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1865" windowHeight="6960" activeTab="3"/>
  </bookViews>
  <sheets>
    <sheet name="Main" sheetId="1" r:id="rId1"/>
    <sheet name="Results" sheetId="2" r:id="rId2"/>
    <sheet name="KO dividend history" sheetId="3" r:id="rId3"/>
    <sheet name="KO results without added capita" sheetId="4" r:id="rId4"/>
    <sheet name="KO results with added capital" sheetId="5" r:id="rId5"/>
  </sheets>
  <calcPr calcId="114210"/>
</workbook>
</file>

<file path=xl/calcChain.xml><?xml version="1.0" encoding="utf-8"?>
<calcChain xmlns="http://schemas.openxmlformats.org/spreadsheetml/2006/main">
  <c r="V42" i="5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D42" i="4"/>
  <c r="C42"/>
  <c r="AF35" i="5"/>
  <c r="AE35"/>
  <c r="AE34"/>
  <c r="AD34"/>
  <c r="AD35"/>
  <c r="AD33"/>
  <c r="AC33"/>
  <c r="AC34"/>
  <c r="AC35"/>
  <c r="AC32"/>
  <c r="AB32"/>
  <c r="AB33"/>
  <c r="AB34"/>
  <c r="AB35"/>
  <c r="AB31"/>
  <c r="AA31"/>
  <c r="AA32"/>
  <c r="AA33"/>
  <c r="AA34"/>
  <c r="AA35"/>
  <c r="AA30"/>
  <c r="Z30"/>
  <c r="Z31"/>
  <c r="Z32"/>
  <c r="Z33"/>
  <c r="Z34"/>
  <c r="Z35"/>
  <c r="Z29"/>
  <c r="Y29"/>
  <c r="Y30"/>
  <c r="Y31"/>
  <c r="Y32"/>
  <c r="Y33"/>
  <c r="Y34"/>
  <c r="Y35"/>
  <c r="Y28"/>
  <c r="X28"/>
  <c r="X29"/>
  <c r="X30"/>
  <c r="X31"/>
  <c r="X32"/>
  <c r="X33"/>
  <c r="X34"/>
  <c r="X35"/>
  <c r="X27"/>
  <c r="W27"/>
  <c r="W28"/>
  <c r="W29"/>
  <c r="W30"/>
  <c r="W31"/>
  <c r="W32"/>
  <c r="W33"/>
  <c r="W34"/>
  <c r="W35"/>
  <c r="W26"/>
  <c r="V26"/>
  <c r="V27"/>
  <c r="V28"/>
  <c r="V29"/>
  <c r="V30"/>
  <c r="V31"/>
  <c r="V32"/>
  <c r="V33"/>
  <c r="V34"/>
  <c r="V35"/>
  <c r="V25"/>
  <c r="U25"/>
  <c r="U26"/>
  <c r="U27"/>
  <c r="U28"/>
  <c r="U29"/>
  <c r="U30"/>
  <c r="U31"/>
  <c r="U32"/>
  <c r="U33"/>
  <c r="U34"/>
  <c r="U35"/>
  <c r="U24"/>
  <c r="T24"/>
  <c r="T25"/>
  <c r="T26"/>
  <c r="T27"/>
  <c r="T28"/>
  <c r="T29"/>
  <c r="T30"/>
  <c r="T31"/>
  <c r="T32"/>
  <c r="T33"/>
  <c r="T34"/>
  <c r="T35"/>
  <c r="T23"/>
  <c r="S23"/>
  <c r="S24"/>
  <c r="S25"/>
  <c r="S26"/>
  <c r="S27"/>
  <c r="S28"/>
  <c r="S29"/>
  <c r="S30"/>
  <c r="S31"/>
  <c r="S32"/>
  <c r="S33"/>
  <c r="S34"/>
  <c r="S35"/>
  <c r="S22"/>
  <c r="R22"/>
  <c r="R23"/>
  <c r="R24"/>
  <c r="R25"/>
  <c r="R26"/>
  <c r="R27"/>
  <c r="R28"/>
  <c r="R29"/>
  <c r="R30"/>
  <c r="R31"/>
  <c r="R32"/>
  <c r="R33"/>
  <c r="R34"/>
  <c r="R35"/>
  <c r="R21"/>
  <c r="Q21"/>
  <c r="Q22"/>
  <c r="Q23"/>
  <c r="Q24"/>
  <c r="Q25"/>
  <c r="Q26"/>
  <c r="Q27"/>
  <c r="Q28"/>
  <c r="Q29"/>
  <c r="Q30"/>
  <c r="Q31"/>
  <c r="Q32"/>
  <c r="Q33"/>
  <c r="Q34"/>
  <c r="Q35"/>
  <c r="Q20"/>
  <c r="P20"/>
  <c r="P21"/>
  <c r="P22"/>
  <c r="P23"/>
  <c r="P24"/>
  <c r="P25"/>
  <c r="P26"/>
  <c r="P27"/>
  <c r="P28"/>
  <c r="P29"/>
  <c r="P30"/>
  <c r="P31"/>
  <c r="P32"/>
  <c r="P33"/>
  <c r="P34"/>
  <c r="P35"/>
  <c r="P19"/>
  <c r="O19"/>
  <c r="O20"/>
  <c r="O21"/>
  <c r="O22"/>
  <c r="O23"/>
  <c r="O24"/>
  <c r="O25"/>
  <c r="O26"/>
  <c r="O27"/>
  <c r="O28"/>
  <c r="O29"/>
  <c r="O30"/>
  <c r="O31"/>
  <c r="O32"/>
  <c r="O33"/>
  <c r="O34"/>
  <c r="O35"/>
  <c r="O18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17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15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14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13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12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0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8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7"/>
  <c r="E2"/>
  <c r="A6"/>
  <c r="C6"/>
  <c r="A7"/>
  <c r="C7"/>
  <c r="A8"/>
  <c r="C8"/>
  <c r="A9"/>
  <c r="C9"/>
  <c r="A10"/>
  <c r="C10"/>
  <c r="A11"/>
  <c r="C11"/>
  <c r="A12"/>
  <c r="C12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A30"/>
  <c r="C30"/>
  <c r="A31"/>
  <c r="C31"/>
  <c r="A32"/>
  <c r="C32"/>
  <c r="A33"/>
  <c r="C33"/>
  <c r="A34"/>
  <c r="C34"/>
  <c r="A35"/>
  <c r="C35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E42" i="4"/>
  <c r="F42"/>
  <c r="G42"/>
  <c r="H42"/>
  <c r="I42"/>
  <c r="J42"/>
  <c r="K42"/>
  <c r="L42"/>
  <c r="M42"/>
  <c r="N42"/>
  <c r="O42"/>
  <c r="P42"/>
  <c r="Q42"/>
  <c r="R42"/>
  <c r="S42"/>
  <c r="T42"/>
  <c r="U42"/>
  <c r="V42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6"/>
  <c r="C6"/>
  <c r="A7"/>
  <c r="C7"/>
  <c r="D7"/>
  <c r="A8"/>
  <c r="C8"/>
  <c r="D8"/>
  <c r="E8"/>
  <c r="A9"/>
  <c r="C9"/>
  <c r="D9"/>
  <c r="E9"/>
  <c r="F9"/>
  <c r="A10"/>
  <c r="C10"/>
  <c r="D10"/>
  <c r="E10"/>
  <c r="F10"/>
  <c r="G10"/>
  <c r="A11"/>
  <c r="C11"/>
  <c r="D11"/>
  <c r="E11"/>
  <c r="F11"/>
  <c r="G11"/>
  <c r="H11"/>
  <c r="A12"/>
  <c r="C12"/>
  <c r="D12"/>
  <c r="E12"/>
  <c r="F12"/>
  <c r="G12"/>
  <c r="H12"/>
  <c r="I12"/>
  <c r="A13"/>
  <c r="C13"/>
  <c r="D13"/>
  <c r="E13"/>
  <c r="F13"/>
  <c r="G13"/>
  <c r="H13"/>
  <c r="I13"/>
  <c r="J13"/>
  <c r="A14"/>
  <c r="C14"/>
  <c r="D14"/>
  <c r="E14"/>
  <c r="F14"/>
  <c r="G14"/>
  <c r="H14"/>
  <c r="I14"/>
  <c r="J14"/>
  <c r="K14"/>
  <c r="A15"/>
  <c r="C15"/>
  <c r="D15"/>
  <c r="E15"/>
  <c r="F15"/>
  <c r="G15"/>
  <c r="H15"/>
  <c r="I15"/>
  <c r="J15"/>
  <c r="K15"/>
  <c r="L15"/>
  <c r="A16"/>
  <c r="C16"/>
  <c r="D16"/>
  <c r="E16"/>
  <c r="F16"/>
  <c r="G16"/>
  <c r="H16"/>
  <c r="I16"/>
  <c r="J16"/>
  <c r="K16"/>
  <c r="L16"/>
  <c r="M16"/>
  <c r="A17"/>
  <c r="C17"/>
  <c r="D17"/>
  <c r="E17"/>
  <c r="F17"/>
  <c r="G17"/>
  <c r="H17"/>
  <c r="I17"/>
  <c r="J17"/>
  <c r="K17"/>
  <c r="L17"/>
  <c r="M17"/>
  <c r="N17"/>
  <c r="A18"/>
  <c r="C18"/>
  <c r="D18"/>
  <c r="E18"/>
  <c r="F18"/>
  <c r="G18"/>
  <c r="H18"/>
  <c r="I18"/>
  <c r="J18"/>
  <c r="K18"/>
  <c r="L18"/>
  <c r="M18"/>
  <c r="N18"/>
  <c r="O18"/>
  <c r="A19"/>
  <c r="C19"/>
  <c r="D19"/>
  <c r="E19"/>
  <c r="F19"/>
  <c r="G19"/>
  <c r="H19"/>
  <c r="I19"/>
  <c r="J19"/>
  <c r="K19"/>
  <c r="L19"/>
  <c r="M19"/>
  <c r="N19"/>
  <c r="O19"/>
  <c r="P19"/>
  <c r="A20"/>
  <c r="C20"/>
  <c r="D20"/>
  <c r="E20"/>
  <c r="F20"/>
  <c r="G20"/>
  <c r="H20"/>
  <c r="I20"/>
  <c r="J20"/>
  <c r="K20"/>
  <c r="L20"/>
  <c r="M20"/>
  <c r="N20"/>
  <c r="O20"/>
  <c r="P20"/>
  <c r="Q20"/>
  <c r="A21"/>
  <c r="C21"/>
  <c r="D21"/>
  <c r="E21"/>
  <c r="F21"/>
  <c r="G21"/>
  <c r="H21"/>
  <c r="I21"/>
  <c r="J21"/>
  <c r="K21"/>
  <c r="L21"/>
  <c r="M21"/>
  <c r="N21"/>
  <c r="O21"/>
  <c r="P21"/>
  <c r="Q21"/>
  <c r="R21"/>
  <c r="A22"/>
  <c r="C22"/>
  <c r="D22"/>
  <c r="E22"/>
  <c r="F22"/>
  <c r="G22"/>
  <c r="H22"/>
  <c r="I22"/>
  <c r="J22"/>
  <c r="K22"/>
  <c r="L22"/>
  <c r="M22"/>
  <c r="N22"/>
  <c r="O22"/>
  <c r="P22"/>
  <c r="Q22"/>
  <c r="R22"/>
  <c r="S22"/>
  <c r="A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A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A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A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A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A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A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E2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C4" i="3"/>
  <c r="C5"/>
  <c r="C6"/>
  <c r="C7"/>
  <c r="C8"/>
  <c r="C9"/>
  <c r="C10"/>
  <c r="C11"/>
  <c r="C12"/>
  <c r="C13"/>
  <c r="C14"/>
  <c r="C15"/>
  <c r="C3"/>
  <c r="A6" i="1"/>
  <c r="C6"/>
  <c r="D7"/>
  <c r="A7"/>
  <c r="D8"/>
  <c r="A8"/>
  <c r="C7"/>
  <c r="E9"/>
  <c r="E10"/>
  <c r="E8"/>
  <c r="C8"/>
  <c r="A9"/>
  <c r="D9"/>
  <c r="A10"/>
  <c r="C9"/>
  <c r="D10"/>
  <c r="E11"/>
  <c r="F9"/>
  <c r="F10"/>
  <c r="F12"/>
  <c r="F11"/>
  <c r="F13"/>
  <c r="A11"/>
  <c r="C10"/>
  <c r="D11"/>
  <c r="E12"/>
  <c r="G12"/>
  <c r="G14"/>
  <c r="G11"/>
  <c r="G13"/>
  <c r="G15"/>
  <c r="G10"/>
  <c r="H12"/>
  <c r="H14"/>
  <c r="H16"/>
  <c r="H11"/>
  <c r="H13"/>
  <c r="H15"/>
  <c r="A12"/>
  <c r="C11"/>
  <c r="D12"/>
  <c r="E13"/>
  <c r="F14"/>
  <c r="I13"/>
  <c r="I15"/>
  <c r="I17"/>
  <c r="I14"/>
  <c r="I16"/>
  <c r="I18"/>
  <c r="I12"/>
  <c r="A13"/>
  <c r="C12"/>
  <c r="D13"/>
  <c r="E14"/>
  <c r="F15"/>
  <c r="G16"/>
  <c r="H17"/>
  <c r="J15"/>
  <c r="J17"/>
  <c r="J19"/>
  <c r="J14"/>
  <c r="J16"/>
  <c r="J18"/>
  <c r="J20"/>
  <c r="J13"/>
  <c r="A14"/>
  <c r="C13"/>
  <c r="D14"/>
  <c r="E15"/>
  <c r="F16"/>
  <c r="G17"/>
  <c r="H18"/>
  <c r="I19"/>
  <c r="K16"/>
  <c r="K18"/>
  <c r="K20"/>
  <c r="K22"/>
  <c r="K14"/>
  <c r="K15"/>
  <c r="K17"/>
  <c r="K19"/>
  <c r="K21"/>
  <c r="A15"/>
  <c r="C14"/>
  <c r="D15"/>
  <c r="E16"/>
  <c r="F17"/>
  <c r="G18"/>
  <c r="H19"/>
  <c r="I20"/>
  <c r="J21"/>
  <c r="A16"/>
  <c r="C15"/>
  <c r="D16"/>
  <c r="E17"/>
  <c r="F18"/>
  <c r="G19"/>
  <c r="H20"/>
  <c r="I21"/>
  <c r="J22"/>
  <c r="K23"/>
  <c r="L16"/>
  <c r="L18"/>
  <c r="L20"/>
  <c r="L22"/>
  <c r="L17"/>
  <c r="L19"/>
  <c r="L21"/>
  <c r="L23"/>
  <c r="L25"/>
  <c r="L24"/>
  <c r="L15"/>
  <c r="M17"/>
  <c r="M19"/>
  <c r="M21"/>
  <c r="M23"/>
  <c r="M25"/>
  <c r="M18"/>
  <c r="M20"/>
  <c r="M22"/>
  <c r="M24"/>
  <c r="M26"/>
  <c r="M16"/>
  <c r="A17"/>
  <c r="C16"/>
  <c r="D17"/>
  <c r="E18"/>
  <c r="F19"/>
  <c r="G20"/>
  <c r="H21"/>
  <c r="I22"/>
  <c r="J23"/>
  <c r="K24"/>
  <c r="A18"/>
  <c r="N29"/>
  <c r="C17"/>
  <c r="D18"/>
  <c r="E19"/>
  <c r="F20"/>
  <c r="G21"/>
  <c r="H22"/>
  <c r="I23"/>
  <c r="J24"/>
  <c r="K25"/>
  <c r="L26"/>
  <c r="M27"/>
  <c r="N19"/>
  <c r="N21"/>
  <c r="N23"/>
  <c r="N25"/>
  <c r="N27"/>
  <c r="N18"/>
  <c r="N20"/>
  <c r="N22"/>
  <c r="N24"/>
  <c r="N26"/>
  <c r="N28"/>
  <c r="N17"/>
  <c r="O20"/>
  <c r="O22"/>
  <c r="O24"/>
  <c r="O26"/>
  <c r="O28"/>
  <c r="O30"/>
  <c r="O18"/>
  <c r="O19"/>
  <c r="O21"/>
  <c r="O23"/>
  <c r="O25"/>
  <c r="O27"/>
  <c r="O29"/>
  <c r="A19"/>
  <c r="C18"/>
  <c r="D19"/>
  <c r="E20"/>
  <c r="F21"/>
  <c r="G22"/>
  <c r="H23"/>
  <c r="I24"/>
  <c r="J25"/>
  <c r="K26"/>
  <c r="L27"/>
  <c r="M28"/>
  <c r="A20"/>
  <c r="P33"/>
  <c r="C19"/>
  <c r="D20"/>
  <c r="E21"/>
  <c r="F22"/>
  <c r="G23"/>
  <c r="H24"/>
  <c r="I25"/>
  <c r="J26"/>
  <c r="K27"/>
  <c r="L28"/>
  <c r="M29"/>
  <c r="N30"/>
  <c r="P21"/>
  <c r="P23"/>
  <c r="P20"/>
  <c r="P24"/>
  <c r="P26"/>
  <c r="P28"/>
  <c r="P30"/>
  <c r="P32"/>
  <c r="P19"/>
  <c r="P22"/>
  <c r="P25"/>
  <c r="P27"/>
  <c r="P29"/>
  <c r="P31"/>
  <c r="O31"/>
  <c r="Q22"/>
  <c r="Q24"/>
  <c r="Q26"/>
  <c r="Q28"/>
  <c r="Q30"/>
  <c r="Q32"/>
  <c r="Q34"/>
  <c r="Q20"/>
  <c r="Q21"/>
  <c r="Q25"/>
  <c r="Q29"/>
  <c r="Q33"/>
  <c r="Q23"/>
  <c r="Q27"/>
  <c r="Q31"/>
  <c r="A21"/>
  <c r="Q35"/>
  <c r="C20"/>
  <c r="D21"/>
  <c r="E22"/>
  <c r="F23"/>
  <c r="G24"/>
  <c r="H25"/>
  <c r="I26"/>
  <c r="J27"/>
  <c r="K28"/>
  <c r="L29"/>
  <c r="M30"/>
  <c r="N31"/>
  <c r="O32"/>
  <c r="Q37"/>
  <c r="R23"/>
  <c r="R25"/>
  <c r="R27"/>
  <c r="R29"/>
  <c r="R31"/>
  <c r="R33"/>
  <c r="R35"/>
  <c r="R21"/>
  <c r="R22"/>
  <c r="R26"/>
  <c r="R30"/>
  <c r="R34"/>
  <c r="R24"/>
  <c r="R28"/>
  <c r="R32"/>
  <c r="A22"/>
  <c r="C21"/>
  <c r="D22"/>
  <c r="E23"/>
  <c r="F24"/>
  <c r="G25"/>
  <c r="H26"/>
  <c r="I27"/>
  <c r="J28"/>
  <c r="K29"/>
  <c r="L30"/>
  <c r="M31"/>
  <c r="N32"/>
  <c r="O33"/>
  <c r="P34"/>
  <c r="S23"/>
  <c r="S25"/>
  <c r="S27"/>
  <c r="S29"/>
  <c r="S31"/>
  <c r="S33"/>
  <c r="S35"/>
  <c r="S24"/>
  <c r="S28"/>
  <c r="S32"/>
  <c r="S26"/>
  <c r="S30"/>
  <c r="S34"/>
  <c r="S22"/>
  <c r="A23"/>
  <c r="C22"/>
  <c r="D23"/>
  <c r="E24"/>
  <c r="F25"/>
  <c r="G26"/>
  <c r="H27"/>
  <c r="I28"/>
  <c r="J29"/>
  <c r="K30"/>
  <c r="L31"/>
  <c r="M32"/>
  <c r="N33"/>
  <c r="O34"/>
  <c r="P35"/>
  <c r="P37"/>
  <c r="R37"/>
  <c r="S37"/>
  <c r="A24"/>
  <c r="C23"/>
  <c r="D24"/>
  <c r="E25"/>
  <c r="F26"/>
  <c r="G27"/>
  <c r="H28"/>
  <c r="I29"/>
  <c r="J30"/>
  <c r="K31"/>
  <c r="L32"/>
  <c r="M33"/>
  <c r="N34"/>
  <c r="O35"/>
  <c r="O37"/>
  <c r="T25"/>
  <c r="T27"/>
  <c r="T29"/>
  <c r="T31"/>
  <c r="T33"/>
  <c r="T35"/>
  <c r="T26"/>
  <c r="T30"/>
  <c r="T34"/>
  <c r="T24"/>
  <c r="T28"/>
  <c r="T32"/>
  <c r="T23"/>
  <c r="U26"/>
  <c r="U28"/>
  <c r="U30"/>
  <c r="U32"/>
  <c r="U34"/>
  <c r="U24"/>
  <c r="U27"/>
  <c r="U31"/>
  <c r="U35"/>
  <c r="U25"/>
  <c r="U29"/>
  <c r="U33"/>
  <c r="T37"/>
  <c r="A25"/>
  <c r="C24"/>
  <c r="D25"/>
  <c r="E26"/>
  <c r="F27"/>
  <c r="G28"/>
  <c r="H29"/>
  <c r="I30"/>
  <c r="J31"/>
  <c r="K32"/>
  <c r="L33"/>
  <c r="M34"/>
  <c r="N35"/>
  <c r="N37"/>
  <c r="A26"/>
  <c r="C25"/>
  <c r="D26"/>
  <c r="E27"/>
  <c r="F28"/>
  <c r="G29"/>
  <c r="H30"/>
  <c r="I31"/>
  <c r="J32"/>
  <c r="K33"/>
  <c r="L34"/>
  <c r="M35"/>
  <c r="M37"/>
  <c r="U37"/>
  <c r="V26"/>
  <c r="V28"/>
  <c r="V30"/>
  <c r="V32"/>
  <c r="V34"/>
  <c r="V25"/>
  <c r="V27"/>
  <c r="V31"/>
  <c r="V35"/>
  <c r="V29"/>
  <c r="V33"/>
  <c r="W27"/>
  <c r="W29"/>
  <c r="W31"/>
  <c r="W33"/>
  <c r="W35"/>
  <c r="W30"/>
  <c r="W34"/>
  <c r="W28"/>
  <c r="W32"/>
  <c r="W26"/>
  <c r="W37"/>
  <c r="V37"/>
  <c r="A27"/>
  <c r="C26"/>
  <c r="D27"/>
  <c r="E28"/>
  <c r="F29"/>
  <c r="G30"/>
  <c r="H31"/>
  <c r="I32"/>
  <c r="J33"/>
  <c r="K34"/>
  <c r="L35"/>
  <c r="L37"/>
  <c r="A28"/>
  <c r="C27"/>
  <c r="D28"/>
  <c r="E29"/>
  <c r="F30"/>
  <c r="G31"/>
  <c r="H32"/>
  <c r="I33"/>
  <c r="J34"/>
  <c r="K35"/>
  <c r="K37"/>
  <c r="X29"/>
  <c r="X31"/>
  <c r="X33"/>
  <c r="X35"/>
  <c r="X28"/>
  <c r="X32"/>
  <c r="X27"/>
  <c r="X30"/>
  <c r="X34"/>
  <c r="Y30"/>
  <c r="Y32"/>
  <c r="Y34"/>
  <c r="Y28"/>
  <c r="Y29"/>
  <c r="Y33"/>
  <c r="Y31"/>
  <c r="Y35"/>
  <c r="X37"/>
  <c r="A29"/>
  <c r="C28"/>
  <c r="D29"/>
  <c r="E30"/>
  <c r="F31"/>
  <c r="G32"/>
  <c r="H33"/>
  <c r="I34"/>
  <c r="J35"/>
  <c r="J37"/>
  <c r="A30"/>
  <c r="C29"/>
  <c r="D30"/>
  <c r="E31"/>
  <c r="F32"/>
  <c r="G33"/>
  <c r="H34"/>
  <c r="I35"/>
  <c r="I37"/>
  <c r="Y37"/>
  <c r="Z30"/>
  <c r="Z32"/>
  <c r="Z34"/>
  <c r="Z29"/>
  <c r="Z33"/>
  <c r="Z31"/>
  <c r="Z35"/>
  <c r="AA31"/>
  <c r="AA33"/>
  <c r="AA35"/>
  <c r="AA32"/>
  <c r="AA30"/>
  <c r="AA34"/>
  <c r="Z37"/>
  <c r="A31"/>
  <c r="C30"/>
  <c r="D31"/>
  <c r="E32"/>
  <c r="F33"/>
  <c r="G34"/>
  <c r="H35"/>
  <c r="H37"/>
  <c r="A32"/>
  <c r="C31"/>
  <c r="D32"/>
  <c r="E33"/>
  <c r="F34"/>
  <c r="G35"/>
  <c r="G37"/>
  <c r="AB33"/>
  <c r="AB35"/>
  <c r="AB34"/>
  <c r="AB32"/>
  <c r="AB31"/>
  <c r="AA37"/>
  <c r="AC34"/>
  <c r="AC32"/>
  <c r="AC35"/>
  <c r="AC33"/>
  <c r="AB37"/>
  <c r="A33"/>
  <c r="C32"/>
  <c r="D33"/>
  <c r="E34"/>
  <c r="F35"/>
  <c r="F37"/>
  <c r="AC37"/>
  <c r="A34"/>
  <c r="C33"/>
  <c r="D34"/>
  <c r="E35"/>
  <c r="E37"/>
  <c r="AD34"/>
  <c r="AD33"/>
  <c r="AD35"/>
  <c r="AD37"/>
  <c r="AE35"/>
  <c r="AE34"/>
  <c r="A35"/>
  <c r="C35"/>
  <c r="C34"/>
  <c r="AF35"/>
  <c r="D35"/>
  <c r="D37"/>
  <c r="E2"/>
  <c r="AE37"/>
  <c r="AF37"/>
  <c r="C37"/>
</calcChain>
</file>

<file path=xl/sharedStrings.xml><?xml version="1.0" encoding="utf-8"?>
<sst xmlns="http://schemas.openxmlformats.org/spreadsheetml/2006/main" count="55" uniqueCount="17">
  <si>
    <t>Initial yield</t>
  </si>
  <si>
    <t>Initial capital</t>
  </si>
  <si>
    <t>Growth rate</t>
  </si>
  <si>
    <t>Yield on capital</t>
  </si>
  <si>
    <t>Year</t>
  </si>
  <si>
    <t>Dividends from capital</t>
  </si>
  <si>
    <t>Dividends from 1st reinvestment</t>
  </si>
  <si>
    <t>Dividends from 2nd reinvestment</t>
  </si>
  <si>
    <t>…</t>
  </si>
  <si>
    <t>Sum after n years</t>
  </si>
  <si>
    <t>Initial Yield</t>
  </si>
  <si>
    <t>Growth rate/Initial Yield</t>
  </si>
  <si>
    <t>Dividend</t>
  </si>
  <si>
    <t>Dividend growth rate</t>
  </si>
  <si>
    <t>Initial Capital + dividends</t>
  </si>
  <si>
    <t>Initial Capital + dividends incl. capital appreciation</t>
  </si>
  <si>
    <t>added capital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</si>
</sst>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8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1"/>
      <color indexed="1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0" fontId="0" fillId="0" borderId="0" xfId="0" applyNumberFormat="1"/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" fillId="2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rotY val="30"/>
      <c:depthPercent val="100"/>
      <c:perspective val="30"/>
    </c:view3D>
    <c:plotArea>
      <c:layout>
        <c:manualLayout>
          <c:layoutTarget val="inner"/>
          <c:xMode val="edge"/>
          <c:yMode val="edge"/>
          <c:x val="0.10828033896697341"/>
          <c:y val="5.5944183293686466E-2"/>
          <c:w val="0.71656106669320618"/>
          <c:h val="0.86014181814043011"/>
        </c:manualLayout>
      </c:layout>
      <c:area3DChart>
        <c:grouping val="standard"/>
        <c:ser>
          <c:idx val="0"/>
          <c:order val="0"/>
          <c:tx>
            <c:strRef>
              <c:f>Results!$B$4</c:f>
              <c:strCache>
                <c:ptCount val="1"/>
                <c:pt idx="0">
                  <c:v>2%</c:v>
                </c:pt>
              </c:strCache>
            </c:strRef>
          </c:tx>
          <c:cat>
            <c:numRef>
              <c:f>Results!$C$3:$I$3</c:f>
              <c:numCache>
                <c:formatCode>0.00%</c:formatCode>
                <c:ptCount val="7"/>
                <c:pt idx="0" formatCode="0%">
                  <c:v>0.01</c:v>
                </c:pt>
                <c:pt idx="1">
                  <c:v>1.4999999999999999E-2</c:v>
                </c:pt>
                <c:pt idx="2" formatCode="0%">
                  <c:v>0.02</c:v>
                </c:pt>
                <c:pt idx="3">
                  <c:v>2.5000000000000001E-2</c:v>
                </c:pt>
                <c:pt idx="4" formatCode="0%">
                  <c:v>0.03</c:v>
                </c:pt>
                <c:pt idx="5">
                  <c:v>3.5000000000000003E-2</c:v>
                </c:pt>
                <c:pt idx="6" formatCode="0%">
                  <c:v>0.04</c:v>
                </c:pt>
              </c:numCache>
            </c:numRef>
          </c:cat>
          <c:val>
            <c:numRef>
              <c:f>Results!$C$4:$I$4</c:f>
              <c:numCache>
                <c:formatCode>#,##0</c:formatCode>
                <c:ptCount val="7"/>
                <c:pt idx="0">
                  <c:v>146921.70995704504</c:v>
                </c:pt>
                <c:pt idx="1">
                  <c:v>175147.78799947503</c:v>
                </c:pt>
                <c:pt idx="2">
                  <c:v>206551</c:v>
                </c:pt>
                <c:pt idx="3">
                  <c:v>241130</c:v>
                </c:pt>
                <c:pt idx="4">
                  <c:v>278887</c:v>
                </c:pt>
                <c:pt idx="5">
                  <c:v>319820</c:v>
                </c:pt>
                <c:pt idx="6">
                  <c:v>363930</c:v>
                </c:pt>
              </c:numCache>
            </c:numRef>
          </c:val>
        </c:ser>
        <c:ser>
          <c:idx val="1"/>
          <c:order val="1"/>
          <c:tx>
            <c:strRef>
              <c:f>Results!$B$5</c:f>
              <c:strCache>
                <c:ptCount val="1"/>
                <c:pt idx="0">
                  <c:v>4%</c:v>
                </c:pt>
              </c:strCache>
            </c:strRef>
          </c:tx>
          <c:cat>
            <c:numRef>
              <c:f>Results!$C$3:$I$3</c:f>
              <c:numCache>
                <c:formatCode>0.00%</c:formatCode>
                <c:ptCount val="7"/>
                <c:pt idx="0" formatCode="0%">
                  <c:v>0.01</c:v>
                </c:pt>
                <c:pt idx="1">
                  <c:v>1.4999999999999999E-2</c:v>
                </c:pt>
                <c:pt idx="2" formatCode="0%">
                  <c:v>0.02</c:v>
                </c:pt>
                <c:pt idx="3">
                  <c:v>2.5000000000000001E-2</c:v>
                </c:pt>
                <c:pt idx="4" formatCode="0%">
                  <c:v>0.03</c:v>
                </c:pt>
                <c:pt idx="5">
                  <c:v>3.5000000000000003E-2</c:v>
                </c:pt>
                <c:pt idx="6" formatCode="0%">
                  <c:v>0.04</c:v>
                </c:pt>
              </c:numCache>
            </c:numRef>
          </c:cat>
          <c:val>
            <c:numRef>
              <c:f>Results!$C$5:$I$5</c:f>
              <c:numCache>
                <c:formatCode>#,##0</c:formatCode>
                <c:ptCount val="7"/>
                <c:pt idx="0">
                  <c:v>165453.58920263819</c:v>
                </c:pt>
                <c:pt idx="1">
                  <c:v>205206.87239291921</c:v>
                </c:pt>
                <c:pt idx="2">
                  <c:v>249644</c:v>
                </c:pt>
                <c:pt idx="3">
                  <c:v>298766</c:v>
                </c:pt>
                <c:pt idx="4">
                  <c:v>352573</c:v>
                </c:pt>
                <c:pt idx="5">
                  <c:v>411063</c:v>
                </c:pt>
                <c:pt idx="6">
                  <c:v>474238</c:v>
                </c:pt>
              </c:numCache>
            </c:numRef>
          </c:val>
        </c:ser>
        <c:ser>
          <c:idx val="2"/>
          <c:order val="2"/>
          <c:tx>
            <c:strRef>
              <c:f>Results!$B$6</c:f>
              <c:strCache>
                <c:ptCount val="1"/>
                <c:pt idx="0">
                  <c:v>6%</c:v>
                </c:pt>
              </c:strCache>
            </c:strRef>
          </c:tx>
          <c:cat>
            <c:numRef>
              <c:f>Results!$C$3:$I$3</c:f>
              <c:numCache>
                <c:formatCode>0.00%</c:formatCode>
                <c:ptCount val="7"/>
                <c:pt idx="0" formatCode="0%">
                  <c:v>0.01</c:v>
                </c:pt>
                <c:pt idx="1">
                  <c:v>1.4999999999999999E-2</c:v>
                </c:pt>
                <c:pt idx="2" formatCode="0%">
                  <c:v>0.02</c:v>
                </c:pt>
                <c:pt idx="3">
                  <c:v>2.5000000000000001E-2</c:v>
                </c:pt>
                <c:pt idx="4" formatCode="0%">
                  <c:v>0.03</c:v>
                </c:pt>
                <c:pt idx="5">
                  <c:v>3.5000000000000003E-2</c:v>
                </c:pt>
                <c:pt idx="6" formatCode="0%">
                  <c:v>0.04</c:v>
                </c:pt>
              </c:numCache>
            </c:numRef>
          </c:cat>
          <c:val>
            <c:numRef>
              <c:f>Results!$C$6:$I$6</c:f>
              <c:numCache>
                <c:formatCode>#,##0</c:formatCode>
                <c:ptCount val="7"/>
                <c:pt idx="0">
                  <c:v>192973.76134089095</c:v>
                </c:pt>
                <c:pt idx="1">
                  <c:v>249897.32335558999</c:v>
                </c:pt>
                <c:pt idx="2">
                  <c:v>313779</c:v>
                </c:pt>
                <c:pt idx="3">
                  <c:v>384618</c:v>
                </c:pt>
                <c:pt idx="4">
                  <c:v>462415</c:v>
                </c:pt>
                <c:pt idx="5">
                  <c:v>547169</c:v>
                </c:pt>
                <c:pt idx="6">
                  <c:v>638882</c:v>
                </c:pt>
              </c:numCache>
            </c:numRef>
          </c:val>
        </c:ser>
        <c:ser>
          <c:idx val="3"/>
          <c:order val="3"/>
          <c:tx>
            <c:strRef>
              <c:f>Results!$B$7</c:f>
              <c:strCache>
                <c:ptCount val="1"/>
                <c:pt idx="0">
                  <c:v>8%</c:v>
                </c:pt>
              </c:strCache>
            </c:strRef>
          </c:tx>
          <c:cat>
            <c:numRef>
              <c:f>Results!$C$3:$I$3</c:f>
              <c:numCache>
                <c:formatCode>0.00%</c:formatCode>
                <c:ptCount val="7"/>
                <c:pt idx="0" formatCode="0%">
                  <c:v>0.01</c:v>
                </c:pt>
                <c:pt idx="1">
                  <c:v>1.4999999999999999E-2</c:v>
                </c:pt>
                <c:pt idx="2" formatCode="0%">
                  <c:v>0.02</c:v>
                </c:pt>
                <c:pt idx="3">
                  <c:v>2.5000000000000001E-2</c:v>
                </c:pt>
                <c:pt idx="4" formatCode="0%">
                  <c:v>0.03</c:v>
                </c:pt>
                <c:pt idx="5">
                  <c:v>3.5000000000000003E-2</c:v>
                </c:pt>
                <c:pt idx="6" formatCode="0%">
                  <c:v>0.04</c:v>
                </c:pt>
              </c:numCache>
            </c:numRef>
          </c:cat>
          <c:val>
            <c:numRef>
              <c:f>Results!$C$7:$I$7</c:f>
              <c:numCache>
                <c:formatCode>#,##0</c:formatCode>
                <c:ptCount val="7"/>
                <c:pt idx="0">
                  <c:v>234062.59058907916</c:v>
                </c:pt>
                <c:pt idx="1">
                  <c:v>316678.42049036478</c:v>
                </c:pt>
                <c:pt idx="2">
                  <c:v>409684</c:v>
                </c:pt>
                <c:pt idx="3">
                  <c:v>513079</c:v>
                </c:pt>
                <c:pt idx="4">
                  <c:v>626864</c:v>
                </c:pt>
                <c:pt idx="5">
                  <c:v>751039</c:v>
                </c:pt>
                <c:pt idx="6">
                  <c:v>885603</c:v>
                </c:pt>
              </c:numCache>
            </c:numRef>
          </c:val>
        </c:ser>
        <c:ser>
          <c:idx val="4"/>
          <c:order val="4"/>
          <c:tx>
            <c:strRef>
              <c:f>Results!$B$8</c:f>
              <c:strCache>
                <c:ptCount val="1"/>
                <c:pt idx="0">
                  <c:v>10%</c:v>
                </c:pt>
              </c:strCache>
            </c:strRef>
          </c:tx>
          <c:cat>
            <c:numRef>
              <c:f>Results!$C$3:$I$3</c:f>
              <c:numCache>
                <c:formatCode>0.00%</c:formatCode>
                <c:ptCount val="7"/>
                <c:pt idx="0" formatCode="0%">
                  <c:v>0.01</c:v>
                </c:pt>
                <c:pt idx="1">
                  <c:v>1.4999999999999999E-2</c:v>
                </c:pt>
                <c:pt idx="2" formatCode="0%">
                  <c:v>0.02</c:v>
                </c:pt>
                <c:pt idx="3">
                  <c:v>2.5000000000000001E-2</c:v>
                </c:pt>
                <c:pt idx="4" formatCode="0%">
                  <c:v>0.03</c:v>
                </c:pt>
                <c:pt idx="5">
                  <c:v>3.5000000000000003E-2</c:v>
                </c:pt>
                <c:pt idx="6" formatCode="0%">
                  <c:v>0.04</c:v>
                </c:pt>
              </c:numCache>
            </c:numRef>
          </c:cat>
          <c:val>
            <c:numRef>
              <c:f>Results!$C$8:$I$8</c:f>
              <c:numCache>
                <c:formatCode>#,##0</c:formatCode>
                <c:ptCount val="7"/>
                <c:pt idx="0">
                  <c:v>295633.89933512133</c:v>
                </c:pt>
                <c:pt idx="1">
                  <c:v>416805.75648737862</c:v>
                </c:pt>
                <c:pt idx="2">
                  <c:v>553548</c:v>
                </c:pt>
                <c:pt idx="3">
                  <c:v>705859</c:v>
                </c:pt>
                <c:pt idx="4">
                  <c:v>873741</c:v>
                </c:pt>
                <c:pt idx="5">
                  <c:v>1057193</c:v>
                </c:pt>
                <c:pt idx="6">
                  <c:v>1256214</c:v>
                </c:pt>
              </c:numCache>
            </c:numRef>
          </c:val>
        </c:ser>
        <c:axId val="40408192"/>
        <c:axId val="40409728"/>
        <c:axId val="39815360"/>
      </c:area3DChart>
      <c:catAx>
        <c:axId val="40408192"/>
        <c:scaling>
          <c:orientation val="minMax"/>
        </c:scaling>
        <c:axPos val="b"/>
        <c:numFmt formatCode="0%" sourceLinked="1"/>
        <c:tickLblPos val="nextTo"/>
        <c:crossAx val="40409728"/>
        <c:crosses val="autoZero"/>
        <c:auto val="1"/>
        <c:lblAlgn val="ctr"/>
        <c:lblOffset val="100"/>
      </c:catAx>
      <c:valAx>
        <c:axId val="40409728"/>
        <c:scaling>
          <c:orientation val="minMax"/>
        </c:scaling>
        <c:axPos val="l"/>
        <c:majorGridlines/>
        <c:numFmt formatCode="#,##0" sourceLinked="1"/>
        <c:tickLblPos val="nextTo"/>
        <c:crossAx val="40408192"/>
        <c:crosses val="autoZero"/>
        <c:crossBetween val="midCat"/>
      </c:valAx>
      <c:serAx>
        <c:axId val="39815360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404097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401340755972382"/>
          <c:y val="0.35431308848631682"/>
          <c:w val="0.98566945851513788"/>
          <c:h val="0.63403410238055902"/>
        </c:manualLayout>
      </c:layout>
      <c:txPr>
        <a:bodyPr/>
        <a:lstStyle/>
        <a:p>
          <a:pPr rtl="0">
            <a:defRPr/>
          </a:pPr>
          <a:endParaRPr lang="el-GR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Dividend Growth Rate</a:t>
            </a:r>
          </a:p>
        </c:rich>
      </c:tx>
      <c:layout>
        <c:manualLayout>
          <c:xMode val="edge"/>
          <c:yMode val="edge"/>
          <c:x val="0.38315242810617733"/>
          <c:y val="3.13901345291479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00008292825646"/>
          <c:y val="0.16367713004484305"/>
          <c:w val="0.83695707699789101"/>
          <c:h val="0.67713004484304928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'KO dividend history'!$A$3:$A$15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xVal>
          <c:yVal>
            <c:numRef>
              <c:f>'KO dividend history'!$C$3:$C$15</c:f>
              <c:numCache>
                <c:formatCode>0.0%</c:formatCode>
                <c:ptCount val="13"/>
                <c:pt idx="0">
                  <c:v>9.999999999999995E-2</c:v>
                </c:pt>
                <c:pt idx="1">
                  <c:v>0.13636363636363635</c:v>
                </c:pt>
                <c:pt idx="2">
                  <c:v>0.12000000000000011</c:v>
                </c:pt>
                <c:pt idx="3">
                  <c:v>0.10714285714285703</c:v>
                </c:pt>
                <c:pt idx="4">
                  <c:v>9.6774193548387177E-2</c:v>
                </c:pt>
                <c:pt idx="5">
                  <c:v>0.11764705882352934</c:v>
                </c:pt>
                <c:pt idx="6">
                  <c:v>7.8947368421052558E-2</c:v>
                </c:pt>
                <c:pt idx="7">
                  <c:v>7.3170731707317138E-2</c:v>
                </c:pt>
                <c:pt idx="8">
                  <c:v>6.8181818181818121E-2</c:v>
                </c:pt>
                <c:pt idx="9">
                  <c:v>8.5106382978723485E-2</c:v>
                </c:pt>
                <c:pt idx="10">
                  <c:v>9.8039215686274592E-2</c:v>
                </c:pt>
                <c:pt idx="11">
                  <c:v>8.9285714285714163E-2</c:v>
                </c:pt>
                <c:pt idx="12">
                  <c:v>8.1967213114754175E-2</c:v>
                </c:pt>
              </c:numCache>
            </c:numRef>
          </c:yVal>
          <c:smooth val="1"/>
        </c:ser>
        <c:axId val="45775872"/>
        <c:axId val="45794816"/>
      </c:scatterChart>
      <c:valAx>
        <c:axId val="45775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Year</a:t>
                </a:r>
              </a:p>
            </c:rich>
          </c:tx>
          <c:layout>
            <c:manualLayout>
              <c:xMode val="edge"/>
              <c:yMode val="edge"/>
              <c:x val="0.51902208346297785"/>
              <c:y val="0.91255605381165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45794816"/>
        <c:crosses val="autoZero"/>
        <c:crossBetween val="midCat"/>
      </c:valAx>
      <c:valAx>
        <c:axId val="45794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Growth Rate</a:t>
                </a:r>
              </a:p>
            </c:rich>
          </c:tx>
          <c:layout>
            <c:manualLayout>
              <c:xMode val="edge"/>
              <c:yMode val="edge"/>
              <c:x val="2.1739144857088076E-2"/>
              <c:y val="0.40134529147982062"/>
            </c:manualLayout>
          </c:layout>
          <c:spPr>
            <a:noFill/>
            <a:ln w="25400">
              <a:noFill/>
            </a:ln>
          </c:spPr>
        </c:title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45775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0.12451377638843678"/>
          <c:y val="6.1320825334455764E-2"/>
          <c:w val="0.84306202763004068"/>
          <c:h val="0.7783027830911694"/>
        </c:manualLayout>
      </c:layout>
      <c:scatterChart>
        <c:scatterStyle val="smoothMarker"/>
        <c:ser>
          <c:idx val="0"/>
          <c:order val="0"/>
          <c:tx>
            <c:strRef>
              <c:f>'KO results without added capita'!$B$41</c:f>
              <c:strCache>
                <c:ptCount val="1"/>
                <c:pt idx="0">
                  <c:v>Initial Capital + dividends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'KO results without added capita'!$C$40:$V$40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'KO results without added capita'!$C$41:$V$41</c:f>
              <c:numCache>
                <c:formatCode>#,##0</c:formatCode>
                <c:ptCount val="20"/>
                <c:pt idx="0">
                  <c:v>103100</c:v>
                </c:pt>
                <c:pt idx="1">
                  <c:v>106482.1</c:v>
                </c:pt>
                <c:pt idx="2">
                  <c:v>110168.992</c:v>
                </c:pt>
                <c:pt idx="3">
                  <c:v>114185.07548</c:v>
                </c:pt>
                <c:pt idx="4">
                  <c:v>118556.58060640001</c:v>
                </c:pt>
                <c:pt idx="5">
                  <c:v>123311.70007624</c:v>
                </c:pt>
                <c:pt idx="6">
                  <c:v>128480.73019227777</c:v>
                </c:pt>
                <c:pt idx="7">
                  <c:v>134096.22180196558</c:v>
                </c:pt>
                <c:pt idx="8">
                  <c:v>140193.14177612378</c:v>
                </c:pt>
                <c:pt idx="9">
                  <c:v>146809.04574869384</c:v>
                </c:pt>
                <c:pt idx="10">
                  <c:v>153984.26288757828</c:v>
                </c:pt>
                <c:pt idx="11">
                  <c:v>161762.09351843357</c:v>
                </c:pt>
                <c:pt idx="12">
                  <c:v>170189.02047859615</c:v>
                </c:pt>
                <c:pt idx="13">
                  <c:v>179314.93513731202</c:v>
                </c:pt>
                <c:pt idx="14">
                  <c:v>189193.37908135084</c:v>
                </c:pt>
                <c:pt idx="15">
                  <c:v>199881.8025321798</c:v>
                </c:pt>
                <c:pt idx="16">
                  <c:v>211441.84063241538</c:v>
                </c:pt>
                <c:pt idx="17">
                  <c:v>223939.60881556344</c:v>
                </c:pt>
                <c:pt idx="18">
                  <c:v>237446.01855441235</c:v>
                </c:pt>
                <c:pt idx="19">
                  <c:v>252037.11487018762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'KO results without added capita'!$B$42</c:f>
              <c:strCache>
                <c:ptCount val="1"/>
                <c:pt idx="0">
                  <c:v>Initial Capital + dividends incl. capital appreciation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'KO results without added capita'!$C$40:$V$40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'KO results without added capita'!$C$42:$V$42</c:f>
              <c:numCache>
                <c:formatCode>#,##0</c:formatCode>
                <c:ptCount val="20"/>
                <c:pt idx="0">
                  <c:v>109100</c:v>
                </c:pt>
                <c:pt idx="1">
                  <c:v>118668.1</c:v>
                </c:pt>
                <c:pt idx="2">
                  <c:v>128743.91800000001</c:v>
                </c:pt>
                <c:pt idx="3">
                  <c:v>139370.141</c:v>
                </c:pt>
                <c:pt idx="4">
                  <c:v>150592.75065520001</c:v>
                </c:pt>
                <c:pt idx="5">
                  <c:v>162461.26496142399</c:v>
                </c:pt>
                <c:pt idx="6">
                  <c:v>175028.99708203616</c:v>
                </c:pt>
                <c:pt idx="7">
                  <c:v>188353.33250326064</c:v>
                </c:pt>
                <c:pt idx="8">
                  <c:v>202496.02578553677</c:v>
                </c:pt>
                <c:pt idx="9">
                  <c:v>217523.51826467426</c:v>
                </c:pt>
                <c:pt idx="10">
                  <c:v>233507.27814848034</c:v>
                </c:pt>
                <c:pt idx="11">
                  <c:v>250524.16455259031</c:v>
                </c:pt>
                <c:pt idx="12">
                  <c:v>268656.81712385896</c:v>
                </c:pt>
                <c:pt idx="13">
                  <c:v>287994.07301129057</c:v>
                </c:pt>
                <c:pt idx="14">
                  <c:v>308631.41306356812</c:v>
                </c:pt>
                <c:pt idx="15">
                  <c:v>330671.43925927812</c:v>
                </c:pt>
                <c:pt idx="16">
                  <c:v>354224.38551144447</c:v>
                </c:pt>
                <c:pt idx="17">
                  <c:v>379408.66413253744</c:v>
                </c:pt>
                <c:pt idx="18">
                  <c:v>406351.45040032017</c:v>
                </c:pt>
                <c:pt idx="19">
                  <c:v>435189.30782936019</c:v>
                </c:pt>
              </c:numCache>
            </c:numRef>
          </c:yVal>
          <c:smooth val="1"/>
        </c:ser>
        <c:axId val="39807232"/>
        <c:axId val="39809408"/>
      </c:scatterChart>
      <c:valAx>
        <c:axId val="39807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Time (years)</a:t>
                </a:r>
              </a:p>
            </c:rich>
          </c:tx>
          <c:layout>
            <c:manualLayout>
              <c:xMode val="edge"/>
              <c:yMode val="edge"/>
              <c:x val="0.49286703153756223"/>
              <c:y val="0.91273690017055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9809408"/>
        <c:crosses val="autoZero"/>
        <c:crossBetween val="midCat"/>
      </c:valAx>
      <c:valAx>
        <c:axId val="39809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$</a:t>
                </a:r>
              </a:p>
            </c:rich>
          </c:tx>
          <c:layout>
            <c:manualLayout>
              <c:xMode val="edge"/>
              <c:yMode val="edge"/>
              <c:x val="1.9455277560693245E-2"/>
              <c:y val="0.438679750469568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98072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229588741271409"/>
          <c:y val="6.6037811898644674E-2"/>
          <c:w val="0.3229576075075079"/>
          <c:h val="0.176886996157083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11</xdr:row>
      <xdr:rowOff>19050</xdr:rowOff>
    </xdr:from>
    <xdr:to>
      <xdr:col>10</xdr:col>
      <xdr:colOff>104775</xdr:colOff>
      <xdr:row>32</xdr:row>
      <xdr:rowOff>104775</xdr:rowOff>
    </xdr:to>
    <xdr:graphicFrame macro="">
      <xdr:nvGraphicFramePr>
        <xdr:cNvPr id="20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10</xdr:row>
      <xdr:rowOff>114300</xdr:rowOff>
    </xdr:from>
    <xdr:to>
      <xdr:col>16</xdr:col>
      <xdr:colOff>200025</xdr:colOff>
      <xdr:row>32</xdr:row>
      <xdr:rowOff>171450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42</xdr:row>
      <xdr:rowOff>133350</xdr:rowOff>
    </xdr:from>
    <xdr:to>
      <xdr:col>12</xdr:col>
      <xdr:colOff>495300</xdr:colOff>
      <xdr:row>63</xdr:row>
      <xdr:rowOff>171450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workbookViewId="0">
      <selection activeCell="A38" sqref="A38"/>
    </sheetView>
  </sheetViews>
  <sheetFormatPr defaultRowHeight="15"/>
  <cols>
    <col min="1" max="1" width="9.140625" style="1"/>
    <col min="2" max="2" width="9.42578125" customWidth="1"/>
    <col min="3" max="3" width="9.85546875" customWidth="1"/>
    <col min="5" max="5" width="10.5703125" customWidth="1"/>
  </cols>
  <sheetData>
    <row r="1" spans="1:32" s="8" customFormat="1" ht="27.75" customHeight="1">
      <c r="A1" s="7"/>
      <c r="B1" s="8" t="s">
        <v>0</v>
      </c>
      <c r="C1" s="8" t="s">
        <v>2</v>
      </c>
      <c r="D1" s="8" t="s">
        <v>1</v>
      </c>
      <c r="E1" s="8" t="s">
        <v>9</v>
      </c>
    </row>
    <row r="2" spans="1:32">
      <c r="B2" s="6">
        <v>0.03</v>
      </c>
      <c r="C2" s="6">
        <v>0.05</v>
      </c>
      <c r="D2" s="2">
        <v>100000</v>
      </c>
      <c r="E2" s="12">
        <f>D2+SUM(C6:AF35)</f>
        <v>401997.9391542236</v>
      </c>
      <c r="G2" s="19"/>
    </row>
    <row r="3" spans="1:32">
      <c r="B3" s="6"/>
      <c r="C3" s="6"/>
      <c r="D3" s="2"/>
      <c r="E3" s="4"/>
    </row>
    <row r="4" spans="1:32" s="10" customFormat="1" ht="51.75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5" t="s">
        <v>8</v>
      </c>
      <c r="G4" s="5" t="s">
        <v>8</v>
      </c>
      <c r="H4" s="5" t="s">
        <v>8</v>
      </c>
      <c r="I4" s="5" t="s">
        <v>8</v>
      </c>
      <c r="J4" s="5" t="s">
        <v>8</v>
      </c>
    </row>
    <row r="5" spans="1:32" s="4" customFormat="1">
      <c r="A5" s="7"/>
      <c r="B5" s="5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</row>
    <row r="6" spans="1:32">
      <c r="A6" s="3">
        <f>B2</f>
        <v>0.03</v>
      </c>
      <c r="B6" s="4">
        <v>1</v>
      </c>
      <c r="C6" s="2">
        <f>$D$2*A6</f>
        <v>3000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32">
      <c r="A7" s="3">
        <f>A6*(1+$C$2)</f>
        <v>3.15E-2</v>
      </c>
      <c r="B7" s="4">
        <v>2</v>
      </c>
      <c r="C7" s="2">
        <f t="shared" ref="C7:C35" si="0">$D$2*A7</f>
        <v>3150</v>
      </c>
      <c r="D7" s="2">
        <f>$C$6*A6</f>
        <v>90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32">
      <c r="A8" s="3">
        <f>A7*(1+$C$2)</f>
        <v>3.3075E-2</v>
      </c>
      <c r="B8" s="4">
        <v>3</v>
      </c>
      <c r="C8" s="2">
        <f t="shared" si="0"/>
        <v>3307.5</v>
      </c>
      <c r="D8" s="2">
        <f t="shared" ref="D8:D35" si="1">$C$6*A7</f>
        <v>94.5</v>
      </c>
      <c r="E8" s="2">
        <f>$C$7*A6</f>
        <v>94.5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32">
      <c r="A9" s="3">
        <f t="shared" ref="A9:A35" si="2">A8*(1+$C$2)</f>
        <v>3.4728750000000003E-2</v>
      </c>
      <c r="B9" s="4">
        <v>4</v>
      </c>
      <c r="C9" s="2">
        <f t="shared" si="0"/>
        <v>3472.8750000000005</v>
      </c>
      <c r="D9" s="2">
        <f t="shared" si="1"/>
        <v>99.224999999999994</v>
      </c>
      <c r="E9" s="2">
        <f t="shared" ref="E9:E35" si="3">$C$7*A7</f>
        <v>99.224999999999994</v>
      </c>
      <c r="F9" s="2">
        <f>$C$8*A6</f>
        <v>99.224999999999994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32">
      <c r="A10" s="3">
        <f t="shared" si="2"/>
        <v>3.6465187500000003E-2</v>
      </c>
      <c r="B10" s="4">
        <v>5</v>
      </c>
      <c r="C10" s="2">
        <f t="shared" si="0"/>
        <v>3646.5187500000002</v>
      </c>
      <c r="D10" s="2">
        <f t="shared" si="1"/>
        <v>104.18625</v>
      </c>
      <c r="E10" s="2">
        <f t="shared" si="3"/>
        <v>104.18625</v>
      </c>
      <c r="F10" s="2">
        <f t="shared" ref="F10:F35" si="4">$C$8*A7</f>
        <v>104.18625</v>
      </c>
      <c r="G10" s="2">
        <f>$C$9*A6</f>
        <v>104.18625000000002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32">
      <c r="A11" s="3">
        <f t="shared" si="2"/>
        <v>3.8288446875000007E-2</v>
      </c>
      <c r="B11" s="4">
        <v>6</v>
      </c>
      <c r="C11" s="2">
        <f t="shared" si="0"/>
        <v>3828.8446875000009</v>
      </c>
      <c r="D11" s="2">
        <f t="shared" si="1"/>
        <v>109.39556250000001</v>
      </c>
      <c r="E11" s="2">
        <f t="shared" si="3"/>
        <v>109.39556250000001</v>
      </c>
      <c r="F11" s="2">
        <f t="shared" si="4"/>
        <v>109.3955625</v>
      </c>
      <c r="G11" s="2">
        <f t="shared" ref="G11:G35" si="5">$C$9*A7</f>
        <v>109.39556250000001</v>
      </c>
      <c r="H11" s="2">
        <f>$C$10*A6</f>
        <v>109.3955625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32">
      <c r="A12" s="3">
        <f t="shared" si="2"/>
        <v>4.0202869218750006E-2</v>
      </c>
      <c r="B12" s="4">
        <v>7</v>
      </c>
      <c r="C12" s="2">
        <f t="shared" si="0"/>
        <v>4020.2869218750006</v>
      </c>
      <c r="D12" s="2">
        <f t="shared" si="1"/>
        <v>114.86534062500002</v>
      </c>
      <c r="E12" s="2">
        <f t="shared" si="3"/>
        <v>114.865340625</v>
      </c>
      <c r="F12" s="2">
        <f t="shared" si="4"/>
        <v>114.865340625</v>
      </c>
      <c r="G12" s="2">
        <f t="shared" si="5"/>
        <v>114.86534062500002</v>
      </c>
      <c r="H12" s="2">
        <f t="shared" ref="H12:H35" si="6">$C$10*A7</f>
        <v>114.865340625</v>
      </c>
      <c r="I12" s="2">
        <f>$C$11*A6</f>
        <v>114.86534062500002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32">
      <c r="A13" s="3">
        <f t="shared" si="2"/>
        <v>4.2213012679687509E-2</v>
      </c>
      <c r="B13" s="4">
        <v>8</v>
      </c>
      <c r="C13" s="2">
        <f t="shared" si="0"/>
        <v>4221.3012679687508</v>
      </c>
      <c r="D13" s="2">
        <f t="shared" si="1"/>
        <v>120.60860765625002</v>
      </c>
      <c r="E13" s="2">
        <f t="shared" si="3"/>
        <v>120.60860765625002</v>
      </c>
      <c r="F13" s="2">
        <f t="shared" si="4"/>
        <v>120.60860765625002</v>
      </c>
      <c r="G13" s="2">
        <f t="shared" si="5"/>
        <v>120.60860765625003</v>
      </c>
      <c r="H13" s="2">
        <f t="shared" si="6"/>
        <v>120.60860765625</v>
      </c>
      <c r="I13" s="2">
        <f t="shared" ref="I13:I35" si="7">$C$11*A7</f>
        <v>120.60860765625003</v>
      </c>
      <c r="J13" s="2">
        <f>$C$12*A6</f>
        <v>120.60860765625002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32">
      <c r="A14" s="3">
        <f t="shared" si="2"/>
        <v>4.4323663313671886E-2</v>
      </c>
      <c r="B14" s="4">
        <v>9</v>
      </c>
      <c r="C14" s="2">
        <f t="shared" si="0"/>
        <v>4432.3663313671886</v>
      </c>
      <c r="D14" s="2">
        <f t="shared" si="1"/>
        <v>126.63903803906253</v>
      </c>
      <c r="E14" s="2">
        <f t="shared" si="3"/>
        <v>126.63903803906253</v>
      </c>
      <c r="F14" s="2">
        <f t="shared" si="4"/>
        <v>126.63903803906253</v>
      </c>
      <c r="G14" s="2">
        <f t="shared" si="5"/>
        <v>126.63903803906253</v>
      </c>
      <c r="H14" s="2">
        <f t="shared" si="6"/>
        <v>126.63903803906251</v>
      </c>
      <c r="I14" s="2">
        <f t="shared" si="7"/>
        <v>126.63903803906253</v>
      </c>
      <c r="J14" s="2">
        <f t="shared" ref="J14:J35" si="8">$C$12*A7</f>
        <v>126.63903803906253</v>
      </c>
      <c r="K14" s="2">
        <f>$C$13*A6</f>
        <v>126.63903803906253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32">
      <c r="A15" s="3">
        <f t="shared" si="2"/>
        <v>4.6539846479355482E-2</v>
      </c>
      <c r="B15" s="4">
        <v>10</v>
      </c>
      <c r="C15" s="2">
        <f t="shared" si="0"/>
        <v>4653.9846479355483</v>
      </c>
      <c r="D15" s="2">
        <f t="shared" si="1"/>
        <v>132.97098994101566</v>
      </c>
      <c r="E15" s="2">
        <f t="shared" si="3"/>
        <v>132.97098994101566</v>
      </c>
      <c r="F15" s="2">
        <f t="shared" si="4"/>
        <v>132.97098994101566</v>
      </c>
      <c r="G15" s="2">
        <f t="shared" si="5"/>
        <v>132.97098994101566</v>
      </c>
      <c r="H15" s="2">
        <f t="shared" si="6"/>
        <v>132.97098994101563</v>
      </c>
      <c r="I15" s="2">
        <f t="shared" si="7"/>
        <v>132.97098994101566</v>
      </c>
      <c r="J15" s="2">
        <f t="shared" si="8"/>
        <v>132.97098994101566</v>
      </c>
      <c r="K15" s="2">
        <f t="shared" ref="K15:K35" si="9">$C$13*A7</f>
        <v>132.97098994101566</v>
      </c>
      <c r="L15" s="2">
        <f>$C$14*A6</f>
        <v>132.97098994101566</v>
      </c>
      <c r="M15" s="2"/>
      <c r="N15" s="2"/>
      <c r="O15" s="2"/>
      <c r="P15" s="2"/>
      <c r="Q15" s="2"/>
      <c r="R15" s="2"/>
      <c r="S15" s="2"/>
      <c r="T15" s="2"/>
      <c r="U15" s="2"/>
    </row>
    <row r="16" spans="1:32">
      <c r="A16" s="3">
        <f t="shared" si="2"/>
        <v>4.8866838803323258E-2</v>
      </c>
      <c r="B16" s="4">
        <v>11</v>
      </c>
      <c r="C16" s="2">
        <f t="shared" si="0"/>
        <v>4886.6838803323262</v>
      </c>
      <c r="D16" s="2">
        <f t="shared" si="1"/>
        <v>139.61953943806645</v>
      </c>
      <c r="E16" s="2">
        <f t="shared" si="3"/>
        <v>139.61953943806645</v>
      </c>
      <c r="F16" s="2">
        <f t="shared" si="4"/>
        <v>139.61953943806643</v>
      </c>
      <c r="G16" s="2">
        <f t="shared" si="5"/>
        <v>139.61953943806645</v>
      </c>
      <c r="H16" s="2">
        <f t="shared" si="6"/>
        <v>139.61953943806643</v>
      </c>
      <c r="I16" s="2">
        <f t="shared" si="7"/>
        <v>139.61953943806645</v>
      </c>
      <c r="J16" s="2">
        <f t="shared" si="8"/>
        <v>139.61953943806643</v>
      </c>
      <c r="K16" s="2">
        <f t="shared" si="9"/>
        <v>139.61953943806643</v>
      </c>
      <c r="L16" s="2">
        <f t="shared" ref="L16:L35" si="10">$C$14*A7</f>
        <v>139.61953943806645</v>
      </c>
      <c r="M16" s="2">
        <f>$C$15*A6</f>
        <v>139.61953943806645</v>
      </c>
      <c r="N16" s="2"/>
      <c r="O16" s="2"/>
      <c r="P16" s="2"/>
      <c r="Q16" s="2"/>
      <c r="R16" s="2"/>
      <c r="S16" s="2"/>
      <c r="T16" s="2"/>
      <c r="U16" s="2"/>
    </row>
    <row r="17" spans="1:30">
      <c r="A17" s="3">
        <f t="shared" si="2"/>
        <v>5.131018074348942E-2</v>
      </c>
      <c r="B17" s="4">
        <v>12</v>
      </c>
      <c r="C17" s="2">
        <f t="shared" si="0"/>
        <v>5131.0180743489418</v>
      </c>
      <c r="D17" s="2">
        <f t="shared" si="1"/>
        <v>146.60051640996977</v>
      </c>
      <c r="E17" s="2">
        <f t="shared" si="3"/>
        <v>146.60051640996977</v>
      </c>
      <c r="F17" s="2">
        <f t="shared" si="4"/>
        <v>146.60051640996977</v>
      </c>
      <c r="G17" s="2">
        <f t="shared" si="5"/>
        <v>146.60051640996977</v>
      </c>
      <c r="H17" s="2">
        <f t="shared" si="6"/>
        <v>146.60051640996977</v>
      </c>
      <c r="I17" s="2">
        <f t="shared" si="7"/>
        <v>146.6005164099698</v>
      </c>
      <c r="J17" s="2">
        <f t="shared" si="8"/>
        <v>146.60051640996977</v>
      </c>
      <c r="K17" s="2">
        <f t="shared" si="9"/>
        <v>146.60051640996977</v>
      </c>
      <c r="L17" s="2">
        <f t="shared" si="10"/>
        <v>146.60051640996977</v>
      </c>
      <c r="M17" s="2">
        <f t="shared" ref="M17:M35" si="11">$C$15*A7</f>
        <v>146.60051640996977</v>
      </c>
      <c r="N17" s="2">
        <f>$C$16*A6</f>
        <v>146.60051640996977</v>
      </c>
      <c r="O17" s="2"/>
      <c r="P17" s="2"/>
      <c r="Q17" s="2"/>
      <c r="R17" s="2"/>
      <c r="S17" s="2"/>
      <c r="T17" s="2"/>
      <c r="U17" s="2"/>
    </row>
    <row r="18" spans="1:30">
      <c r="A18" s="3">
        <f t="shared" si="2"/>
        <v>5.3875689780663892E-2</v>
      </c>
      <c r="B18" s="4">
        <v>13</v>
      </c>
      <c r="C18" s="2">
        <f t="shared" si="0"/>
        <v>5387.5689780663888</v>
      </c>
      <c r="D18" s="2">
        <f t="shared" si="1"/>
        <v>153.93054223046826</v>
      </c>
      <c r="E18" s="2">
        <f t="shared" si="3"/>
        <v>153.93054223046826</v>
      </c>
      <c r="F18" s="2">
        <f t="shared" si="4"/>
        <v>153.93054223046826</v>
      </c>
      <c r="G18" s="2">
        <f t="shared" si="5"/>
        <v>153.93054223046826</v>
      </c>
      <c r="H18" s="2">
        <f t="shared" si="6"/>
        <v>153.93054223046826</v>
      </c>
      <c r="I18" s="2">
        <f t="shared" si="7"/>
        <v>153.93054223046826</v>
      </c>
      <c r="J18" s="2">
        <f t="shared" si="8"/>
        <v>153.93054223046826</v>
      </c>
      <c r="K18" s="2">
        <f t="shared" si="9"/>
        <v>153.93054223046826</v>
      </c>
      <c r="L18" s="2">
        <f t="shared" si="10"/>
        <v>153.93054223046826</v>
      </c>
      <c r="M18" s="2">
        <f t="shared" si="11"/>
        <v>153.93054223046826</v>
      </c>
      <c r="N18" s="2">
        <f t="shared" ref="N18:N35" si="12">$C$16*A7</f>
        <v>153.93054223046829</v>
      </c>
      <c r="O18" s="2">
        <f>$C$17*A6</f>
        <v>153.93054223046826</v>
      </c>
      <c r="P18" s="2"/>
      <c r="Q18" s="2"/>
      <c r="R18" s="2"/>
      <c r="S18" s="2"/>
      <c r="T18" s="2"/>
      <c r="U18" s="2"/>
    </row>
    <row r="19" spans="1:30">
      <c r="A19" s="3">
        <f t="shared" si="2"/>
        <v>5.6569474269697086E-2</v>
      </c>
      <c r="B19" s="4">
        <v>14</v>
      </c>
      <c r="C19" s="2">
        <f t="shared" si="0"/>
        <v>5656.9474269697084</v>
      </c>
      <c r="D19" s="2">
        <f t="shared" si="1"/>
        <v>161.62706934199167</v>
      </c>
      <c r="E19" s="2">
        <f t="shared" si="3"/>
        <v>161.62706934199167</v>
      </c>
      <c r="F19" s="2">
        <f t="shared" si="4"/>
        <v>161.62706934199167</v>
      </c>
      <c r="G19" s="2">
        <f t="shared" si="5"/>
        <v>161.6270693419917</v>
      </c>
      <c r="H19" s="2">
        <f t="shared" si="6"/>
        <v>161.62706934199167</v>
      </c>
      <c r="I19" s="2">
        <f t="shared" si="7"/>
        <v>161.6270693419917</v>
      </c>
      <c r="J19" s="2">
        <f t="shared" si="8"/>
        <v>161.62706934199167</v>
      </c>
      <c r="K19" s="2">
        <f t="shared" si="9"/>
        <v>161.62706934199167</v>
      </c>
      <c r="L19" s="2">
        <f t="shared" si="10"/>
        <v>161.62706934199167</v>
      </c>
      <c r="M19" s="2">
        <f t="shared" si="11"/>
        <v>161.6270693419917</v>
      </c>
      <c r="N19" s="2">
        <f t="shared" si="12"/>
        <v>161.6270693419917</v>
      </c>
      <c r="O19" s="2">
        <f t="shared" ref="O19:O35" si="13">$C$17*A7</f>
        <v>161.62706934199167</v>
      </c>
      <c r="P19" s="2">
        <f>$C$18*A6</f>
        <v>161.62706934199167</v>
      </c>
      <c r="Q19" s="2"/>
      <c r="R19" s="2"/>
      <c r="S19" s="2"/>
      <c r="T19" s="2"/>
      <c r="U19" s="2"/>
    </row>
    <row r="20" spans="1:30">
      <c r="A20" s="3">
        <f t="shared" si="2"/>
        <v>5.9397947983181945E-2</v>
      </c>
      <c r="B20" s="4">
        <v>15</v>
      </c>
      <c r="C20" s="2">
        <f t="shared" si="0"/>
        <v>5939.7947983181948</v>
      </c>
      <c r="D20" s="2">
        <f t="shared" si="1"/>
        <v>169.70842280909125</v>
      </c>
      <c r="E20" s="2">
        <f t="shared" si="3"/>
        <v>169.70842280909125</v>
      </c>
      <c r="F20" s="2">
        <f t="shared" si="4"/>
        <v>169.70842280909125</v>
      </c>
      <c r="G20" s="2">
        <f t="shared" si="5"/>
        <v>169.70842280909127</v>
      </c>
      <c r="H20" s="2">
        <f t="shared" si="6"/>
        <v>169.70842280909127</v>
      </c>
      <c r="I20" s="2">
        <f t="shared" si="7"/>
        <v>169.70842280909127</v>
      </c>
      <c r="J20" s="2">
        <f t="shared" si="8"/>
        <v>169.70842280909127</v>
      </c>
      <c r="K20" s="2">
        <f t="shared" si="9"/>
        <v>169.70842280909127</v>
      </c>
      <c r="L20" s="2">
        <f t="shared" si="10"/>
        <v>169.70842280909127</v>
      </c>
      <c r="M20" s="2">
        <f t="shared" si="11"/>
        <v>169.70842280909127</v>
      </c>
      <c r="N20" s="2">
        <f t="shared" si="12"/>
        <v>169.70842280909127</v>
      </c>
      <c r="O20" s="2">
        <f t="shared" si="13"/>
        <v>169.70842280909125</v>
      </c>
      <c r="P20" s="2">
        <f t="shared" ref="P20:P35" si="14">$C$18*A7</f>
        <v>169.70842280909125</v>
      </c>
      <c r="Q20" s="2">
        <f>$C$19*A6</f>
        <v>169.70842280909125</v>
      </c>
      <c r="R20" s="2"/>
      <c r="S20" s="2"/>
      <c r="T20" s="2"/>
      <c r="U20" s="2"/>
    </row>
    <row r="21" spans="1:30">
      <c r="A21" s="3">
        <f t="shared" si="2"/>
        <v>6.2367845382341046E-2</v>
      </c>
      <c r="B21" s="4">
        <v>16</v>
      </c>
      <c r="C21" s="2">
        <f t="shared" si="0"/>
        <v>6236.7845382341047</v>
      </c>
      <c r="D21" s="2">
        <f t="shared" si="1"/>
        <v>178.19384394954582</v>
      </c>
      <c r="E21" s="2">
        <f t="shared" si="3"/>
        <v>178.19384394954582</v>
      </c>
      <c r="F21" s="2">
        <f t="shared" si="4"/>
        <v>178.19384394954582</v>
      </c>
      <c r="G21" s="2">
        <f t="shared" si="5"/>
        <v>178.19384394954585</v>
      </c>
      <c r="H21" s="2">
        <f t="shared" si="6"/>
        <v>178.19384394954582</v>
      </c>
      <c r="I21" s="2">
        <f t="shared" si="7"/>
        <v>178.19384394954585</v>
      </c>
      <c r="J21" s="2">
        <f t="shared" si="8"/>
        <v>178.19384394954585</v>
      </c>
      <c r="K21" s="2">
        <f t="shared" si="9"/>
        <v>178.19384394954585</v>
      </c>
      <c r="L21" s="2">
        <f t="shared" si="10"/>
        <v>178.19384394954585</v>
      </c>
      <c r="M21" s="2">
        <f t="shared" si="11"/>
        <v>178.19384394954585</v>
      </c>
      <c r="N21" s="2">
        <f t="shared" si="12"/>
        <v>178.19384394954585</v>
      </c>
      <c r="O21" s="2">
        <f t="shared" si="13"/>
        <v>178.19384394954582</v>
      </c>
      <c r="P21" s="2">
        <f t="shared" si="14"/>
        <v>178.19384394954582</v>
      </c>
      <c r="Q21" s="2">
        <f t="shared" ref="Q21:Q35" si="15">$C$19*A7</f>
        <v>178.19384394954582</v>
      </c>
      <c r="R21" s="2">
        <f>$C$20*A6</f>
        <v>178.19384394954585</v>
      </c>
      <c r="S21" s="2"/>
      <c r="T21" s="2"/>
      <c r="U21" s="2"/>
    </row>
    <row r="22" spans="1:30">
      <c r="A22" s="3">
        <f t="shared" si="2"/>
        <v>6.5486237651458098E-2</v>
      </c>
      <c r="B22" s="4">
        <v>17</v>
      </c>
      <c r="C22" s="2">
        <f t="shared" si="0"/>
        <v>6548.6237651458096</v>
      </c>
      <c r="D22" s="2">
        <f t="shared" si="1"/>
        <v>187.10353614702314</v>
      </c>
      <c r="E22" s="2">
        <f t="shared" si="3"/>
        <v>187.10353614702314</v>
      </c>
      <c r="F22" s="2">
        <f t="shared" si="4"/>
        <v>187.10353614702311</v>
      </c>
      <c r="G22" s="2">
        <f t="shared" si="5"/>
        <v>187.10353614702314</v>
      </c>
      <c r="H22" s="2">
        <f t="shared" si="6"/>
        <v>187.10353614702311</v>
      </c>
      <c r="I22" s="2">
        <f t="shared" si="7"/>
        <v>187.10353614702316</v>
      </c>
      <c r="J22" s="2">
        <f t="shared" si="8"/>
        <v>187.10353614702314</v>
      </c>
      <c r="K22" s="2">
        <f t="shared" si="9"/>
        <v>187.10353614702314</v>
      </c>
      <c r="L22" s="2">
        <f t="shared" si="10"/>
        <v>187.10353614702314</v>
      </c>
      <c r="M22" s="2">
        <f t="shared" si="11"/>
        <v>187.10353614702314</v>
      </c>
      <c r="N22" s="2">
        <f t="shared" si="12"/>
        <v>187.10353614702316</v>
      </c>
      <c r="O22" s="2">
        <f t="shared" si="13"/>
        <v>187.10353614702311</v>
      </c>
      <c r="P22" s="2">
        <f t="shared" si="14"/>
        <v>187.10353614702311</v>
      </c>
      <c r="Q22" s="2">
        <f t="shared" si="15"/>
        <v>187.10353614702311</v>
      </c>
      <c r="R22" s="2">
        <f t="shared" ref="R22:R35" si="16">$C$20*A7</f>
        <v>187.10353614702314</v>
      </c>
      <c r="S22" s="2">
        <f>$C$21*A6</f>
        <v>187.10353614702314</v>
      </c>
      <c r="T22" s="2"/>
      <c r="U22" s="2"/>
    </row>
    <row r="23" spans="1:30">
      <c r="A23" s="3">
        <f t="shared" si="2"/>
        <v>6.8760549534031004E-2</v>
      </c>
      <c r="B23" s="4">
        <v>18</v>
      </c>
      <c r="C23" s="2">
        <f t="shared" si="0"/>
        <v>6876.0549534031006</v>
      </c>
      <c r="D23" s="2">
        <f t="shared" si="1"/>
        <v>196.45871295437431</v>
      </c>
      <c r="E23" s="2">
        <f t="shared" si="3"/>
        <v>196.45871295437431</v>
      </c>
      <c r="F23" s="2">
        <f t="shared" si="4"/>
        <v>196.45871295437428</v>
      </c>
      <c r="G23" s="2">
        <f t="shared" si="5"/>
        <v>196.45871295437431</v>
      </c>
      <c r="H23" s="2">
        <f t="shared" si="6"/>
        <v>196.45871295437428</v>
      </c>
      <c r="I23" s="2">
        <f t="shared" si="7"/>
        <v>196.45871295437431</v>
      </c>
      <c r="J23" s="2">
        <f t="shared" si="8"/>
        <v>196.45871295437431</v>
      </c>
      <c r="K23" s="2">
        <f t="shared" si="9"/>
        <v>196.45871295437431</v>
      </c>
      <c r="L23" s="2">
        <f t="shared" si="10"/>
        <v>196.45871295437431</v>
      </c>
      <c r="M23" s="2">
        <f t="shared" si="11"/>
        <v>196.45871295437431</v>
      </c>
      <c r="N23" s="2">
        <f t="shared" si="12"/>
        <v>196.45871295437431</v>
      </c>
      <c r="O23" s="2">
        <f t="shared" si="13"/>
        <v>196.45871295437431</v>
      </c>
      <c r="P23" s="2">
        <f t="shared" si="14"/>
        <v>196.45871295437428</v>
      </c>
      <c r="Q23" s="2">
        <f t="shared" si="15"/>
        <v>196.45871295437428</v>
      </c>
      <c r="R23" s="2">
        <f t="shared" si="16"/>
        <v>196.45871295437431</v>
      </c>
      <c r="S23" s="2">
        <f t="shared" ref="S23:S35" si="17">$C$21*A7</f>
        <v>196.45871295437431</v>
      </c>
      <c r="T23" s="2">
        <f>$C$22*A6</f>
        <v>196.45871295437428</v>
      </c>
      <c r="U23" s="2"/>
    </row>
    <row r="24" spans="1:30">
      <c r="A24" s="3">
        <f t="shared" si="2"/>
        <v>7.2198577010732554E-2</v>
      </c>
      <c r="B24" s="4">
        <v>19</v>
      </c>
      <c r="C24" s="2">
        <f t="shared" si="0"/>
        <v>7219.8577010732552</v>
      </c>
      <c r="D24" s="2">
        <f t="shared" si="1"/>
        <v>206.28164860209301</v>
      </c>
      <c r="E24" s="2">
        <f t="shared" si="3"/>
        <v>206.28164860209301</v>
      </c>
      <c r="F24" s="2">
        <f t="shared" si="4"/>
        <v>206.28164860209301</v>
      </c>
      <c r="G24" s="2">
        <f t="shared" si="5"/>
        <v>206.28164860209301</v>
      </c>
      <c r="H24" s="2">
        <f t="shared" si="6"/>
        <v>206.28164860209299</v>
      </c>
      <c r="I24" s="2">
        <f t="shared" si="7"/>
        <v>206.28164860209304</v>
      </c>
      <c r="J24" s="2">
        <f t="shared" si="8"/>
        <v>206.28164860209301</v>
      </c>
      <c r="K24" s="2">
        <f t="shared" si="9"/>
        <v>206.28164860209301</v>
      </c>
      <c r="L24" s="2">
        <f t="shared" si="10"/>
        <v>206.28164860209301</v>
      </c>
      <c r="M24" s="2">
        <f t="shared" si="11"/>
        <v>206.28164860209304</v>
      </c>
      <c r="N24" s="2">
        <f t="shared" si="12"/>
        <v>206.28164860209304</v>
      </c>
      <c r="O24" s="2">
        <f t="shared" si="13"/>
        <v>206.28164860209301</v>
      </c>
      <c r="P24" s="2">
        <f t="shared" si="14"/>
        <v>206.28164860209301</v>
      </c>
      <c r="Q24" s="2">
        <f t="shared" si="15"/>
        <v>206.28164860209299</v>
      </c>
      <c r="R24" s="2">
        <f t="shared" si="16"/>
        <v>206.28164860209301</v>
      </c>
      <c r="S24" s="2">
        <f t="shared" si="17"/>
        <v>206.28164860209301</v>
      </c>
      <c r="T24" s="2">
        <f t="shared" ref="T24:T35" si="18">$C$22*A7</f>
        <v>206.28164860209301</v>
      </c>
      <c r="U24" s="2">
        <f>$C$23*A6</f>
        <v>206.28164860209301</v>
      </c>
    </row>
    <row r="25" spans="1:30">
      <c r="A25" s="3">
        <f t="shared" si="2"/>
        <v>7.5808505861269179E-2</v>
      </c>
      <c r="B25" s="4">
        <v>20</v>
      </c>
      <c r="C25" s="2">
        <f t="shared" si="0"/>
        <v>7580.8505861269177</v>
      </c>
      <c r="D25" s="2">
        <f t="shared" si="1"/>
        <v>216.59573103219765</v>
      </c>
      <c r="E25" s="2">
        <f t="shared" si="3"/>
        <v>216.59573103219768</v>
      </c>
      <c r="F25" s="2">
        <f t="shared" si="4"/>
        <v>216.59573103219765</v>
      </c>
      <c r="G25" s="2">
        <f t="shared" si="5"/>
        <v>216.59573103219768</v>
      </c>
      <c r="H25" s="2">
        <f t="shared" si="6"/>
        <v>216.59573103219765</v>
      </c>
      <c r="I25" s="2">
        <f t="shared" si="7"/>
        <v>216.59573103219768</v>
      </c>
      <c r="J25" s="2">
        <f t="shared" si="8"/>
        <v>216.59573103219768</v>
      </c>
      <c r="K25" s="2">
        <f t="shared" si="9"/>
        <v>216.59573103219768</v>
      </c>
      <c r="L25" s="2">
        <f t="shared" si="10"/>
        <v>216.59573103219768</v>
      </c>
      <c r="M25" s="2">
        <f t="shared" si="11"/>
        <v>216.59573103219768</v>
      </c>
      <c r="N25" s="2">
        <f t="shared" si="12"/>
        <v>216.5957310321977</v>
      </c>
      <c r="O25" s="2">
        <f t="shared" si="13"/>
        <v>216.59573103219768</v>
      </c>
      <c r="P25" s="2">
        <f t="shared" si="14"/>
        <v>216.59573103219765</v>
      </c>
      <c r="Q25" s="2">
        <f t="shared" si="15"/>
        <v>216.59573103219765</v>
      </c>
      <c r="R25" s="2">
        <f t="shared" si="16"/>
        <v>216.59573103219768</v>
      </c>
      <c r="S25" s="2">
        <f t="shared" si="17"/>
        <v>216.59573103219768</v>
      </c>
      <c r="T25" s="2">
        <f t="shared" si="18"/>
        <v>216.59573103219765</v>
      </c>
      <c r="U25" s="2">
        <f t="shared" ref="U25:U35" si="19">$C$23*A7</f>
        <v>216.59573103219768</v>
      </c>
      <c r="V25" s="2">
        <f>$C$24*A6</f>
        <v>216.59573103219765</v>
      </c>
      <c r="W25" s="2"/>
      <c r="X25" s="2"/>
      <c r="Y25" s="2"/>
      <c r="Z25" s="2"/>
    </row>
    <row r="26" spans="1:30">
      <c r="A26" s="3">
        <f t="shared" si="2"/>
        <v>7.9598931154332642E-2</v>
      </c>
      <c r="B26" s="4">
        <v>21</v>
      </c>
      <c r="C26" s="2">
        <f t="shared" si="0"/>
        <v>7959.893115433264</v>
      </c>
      <c r="D26" s="2">
        <f t="shared" si="1"/>
        <v>227.42551758380753</v>
      </c>
      <c r="E26" s="2">
        <f t="shared" si="3"/>
        <v>227.42551758380753</v>
      </c>
      <c r="F26" s="2">
        <f t="shared" si="4"/>
        <v>227.42551758380753</v>
      </c>
      <c r="G26" s="2">
        <f t="shared" si="5"/>
        <v>227.42551758380756</v>
      </c>
      <c r="H26" s="2">
        <f t="shared" si="6"/>
        <v>227.42551758380756</v>
      </c>
      <c r="I26" s="2">
        <f t="shared" si="7"/>
        <v>227.42551758380759</v>
      </c>
      <c r="J26" s="2">
        <f t="shared" si="8"/>
        <v>227.42551758380753</v>
      </c>
      <c r="K26" s="2">
        <f t="shared" si="9"/>
        <v>227.42551758380756</v>
      </c>
      <c r="L26" s="2">
        <f t="shared" si="10"/>
        <v>227.42551758380756</v>
      </c>
      <c r="M26" s="2">
        <f t="shared" si="11"/>
        <v>227.42551758380759</v>
      </c>
      <c r="N26" s="2">
        <f t="shared" si="12"/>
        <v>227.42551758380759</v>
      </c>
      <c r="O26" s="2">
        <f t="shared" si="13"/>
        <v>227.42551758380756</v>
      </c>
      <c r="P26" s="2">
        <f t="shared" si="14"/>
        <v>227.42551758380753</v>
      </c>
      <c r="Q26" s="2">
        <f t="shared" si="15"/>
        <v>227.42551758380753</v>
      </c>
      <c r="R26" s="2">
        <f t="shared" si="16"/>
        <v>227.42551758380759</v>
      </c>
      <c r="S26" s="2">
        <f t="shared" si="17"/>
        <v>227.42551758380756</v>
      </c>
      <c r="T26" s="2">
        <f t="shared" si="18"/>
        <v>227.42551758380756</v>
      </c>
      <c r="U26" s="2">
        <f t="shared" si="19"/>
        <v>227.42551758380756</v>
      </c>
      <c r="V26" s="2">
        <f t="shared" ref="V26:V35" si="20">$C$24*A7</f>
        <v>227.42551758380753</v>
      </c>
      <c r="W26" s="2">
        <f>$C$25*A6</f>
        <v>227.42551758380753</v>
      </c>
      <c r="X26" s="2"/>
      <c r="Y26" s="2"/>
      <c r="Z26" s="2"/>
    </row>
    <row r="27" spans="1:30">
      <c r="A27" s="3">
        <f t="shared" si="2"/>
        <v>8.3578877712049277E-2</v>
      </c>
      <c r="B27" s="4">
        <v>22</v>
      </c>
      <c r="C27" s="2">
        <f t="shared" si="0"/>
        <v>8357.887771204927</v>
      </c>
      <c r="D27" s="2">
        <f t="shared" si="1"/>
        <v>238.79679346299793</v>
      </c>
      <c r="E27" s="2">
        <f t="shared" si="3"/>
        <v>238.79679346299793</v>
      </c>
      <c r="F27" s="2">
        <f t="shared" si="4"/>
        <v>238.79679346299793</v>
      </c>
      <c r="G27" s="2">
        <f t="shared" si="5"/>
        <v>238.79679346299795</v>
      </c>
      <c r="H27" s="2">
        <f t="shared" si="6"/>
        <v>238.79679346299793</v>
      </c>
      <c r="I27" s="2">
        <f t="shared" si="7"/>
        <v>238.79679346299798</v>
      </c>
      <c r="J27" s="2">
        <f t="shared" si="8"/>
        <v>238.79679346299795</v>
      </c>
      <c r="K27" s="2">
        <f t="shared" si="9"/>
        <v>238.79679346299793</v>
      </c>
      <c r="L27" s="2">
        <f t="shared" si="10"/>
        <v>238.79679346299795</v>
      </c>
      <c r="M27" s="2">
        <f t="shared" si="11"/>
        <v>238.79679346299795</v>
      </c>
      <c r="N27" s="2">
        <f t="shared" si="12"/>
        <v>238.79679346299798</v>
      </c>
      <c r="O27" s="2">
        <f t="shared" si="13"/>
        <v>238.79679346299795</v>
      </c>
      <c r="P27" s="2">
        <f t="shared" si="14"/>
        <v>238.79679346299793</v>
      </c>
      <c r="Q27" s="2">
        <f t="shared" si="15"/>
        <v>238.79679346299793</v>
      </c>
      <c r="R27" s="2">
        <f t="shared" si="16"/>
        <v>238.79679346299795</v>
      </c>
      <c r="S27" s="2">
        <f t="shared" si="17"/>
        <v>238.79679346299795</v>
      </c>
      <c r="T27" s="2">
        <f t="shared" si="18"/>
        <v>238.79679346299793</v>
      </c>
      <c r="U27" s="2">
        <f t="shared" si="19"/>
        <v>238.79679346299795</v>
      </c>
      <c r="V27" s="2">
        <f t="shared" si="20"/>
        <v>238.79679346299793</v>
      </c>
      <c r="W27" s="2">
        <f t="shared" ref="W27:W35" si="21">$C$25*A7</f>
        <v>238.7967934629979</v>
      </c>
      <c r="X27" s="2">
        <f>$C$26*A6</f>
        <v>238.79679346299793</v>
      </c>
      <c r="Y27" s="2"/>
      <c r="Z27" s="2"/>
    </row>
    <row r="28" spans="1:30">
      <c r="A28" s="3">
        <f t="shared" si="2"/>
        <v>8.7757821597651747E-2</v>
      </c>
      <c r="B28" s="4">
        <v>23</v>
      </c>
      <c r="C28" s="2">
        <f t="shared" si="0"/>
        <v>8775.7821597651746</v>
      </c>
      <c r="D28" s="2">
        <f t="shared" si="1"/>
        <v>250.73663313614782</v>
      </c>
      <c r="E28" s="2">
        <f t="shared" si="3"/>
        <v>250.73663313614782</v>
      </c>
      <c r="F28" s="2">
        <f t="shared" si="4"/>
        <v>250.73663313614782</v>
      </c>
      <c r="G28" s="2">
        <f t="shared" si="5"/>
        <v>250.73663313614784</v>
      </c>
      <c r="H28" s="2">
        <f t="shared" si="6"/>
        <v>250.73663313614784</v>
      </c>
      <c r="I28" s="2">
        <f t="shared" si="7"/>
        <v>250.73663313614787</v>
      </c>
      <c r="J28" s="2">
        <f t="shared" si="8"/>
        <v>250.73663313614784</v>
      </c>
      <c r="K28" s="2">
        <f t="shared" si="9"/>
        <v>250.73663313614784</v>
      </c>
      <c r="L28" s="2">
        <f t="shared" si="10"/>
        <v>250.73663313614784</v>
      </c>
      <c r="M28" s="2">
        <f t="shared" si="11"/>
        <v>250.73663313614787</v>
      </c>
      <c r="N28" s="2">
        <f t="shared" si="12"/>
        <v>250.73663313614787</v>
      </c>
      <c r="O28" s="2">
        <f t="shared" si="13"/>
        <v>250.73663313614784</v>
      </c>
      <c r="P28" s="2">
        <f t="shared" si="14"/>
        <v>250.73663313614784</v>
      </c>
      <c r="Q28" s="2">
        <f t="shared" si="15"/>
        <v>250.73663313614784</v>
      </c>
      <c r="R28" s="2">
        <f t="shared" si="16"/>
        <v>250.73663313614787</v>
      </c>
      <c r="S28" s="2">
        <f t="shared" si="17"/>
        <v>250.73663313614787</v>
      </c>
      <c r="T28" s="2">
        <f t="shared" si="18"/>
        <v>250.73663313614784</v>
      </c>
      <c r="U28" s="2">
        <f t="shared" si="19"/>
        <v>250.73663313614784</v>
      </c>
      <c r="V28" s="2">
        <f t="shared" si="20"/>
        <v>250.73663313614782</v>
      </c>
      <c r="W28" s="2">
        <f t="shared" si="21"/>
        <v>250.73663313614782</v>
      </c>
      <c r="X28" s="2">
        <f t="shared" ref="X28:X35" si="22">$C$26*A7</f>
        <v>250.73663313614782</v>
      </c>
      <c r="Y28" s="2">
        <f>$C$27*A6</f>
        <v>250.73663313614782</v>
      </c>
      <c r="Z28" s="2"/>
    </row>
    <row r="29" spans="1:30">
      <c r="A29" s="3">
        <f t="shared" si="2"/>
        <v>9.2145712677534339E-2</v>
      </c>
      <c r="B29" s="4">
        <v>24</v>
      </c>
      <c r="C29" s="2">
        <f t="shared" si="0"/>
        <v>9214.5712677534339</v>
      </c>
      <c r="D29" s="2">
        <f t="shared" si="1"/>
        <v>263.27346479295522</v>
      </c>
      <c r="E29" s="2">
        <f t="shared" si="3"/>
        <v>263.27346479295522</v>
      </c>
      <c r="F29" s="2">
        <f t="shared" si="4"/>
        <v>263.27346479295522</v>
      </c>
      <c r="G29" s="2">
        <f t="shared" si="5"/>
        <v>263.27346479295522</v>
      </c>
      <c r="H29" s="2">
        <f t="shared" si="6"/>
        <v>263.27346479295522</v>
      </c>
      <c r="I29" s="2">
        <f t="shared" si="7"/>
        <v>263.27346479295528</v>
      </c>
      <c r="J29" s="2">
        <f t="shared" si="8"/>
        <v>263.27346479295522</v>
      </c>
      <c r="K29" s="2">
        <f t="shared" si="9"/>
        <v>263.27346479295528</v>
      </c>
      <c r="L29" s="2">
        <f t="shared" si="10"/>
        <v>263.27346479295528</v>
      </c>
      <c r="M29" s="2">
        <f t="shared" si="11"/>
        <v>263.27346479295522</v>
      </c>
      <c r="N29" s="2">
        <f t="shared" si="12"/>
        <v>263.27346479295528</v>
      </c>
      <c r="O29" s="2">
        <f t="shared" si="13"/>
        <v>263.27346479295522</v>
      </c>
      <c r="P29" s="2">
        <f t="shared" si="14"/>
        <v>263.27346479295522</v>
      </c>
      <c r="Q29" s="2">
        <f t="shared" si="15"/>
        <v>263.27346479295522</v>
      </c>
      <c r="R29" s="2">
        <f t="shared" si="16"/>
        <v>263.27346479295528</v>
      </c>
      <c r="S29" s="2">
        <f t="shared" si="17"/>
        <v>263.27346479295528</v>
      </c>
      <c r="T29" s="2">
        <f t="shared" si="18"/>
        <v>263.27346479295522</v>
      </c>
      <c r="U29" s="2">
        <f t="shared" si="19"/>
        <v>263.27346479295528</v>
      </c>
      <c r="V29" s="2">
        <f t="shared" si="20"/>
        <v>263.27346479295522</v>
      </c>
      <c r="W29" s="2">
        <f t="shared" si="21"/>
        <v>263.27346479295522</v>
      </c>
      <c r="X29" s="2">
        <f t="shared" si="22"/>
        <v>263.27346479295522</v>
      </c>
      <c r="Y29" s="2">
        <f t="shared" ref="Y29:Y35" si="23">$C$27*A7</f>
        <v>263.27346479295522</v>
      </c>
      <c r="Z29" s="2">
        <f>$C$28*A6</f>
        <v>263.27346479295522</v>
      </c>
    </row>
    <row r="30" spans="1:30">
      <c r="A30" s="3">
        <f t="shared" si="2"/>
        <v>9.6752998311411056E-2</v>
      </c>
      <c r="B30" s="4">
        <v>25</v>
      </c>
      <c r="C30" s="2">
        <f t="shared" si="0"/>
        <v>9675.2998311411066</v>
      </c>
      <c r="D30" s="2">
        <f t="shared" si="1"/>
        <v>276.437138032603</v>
      </c>
      <c r="E30" s="2">
        <f t="shared" si="3"/>
        <v>276.437138032603</v>
      </c>
      <c r="F30" s="2">
        <f t="shared" si="4"/>
        <v>276.437138032603</v>
      </c>
      <c r="G30" s="2">
        <f t="shared" si="5"/>
        <v>276.437138032603</v>
      </c>
      <c r="H30" s="2">
        <f t="shared" si="6"/>
        <v>276.437138032603</v>
      </c>
      <c r="I30" s="2">
        <f t="shared" si="7"/>
        <v>276.43713803260306</v>
      </c>
      <c r="J30" s="2">
        <f t="shared" si="8"/>
        <v>276.437138032603</v>
      </c>
      <c r="K30" s="2">
        <f t="shared" si="9"/>
        <v>276.437138032603</v>
      </c>
      <c r="L30" s="2">
        <f t="shared" si="10"/>
        <v>276.43713803260306</v>
      </c>
      <c r="M30" s="2">
        <f t="shared" si="11"/>
        <v>276.43713803260306</v>
      </c>
      <c r="N30" s="2">
        <f t="shared" si="12"/>
        <v>276.43713803260306</v>
      </c>
      <c r="O30" s="2">
        <f t="shared" si="13"/>
        <v>276.437138032603</v>
      </c>
      <c r="P30" s="2">
        <f t="shared" si="14"/>
        <v>276.437138032603</v>
      </c>
      <c r="Q30" s="2">
        <f t="shared" si="15"/>
        <v>276.437138032603</v>
      </c>
      <c r="R30" s="2">
        <f t="shared" si="16"/>
        <v>276.43713803260306</v>
      </c>
      <c r="S30" s="2">
        <f t="shared" si="17"/>
        <v>276.43713803260306</v>
      </c>
      <c r="T30" s="2">
        <f t="shared" si="18"/>
        <v>276.437138032603</v>
      </c>
      <c r="U30" s="2">
        <f t="shared" si="19"/>
        <v>276.437138032603</v>
      </c>
      <c r="V30" s="2">
        <f t="shared" si="20"/>
        <v>276.437138032603</v>
      </c>
      <c r="W30" s="2">
        <f t="shared" si="21"/>
        <v>276.437138032603</v>
      </c>
      <c r="X30" s="2">
        <f t="shared" si="22"/>
        <v>276.437138032603</v>
      </c>
      <c r="Y30" s="2">
        <f t="shared" si="23"/>
        <v>276.43713803260295</v>
      </c>
      <c r="Z30" s="2">
        <f t="shared" ref="Z30:Z35" si="24">$C$28*A7</f>
        <v>276.437138032603</v>
      </c>
      <c r="AA30" s="2">
        <f t="shared" ref="AA30:AA35" si="25">$C$29*A6</f>
        <v>276.437138032603</v>
      </c>
      <c r="AB30" s="2"/>
      <c r="AC30" s="2"/>
      <c r="AD30" s="2"/>
    </row>
    <row r="31" spans="1:30">
      <c r="A31" s="3">
        <f t="shared" si="2"/>
        <v>0.10159064822698162</v>
      </c>
      <c r="B31" s="4">
        <v>26</v>
      </c>
      <c r="C31" s="2">
        <f t="shared" si="0"/>
        <v>10159.064822698161</v>
      </c>
      <c r="D31" s="2">
        <f t="shared" si="1"/>
        <v>290.25899493423316</v>
      </c>
      <c r="E31" s="2">
        <f t="shared" si="3"/>
        <v>290.25899493423316</v>
      </c>
      <c r="F31" s="2">
        <f t="shared" si="4"/>
        <v>290.25899493423316</v>
      </c>
      <c r="G31" s="2">
        <f t="shared" si="5"/>
        <v>290.25899493423316</v>
      </c>
      <c r="H31" s="2">
        <f t="shared" si="6"/>
        <v>290.25899493423316</v>
      </c>
      <c r="I31" s="2">
        <f t="shared" si="7"/>
        <v>290.25899493423316</v>
      </c>
      <c r="J31" s="2">
        <f t="shared" si="8"/>
        <v>290.25899493423316</v>
      </c>
      <c r="K31" s="2">
        <f t="shared" si="9"/>
        <v>290.25899493423316</v>
      </c>
      <c r="L31" s="2">
        <f t="shared" si="10"/>
        <v>290.25899493423321</v>
      </c>
      <c r="M31" s="2">
        <f t="shared" si="11"/>
        <v>290.25899493423321</v>
      </c>
      <c r="N31" s="2">
        <f t="shared" si="12"/>
        <v>290.25899493423321</v>
      </c>
      <c r="O31" s="2">
        <f t="shared" si="13"/>
        <v>290.25899493423316</v>
      </c>
      <c r="P31" s="2">
        <f t="shared" si="14"/>
        <v>290.25899493423316</v>
      </c>
      <c r="Q31" s="2">
        <f t="shared" si="15"/>
        <v>290.25899493423316</v>
      </c>
      <c r="R31" s="2">
        <f t="shared" si="16"/>
        <v>290.25899493423321</v>
      </c>
      <c r="S31" s="2">
        <f t="shared" si="17"/>
        <v>290.25899493423321</v>
      </c>
      <c r="T31" s="2">
        <f t="shared" si="18"/>
        <v>290.25899493423316</v>
      </c>
      <c r="U31" s="2">
        <f t="shared" si="19"/>
        <v>290.25899493423321</v>
      </c>
      <c r="V31" s="2">
        <f t="shared" si="20"/>
        <v>290.25899493423316</v>
      </c>
      <c r="W31" s="2">
        <f t="shared" si="21"/>
        <v>290.25899493423316</v>
      </c>
      <c r="X31" s="2">
        <f t="shared" si="22"/>
        <v>290.25899493423316</v>
      </c>
      <c r="Y31" s="2">
        <f t="shared" si="23"/>
        <v>290.25899493423316</v>
      </c>
      <c r="Z31" s="2">
        <f t="shared" si="24"/>
        <v>290.25899493423316</v>
      </c>
      <c r="AA31" s="2">
        <f t="shared" si="25"/>
        <v>290.25899493423316</v>
      </c>
      <c r="AB31" s="2">
        <f>$C$30*A6</f>
        <v>290.25899493423316</v>
      </c>
      <c r="AC31" s="2"/>
      <c r="AD31" s="2"/>
    </row>
    <row r="32" spans="1:30">
      <c r="A32" s="3">
        <f t="shared" si="2"/>
        <v>0.10667018063833071</v>
      </c>
      <c r="B32" s="4">
        <v>27</v>
      </c>
      <c r="C32" s="2">
        <f t="shared" si="0"/>
        <v>10667.018063833071</v>
      </c>
      <c r="D32" s="2">
        <f t="shared" si="1"/>
        <v>304.77194468094484</v>
      </c>
      <c r="E32" s="2">
        <f t="shared" si="3"/>
        <v>304.77194468094484</v>
      </c>
      <c r="F32" s="2">
        <f t="shared" si="4"/>
        <v>304.77194468094484</v>
      </c>
      <c r="G32" s="2">
        <f t="shared" si="5"/>
        <v>304.77194468094484</v>
      </c>
      <c r="H32" s="2">
        <f t="shared" si="6"/>
        <v>304.77194468094478</v>
      </c>
      <c r="I32" s="2">
        <f t="shared" si="7"/>
        <v>304.77194468094484</v>
      </c>
      <c r="J32" s="2">
        <f t="shared" si="8"/>
        <v>304.77194468094484</v>
      </c>
      <c r="K32" s="2">
        <f t="shared" si="9"/>
        <v>304.77194468094484</v>
      </c>
      <c r="L32" s="2">
        <f t="shared" si="10"/>
        <v>304.77194468094484</v>
      </c>
      <c r="M32" s="2">
        <f t="shared" si="11"/>
        <v>304.77194468094484</v>
      </c>
      <c r="N32" s="2">
        <f t="shared" si="12"/>
        <v>304.7719446809449</v>
      </c>
      <c r="O32" s="2">
        <f t="shared" si="13"/>
        <v>304.77194468094484</v>
      </c>
      <c r="P32" s="2">
        <f t="shared" si="14"/>
        <v>304.77194468094478</v>
      </c>
      <c r="Q32" s="2">
        <f t="shared" si="15"/>
        <v>304.77194468094484</v>
      </c>
      <c r="R32" s="2">
        <f t="shared" si="16"/>
        <v>304.77194468094484</v>
      </c>
      <c r="S32" s="2">
        <f t="shared" si="17"/>
        <v>304.7719446809449</v>
      </c>
      <c r="T32" s="2">
        <f t="shared" si="18"/>
        <v>304.77194468094484</v>
      </c>
      <c r="U32" s="2">
        <f t="shared" si="19"/>
        <v>304.77194468094484</v>
      </c>
      <c r="V32" s="2">
        <f t="shared" si="20"/>
        <v>304.77194468094484</v>
      </c>
      <c r="W32" s="2">
        <f t="shared" si="21"/>
        <v>304.77194468094478</v>
      </c>
      <c r="X32" s="2">
        <f t="shared" si="22"/>
        <v>304.77194468094484</v>
      </c>
      <c r="Y32" s="2">
        <f t="shared" si="23"/>
        <v>304.77194468094478</v>
      </c>
      <c r="Z32" s="2">
        <f t="shared" si="24"/>
        <v>304.77194468094484</v>
      </c>
      <c r="AA32" s="2">
        <f t="shared" si="25"/>
        <v>304.77194468094484</v>
      </c>
      <c r="AB32" s="2">
        <f>$C$30*A7</f>
        <v>304.77194468094484</v>
      </c>
      <c r="AC32" s="2">
        <f>$C$31*A6</f>
        <v>304.77194468094484</v>
      </c>
      <c r="AD32" s="2"/>
    </row>
    <row r="33" spans="1:32">
      <c r="A33" s="3">
        <f t="shared" si="2"/>
        <v>0.11200368967024725</v>
      </c>
      <c r="B33" s="4">
        <v>28</v>
      </c>
      <c r="C33" s="2">
        <f t="shared" si="0"/>
        <v>11200.368967024726</v>
      </c>
      <c r="D33" s="2">
        <f t="shared" si="1"/>
        <v>320.01054191499213</v>
      </c>
      <c r="E33" s="2">
        <f t="shared" si="3"/>
        <v>320.01054191499207</v>
      </c>
      <c r="F33" s="2">
        <f t="shared" si="4"/>
        <v>320.01054191499207</v>
      </c>
      <c r="G33" s="2">
        <f t="shared" si="5"/>
        <v>320.01054191499213</v>
      </c>
      <c r="H33" s="2">
        <f t="shared" si="6"/>
        <v>320.01054191499207</v>
      </c>
      <c r="I33" s="2">
        <f t="shared" si="7"/>
        <v>320.01054191499207</v>
      </c>
      <c r="J33" s="2">
        <f t="shared" si="8"/>
        <v>320.01054191499207</v>
      </c>
      <c r="K33" s="2">
        <f t="shared" si="9"/>
        <v>320.01054191499207</v>
      </c>
      <c r="L33" s="2">
        <f t="shared" si="10"/>
        <v>320.01054191499207</v>
      </c>
      <c r="M33" s="2">
        <f t="shared" si="11"/>
        <v>320.01054191499213</v>
      </c>
      <c r="N33" s="2">
        <f t="shared" si="12"/>
        <v>320.01054191499213</v>
      </c>
      <c r="O33" s="2">
        <f t="shared" si="13"/>
        <v>320.01054191499207</v>
      </c>
      <c r="P33" s="2">
        <f t="shared" si="14"/>
        <v>320.01054191499207</v>
      </c>
      <c r="Q33" s="2">
        <f t="shared" si="15"/>
        <v>320.01054191499207</v>
      </c>
      <c r="R33" s="2">
        <f t="shared" si="16"/>
        <v>320.01054191499213</v>
      </c>
      <c r="S33" s="2">
        <f t="shared" si="17"/>
        <v>320.01054191499213</v>
      </c>
      <c r="T33" s="2">
        <f t="shared" si="18"/>
        <v>320.01054191499207</v>
      </c>
      <c r="U33" s="2">
        <f t="shared" si="19"/>
        <v>320.01054191499213</v>
      </c>
      <c r="V33" s="2">
        <f t="shared" si="20"/>
        <v>320.01054191499207</v>
      </c>
      <c r="W33" s="2">
        <f t="shared" si="21"/>
        <v>320.01054191499207</v>
      </c>
      <c r="X33" s="2">
        <f t="shared" si="22"/>
        <v>320.01054191499207</v>
      </c>
      <c r="Y33" s="2">
        <f t="shared" si="23"/>
        <v>320.01054191499207</v>
      </c>
      <c r="Z33" s="2">
        <f t="shared" si="24"/>
        <v>320.01054191499207</v>
      </c>
      <c r="AA33" s="2">
        <f t="shared" si="25"/>
        <v>320.01054191499207</v>
      </c>
      <c r="AB33" s="2">
        <f>$C$30*A8</f>
        <v>320.01054191499207</v>
      </c>
      <c r="AC33" s="2">
        <f>$C$31*A7</f>
        <v>320.01054191499207</v>
      </c>
      <c r="AD33" s="2">
        <f>$C$32*A6</f>
        <v>320.01054191499213</v>
      </c>
    </row>
    <row r="34" spans="1:32">
      <c r="A34" s="3">
        <f t="shared" si="2"/>
        <v>0.11760387415375961</v>
      </c>
      <c r="B34" s="4">
        <v>29</v>
      </c>
      <c r="C34" s="2">
        <f t="shared" si="0"/>
        <v>11760.387415375961</v>
      </c>
      <c r="D34" s="2">
        <f t="shared" si="1"/>
        <v>336.01106901074178</v>
      </c>
      <c r="E34" s="2">
        <f t="shared" si="3"/>
        <v>336.01106901074172</v>
      </c>
      <c r="F34" s="2">
        <f t="shared" si="4"/>
        <v>336.01106901074172</v>
      </c>
      <c r="G34" s="2">
        <f t="shared" si="5"/>
        <v>336.01106901074172</v>
      </c>
      <c r="H34" s="2">
        <f t="shared" si="6"/>
        <v>336.01106901074166</v>
      </c>
      <c r="I34" s="2">
        <f t="shared" si="7"/>
        <v>336.01106901074172</v>
      </c>
      <c r="J34" s="2">
        <f t="shared" si="8"/>
        <v>336.01106901074166</v>
      </c>
      <c r="K34" s="2">
        <f t="shared" si="9"/>
        <v>336.01106901074166</v>
      </c>
      <c r="L34" s="2">
        <f t="shared" si="10"/>
        <v>336.01106901074166</v>
      </c>
      <c r="M34" s="2">
        <f t="shared" si="11"/>
        <v>336.01106901074172</v>
      </c>
      <c r="N34" s="2">
        <f t="shared" si="12"/>
        <v>336.01106901074178</v>
      </c>
      <c r="O34" s="2">
        <f t="shared" si="13"/>
        <v>336.01106901074172</v>
      </c>
      <c r="P34" s="2">
        <f t="shared" si="14"/>
        <v>336.01106901074172</v>
      </c>
      <c r="Q34" s="2">
        <f t="shared" si="15"/>
        <v>336.01106901074166</v>
      </c>
      <c r="R34" s="2">
        <f t="shared" si="16"/>
        <v>336.01106901074172</v>
      </c>
      <c r="S34" s="2">
        <f t="shared" si="17"/>
        <v>336.01106901074172</v>
      </c>
      <c r="T34" s="2">
        <f t="shared" si="18"/>
        <v>336.01106901074172</v>
      </c>
      <c r="U34" s="2">
        <f t="shared" si="19"/>
        <v>336.01106901074172</v>
      </c>
      <c r="V34" s="2">
        <f t="shared" si="20"/>
        <v>336.01106901074172</v>
      </c>
      <c r="W34" s="2">
        <f t="shared" si="21"/>
        <v>336.01106901074166</v>
      </c>
      <c r="X34" s="2">
        <f t="shared" si="22"/>
        <v>336.01106901074166</v>
      </c>
      <c r="Y34" s="2">
        <f t="shared" si="23"/>
        <v>336.01106901074166</v>
      </c>
      <c r="Z34" s="2">
        <f t="shared" si="24"/>
        <v>336.01106901074172</v>
      </c>
      <c r="AA34" s="2">
        <f t="shared" si="25"/>
        <v>336.01106901074172</v>
      </c>
      <c r="AB34" s="2">
        <f>$C$30*A9</f>
        <v>336.01106901074172</v>
      </c>
      <c r="AC34" s="2">
        <f>$C$31*A8</f>
        <v>336.01106901074166</v>
      </c>
      <c r="AD34" s="2">
        <f>$C$32*A7</f>
        <v>336.01106901074172</v>
      </c>
      <c r="AE34" s="2">
        <f>$C$33*A6</f>
        <v>336.01106901074178</v>
      </c>
    </row>
    <row r="35" spans="1:32">
      <c r="A35" s="3">
        <f t="shared" si="2"/>
        <v>0.1234840678614476</v>
      </c>
      <c r="B35" s="4">
        <v>30</v>
      </c>
      <c r="C35" s="2">
        <f t="shared" si="0"/>
        <v>12348.40678614476</v>
      </c>
      <c r="D35" s="2">
        <f t="shared" si="1"/>
        <v>352.81162246127883</v>
      </c>
      <c r="E35" s="2">
        <f t="shared" si="3"/>
        <v>352.81162246127883</v>
      </c>
      <c r="F35" s="2">
        <f t="shared" si="4"/>
        <v>352.81162246127883</v>
      </c>
      <c r="G35" s="2">
        <f t="shared" si="5"/>
        <v>352.81162246127883</v>
      </c>
      <c r="H35" s="2">
        <f t="shared" si="6"/>
        <v>352.81162246127877</v>
      </c>
      <c r="I35" s="2">
        <f t="shared" si="7"/>
        <v>352.81162246127883</v>
      </c>
      <c r="J35" s="2">
        <f t="shared" si="8"/>
        <v>352.81162246127877</v>
      </c>
      <c r="K35" s="2">
        <f t="shared" si="9"/>
        <v>352.81162246127877</v>
      </c>
      <c r="L35" s="2">
        <f t="shared" si="10"/>
        <v>352.81162246127877</v>
      </c>
      <c r="M35" s="2">
        <f t="shared" si="11"/>
        <v>352.81162246127877</v>
      </c>
      <c r="N35" s="2">
        <f t="shared" si="12"/>
        <v>352.81162246127883</v>
      </c>
      <c r="O35" s="2">
        <f t="shared" si="13"/>
        <v>352.81162246127877</v>
      </c>
      <c r="P35" s="2">
        <f t="shared" si="14"/>
        <v>352.81162246127877</v>
      </c>
      <c r="Q35" s="2">
        <f t="shared" si="15"/>
        <v>352.81162246127877</v>
      </c>
      <c r="R35" s="2">
        <f t="shared" si="16"/>
        <v>352.81162246127883</v>
      </c>
      <c r="S35" s="2">
        <f t="shared" si="17"/>
        <v>352.81162246127883</v>
      </c>
      <c r="T35" s="2">
        <f t="shared" si="18"/>
        <v>352.81162246127877</v>
      </c>
      <c r="U35" s="2">
        <f t="shared" si="19"/>
        <v>352.81162246127883</v>
      </c>
      <c r="V35" s="2">
        <f t="shared" si="20"/>
        <v>352.81162246127877</v>
      </c>
      <c r="W35" s="2">
        <f t="shared" si="21"/>
        <v>352.81162246127877</v>
      </c>
      <c r="X35" s="2">
        <f t="shared" si="22"/>
        <v>352.81162246127877</v>
      </c>
      <c r="Y35" s="2">
        <f t="shared" si="23"/>
        <v>352.81162246127877</v>
      </c>
      <c r="Z35" s="2">
        <f t="shared" si="24"/>
        <v>352.81162246127877</v>
      </c>
      <c r="AA35" s="2">
        <f t="shared" si="25"/>
        <v>352.81162246127883</v>
      </c>
      <c r="AB35" s="2">
        <f>$C$30*A10</f>
        <v>352.81162246127883</v>
      </c>
      <c r="AC35" s="2">
        <f>$C$31*A9</f>
        <v>352.81162246127877</v>
      </c>
      <c r="AD35" s="2">
        <f>$C$32*A8</f>
        <v>352.81162246127883</v>
      </c>
      <c r="AE35" s="2">
        <f>$C$33*A7</f>
        <v>352.81162246127889</v>
      </c>
      <c r="AF35" s="2">
        <f>$C$34*A6</f>
        <v>352.81162246127883</v>
      </c>
    </row>
    <row r="36" spans="1:32">
      <c r="A36" s="3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s="4" customFormat="1">
      <c r="A37" s="3"/>
      <c r="C37" s="2">
        <f>SUM(C6:C35)</f>
        <v>199316.54250903983</v>
      </c>
      <c r="D37" s="2">
        <f t="shared" ref="D37:AF37" si="26">SUM(D6:D35)</f>
        <v>5609.0440716868516</v>
      </c>
      <c r="E37" s="2">
        <f t="shared" si="26"/>
        <v>5519.0440716868507</v>
      </c>
      <c r="F37" s="2">
        <f t="shared" si="26"/>
        <v>5424.5440716868507</v>
      </c>
      <c r="G37" s="2">
        <f t="shared" si="26"/>
        <v>5325.3190716868521</v>
      </c>
      <c r="H37" s="2">
        <f t="shared" si="26"/>
        <v>5221.1328216868505</v>
      </c>
      <c r="I37" s="2">
        <f t="shared" si="26"/>
        <v>5111.7372591868516</v>
      </c>
      <c r="J37" s="2">
        <f t="shared" si="26"/>
        <v>4996.8719185618502</v>
      </c>
      <c r="K37" s="2">
        <f t="shared" si="26"/>
        <v>4876.2633109056005</v>
      </c>
      <c r="L37" s="2">
        <f t="shared" si="26"/>
        <v>4749.6242728665384</v>
      </c>
      <c r="M37" s="2">
        <f t="shared" si="26"/>
        <v>4616.6532829255229</v>
      </c>
      <c r="N37" s="2">
        <f t="shared" si="26"/>
        <v>4477.0337434874573</v>
      </c>
      <c r="O37" s="2">
        <f t="shared" si="26"/>
        <v>4330.4332270774867</v>
      </c>
      <c r="P37" s="2">
        <f t="shared" si="26"/>
        <v>4176.5026848470188</v>
      </c>
      <c r="Q37" s="2">
        <f t="shared" si="26"/>
        <v>4014.8756155050273</v>
      </c>
      <c r="R37" s="2">
        <f t="shared" si="26"/>
        <v>3845.1671926959361</v>
      </c>
      <c r="S37" s="2">
        <f t="shared" si="26"/>
        <v>3666.9733487463909</v>
      </c>
      <c r="T37" s="2">
        <f t="shared" si="26"/>
        <v>3479.8698125993669</v>
      </c>
      <c r="U37" s="2">
        <f t="shared" si="26"/>
        <v>3283.4110996449926</v>
      </c>
      <c r="V37" s="2">
        <f t="shared" si="26"/>
        <v>3077.1294510428997</v>
      </c>
      <c r="W37" s="2">
        <f t="shared" si="26"/>
        <v>2860.5337200107019</v>
      </c>
      <c r="X37" s="2">
        <f t="shared" si="26"/>
        <v>2633.1082024268944</v>
      </c>
      <c r="Y37" s="2">
        <f t="shared" si="26"/>
        <v>2394.3114089638966</v>
      </c>
      <c r="Z37" s="2">
        <f t="shared" si="26"/>
        <v>2143.5747758277489</v>
      </c>
      <c r="AA37" s="2">
        <f t="shared" si="26"/>
        <v>1880.3013110347936</v>
      </c>
      <c r="AB37" s="2">
        <f t="shared" si="26"/>
        <v>1603.8641730021907</v>
      </c>
      <c r="AC37" s="2">
        <f t="shared" si="26"/>
        <v>1313.6051780679575</v>
      </c>
      <c r="AD37" s="2">
        <f t="shared" si="26"/>
        <v>1008.8332333870127</v>
      </c>
      <c r="AE37" s="2">
        <f t="shared" si="26"/>
        <v>688.82269147202067</v>
      </c>
      <c r="AF37" s="2">
        <f t="shared" si="26"/>
        <v>352.81162246127883</v>
      </c>
    </row>
    <row r="38" spans="1:32">
      <c r="B38" s="5"/>
      <c r="C38" s="13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K24" sqref="K24"/>
    </sheetView>
  </sheetViews>
  <sheetFormatPr defaultRowHeight="15"/>
  <cols>
    <col min="1" max="1" width="11.42578125" style="4" customWidth="1"/>
    <col min="2" max="2" width="18.28515625" style="4" customWidth="1"/>
    <col min="3" max="16384" width="9.140625" style="4"/>
  </cols>
  <sheetData>
    <row r="1" spans="1:11" ht="30">
      <c r="A1" s="8" t="s">
        <v>1</v>
      </c>
    </row>
    <row r="2" spans="1:11">
      <c r="A2" s="2">
        <v>100000</v>
      </c>
      <c r="C2" s="14" t="s">
        <v>10</v>
      </c>
    </row>
    <row r="3" spans="1:11" ht="30">
      <c r="B3" s="15" t="s">
        <v>11</v>
      </c>
      <c r="C3" s="16">
        <v>0.01</v>
      </c>
      <c r="D3" s="17">
        <v>1.4999999999999999E-2</v>
      </c>
      <c r="E3" s="16">
        <v>0.02</v>
      </c>
      <c r="F3" s="17">
        <v>2.5000000000000001E-2</v>
      </c>
      <c r="G3" s="16">
        <v>0.03</v>
      </c>
      <c r="H3" s="17">
        <v>3.5000000000000003E-2</v>
      </c>
      <c r="I3" s="16">
        <v>0.04</v>
      </c>
      <c r="J3" s="3"/>
      <c r="K3" s="6"/>
    </row>
    <row r="4" spans="1:11">
      <c r="A4" s="14" t="s">
        <v>2</v>
      </c>
      <c r="B4" s="16">
        <v>0.02</v>
      </c>
      <c r="C4" s="18">
        <v>146921.70995704504</v>
      </c>
      <c r="D4" s="18">
        <v>175147.78799947503</v>
      </c>
      <c r="E4" s="18">
        <v>206551</v>
      </c>
      <c r="F4" s="18">
        <v>241130</v>
      </c>
      <c r="G4" s="18">
        <v>278887</v>
      </c>
      <c r="H4" s="18">
        <v>319820</v>
      </c>
      <c r="I4" s="18">
        <v>363930</v>
      </c>
    </row>
    <row r="5" spans="1:11">
      <c r="B5" s="16">
        <v>0.04</v>
      </c>
      <c r="C5" s="18">
        <v>165453.58920263819</v>
      </c>
      <c r="D5" s="18">
        <v>205206.87239291921</v>
      </c>
      <c r="E5" s="18">
        <v>249644</v>
      </c>
      <c r="F5" s="18">
        <v>298766</v>
      </c>
      <c r="G5" s="18">
        <v>352573</v>
      </c>
      <c r="H5" s="18">
        <v>411063</v>
      </c>
      <c r="I5" s="18">
        <v>474238</v>
      </c>
    </row>
    <row r="6" spans="1:11">
      <c r="B6" s="16">
        <v>0.06</v>
      </c>
      <c r="C6" s="18">
        <v>192973.76134089095</v>
      </c>
      <c r="D6" s="18">
        <v>249897.32335558999</v>
      </c>
      <c r="E6" s="18">
        <v>313779</v>
      </c>
      <c r="F6" s="18">
        <v>384618</v>
      </c>
      <c r="G6" s="18">
        <v>462415</v>
      </c>
      <c r="H6" s="18">
        <v>547169</v>
      </c>
      <c r="I6" s="18">
        <v>638882</v>
      </c>
    </row>
    <row r="7" spans="1:11">
      <c r="B7" s="16">
        <v>0.08</v>
      </c>
      <c r="C7" s="18">
        <v>234062.59058907916</v>
      </c>
      <c r="D7" s="18">
        <v>316678.42049036478</v>
      </c>
      <c r="E7" s="18">
        <v>409684</v>
      </c>
      <c r="F7" s="18">
        <v>513079</v>
      </c>
      <c r="G7" s="18">
        <v>626864</v>
      </c>
      <c r="H7" s="18">
        <v>751039</v>
      </c>
      <c r="I7" s="18">
        <v>885603</v>
      </c>
    </row>
    <row r="8" spans="1:11">
      <c r="B8" s="16">
        <v>0.1</v>
      </c>
      <c r="C8" s="18">
        <v>295633.89933512133</v>
      </c>
      <c r="D8" s="18">
        <v>416805.75648737862</v>
      </c>
      <c r="E8" s="18">
        <v>553548</v>
      </c>
      <c r="F8" s="18">
        <v>705859</v>
      </c>
      <c r="G8" s="18">
        <v>873741</v>
      </c>
      <c r="H8" s="18">
        <v>1057193</v>
      </c>
      <c r="I8" s="18">
        <v>1256214</v>
      </c>
    </row>
    <row r="9" spans="1:11">
      <c r="B9" s="16">
        <v>0.12</v>
      </c>
      <c r="C9" s="18">
        <v>388096.45347526512</v>
      </c>
      <c r="D9" s="18">
        <v>567217.50706364971</v>
      </c>
      <c r="E9" s="18">
        <v>769720</v>
      </c>
      <c r="F9" s="18">
        <v>995605</v>
      </c>
      <c r="G9" s="18">
        <v>1244872</v>
      </c>
      <c r="H9" s="18">
        <v>1517521</v>
      </c>
      <c r="I9" s="18">
        <v>1813551</v>
      </c>
    </row>
  </sheetData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D18" sqref="D18"/>
    </sheetView>
  </sheetViews>
  <sheetFormatPr defaultRowHeight="15"/>
  <cols>
    <col min="1" max="2" width="9.140625" style="4"/>
    <col min="3" max="3" width="9.140625" style="20"/>
    <col min="4" max="16384" width="9.140625" style="4"/>
  </cols>
  <sheetData>
    <row r="1" spans="1:3">
      <c r="B1" s="4" t="s">
        <v>12</v>
      </c>
      <c r="C1" s="21" t="s">
        <v>13</v>
      </c>
    </row>
    <row r="2" spans="1:3">
      <c r="A2" s="4">
        <v>2002</v>
      </c>
      <c r="B2" s="4">
        <v>0.1</v>
      </c>
    </row>
    <row r="3" spans="1:3">
      <c r="A3" s="4">
        <v>2003</v>
      </c>
      <c r="B3" s="4">
        <v>0.11</v>
      </c>
      <c r="C3" s="20">
        <f>(B3-B2)/B2</f>
        <v>9.999999999999995E-2</v>
      </c>
    </row>
    <row r="4" spans="1:3">
      <c r="A4" s="4">
        <v>2004</v>
      </c>
      <c r="B4" s="4">
        <v>0.125</v>
      </c>
      <c r="C4" s="20">
        <f t="shared" ref="C4:C15" si="0">(B4-B3)/B3</f>
        <v>0.13636363636363635</v>
      </c>
    </row>
    <row r="5" spans="1:3">
      <c r="A5" s="4">
        <v>2005</v>
      </c>
      <c r="B5" s="4">
        <v>0.14000000000000001</v>
      </c>
      <c r="C5" s="20">
        <f t="shared" si="0"/>
        <v>0.12000000000000011</v>
      </c>
    </row>
    <row r="6" spans="1:3">
      <c r="A6" s="4">
        <v>2006</v>
      </c>
      <c r="B6" s="4">
        <v>0.155</v>
      </c>
      <c r="C6" s="20">
        <f t="shared" si="0"/>
        <v>0.10714285714285703</v>
      </c>
    </row>
    <row r="7" spans="1:3">
      <c r="A7" s="4">
        <v>2007</v>
      </c>
      <c r="B7" s="4">
        <v>0.17</v>
      </c>
      <c r="C7" s="20">
        <f t="shared" si="0"/>
        <v>9.6774193548387177E-2</v>
      </c>
    </row>
    <row r="8" spans="1:3">
      <c r="A8" s="4">
        <v>2008</v>
      </c>
      <c r="B8" s="4">
        <v>0.19</v>
      </c>
      <c r="C8" s="20">
        <f t="shared" si="0"/>
        <v>0.11764705882352934</v>
      </c>
    </row>
    <row r="9" spans="1:3">
      <c r="A9" s="4">
        <v>2009</v>
      </c>
      <c r="B9" s="4">
        <v>0.20499999999999999</v>
      </c>
      <c r="C9" s="20">
        <f t="shared" si="0"/>
        <v>7.8947368421052558E-2</v>
      </c>
    </row>
    <row r="10" spans="1:3">
      <c r="A10" s="4">
        <v>2010</v>
      </c>
      <c r="B10" s="4">
        <v>0.22</v>
      </c>
      <c r="C10" s="20">
        <f t="shared" si="0"/>
        <v>7.3170731707317138E-2</v>
      </c>
    </row>
    <row r="11" spans="1:3">
      <c r="A11" s="4">
        <v>2011</v>
      </c>
      <c r="B11" s="4">
        <v>0.23499999999999999</v>
      </c>
      <c r="C11" s="20">
        <f t="shared" si="0"/>
        <v>6.8181818181818121E-2</v>
      </c>
    </row>
    <row r="12" spans="1:3">
      <c r="A12" s="4">
        <v>2012</v>
      </c>
      <c r="B12" s="4">
        <v>0.255</v>
      </c>
      <c r="C12" s="20">
        <f t="shared" si="0"/>
        <v>8.5106382978723485E-2</v>
      </c>
    </row>
    <row r="13" spans="1:3">
      <c r="A13" s="4">
        <v>2013</v>
      </c>
      <c r="B13" s="4">
        <v>0.28000000000000003</v>
      </c>
      <c r="C13" s="20">
        <f t="shared" si="0"/>
        <v>9.8039215686274592E-2</v>
      </c>
    </row>
    <row r="14" spans="1:3">
      <c r="A14" s="4">
        <v>2014</v>
      </c>
      <c r="B14" s="4">
        <v>0.30499999999999999</v>
      </c>
      <c r="C14" s="20">
        <f t="shared" si="0"/>
        <v>8.9285714285714163E-2</v>
      </c>
    </row>
    <row r="15" spans="1:3">
      <c r="A15" s="4">
        <v>2015</v>
      </c>
      <c r="B15" s="4">
        <v>0.33</v>
      </c>
      <c r="C15" s="20">
        <f t="shared" si="0"/>
        <v>8.1967213114754175E-2</v>
      </c>
    </row>
  </sheetData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tabSelected="1" topLeftCell="D26" workbookViewId="0">
      <selection activeCell="V41" sqref="V41"/>
    </sheetView>
  </sheetViews>
  <sheetFormatPr defaultRowHeight="15"/>
  <cols>
    <col min="1" max="1" width="9.140625" style="1"/>
    <col min="2" max="2" width="13" customWidth="1"/>
    <col min="3" max="3" width="9.85546875" customWidth="1"/>
    <col min="5" max="5" width="10.5703125" customWidth="1"/>
  </cols>
  <sheetData>
    <row r="1" spans="1:32" s="8" customFormat="1" ht="27.75" customHeight="1">
      <c r="A1" s="7"/>
      <c r="B1" s="8" t="s">
        <v>0</v>
      </c>
      <c r="C1" s="8" t="s">
        <v>2</v>
      </c>
      <c r="D1" s="8" t="s">
        <v>1</v>
      </c>
      <c r="E1" s="8" t="s">
        <v>9</v>
      </c>
    </row>
    <row r="2" spans="1:32">
      <c r="B2" s="20">
        <v>3.1E-2</v>
      </c>
      <c r="C2" s="20">
        <v>0.06</v>
      </c>
      <c r="D2" s="2">
        <v>100000</v>
      </c>
      <c r="E2" s="12">
        <f>D2+SUM(C6:AF35)</f>
        <v>478809.05422487657</v>
      </c>
      <c r="G2" s="19"/>
    </row>
    <row r="3" spans="1:32">
      <c r="B3" s="6"/>
      <c r="C3" s="6"/>
      <c r="D3" s="2"/>
      <c r="E3" s="4"/>
    </row>
    <row r="4" spans="1:32" s="10" customFormat="1" ht="51.75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5" t="s">
        <v>8</v>
      </c>
      <c r="G4" s="5" t="s">
        <v>8</v>
      </c>
      <c r="H4" s="5" t="s">
        <v>8</v>
      </c>
      <c r="I4" s="5" t="s">
        <v>8</v>
      </c>
      <c r="J4" s="5" t="s">
        <v>8</v>
      </c>
    </row>
    <row r="5" spans="1:32" s="4" customFormat="1">
      <c r="A5" s="7"/>
      <c r="B5" s="5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</row>
    <row r="6" spans="1:32">
      <c r="A6" s="3">
        <f>B2</f>
        <v>3.1E-2</v>
      </c>
      <c r="B6" s="4">
        <v>1</v>
      </c>
      <c r="C6" s="2">
        <f t="shared" ref="C6:C35" si="0">$D$2*A6</f>
        <v>3100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32">
      <c r="A7" s="3">
        <f t="shared" ref="A7:A35" si="1">A6*(1+$C$2)</f>
        <v>3.286E-2</v>
      </c>
      <c r="B7" s="4">
        <v>2</v>
      </c>
      <c r="C7" s="2">
        <f t="shared" si="0"/>
        <v>3286</v>
      </c>
      <c r="D7" s="2">
        <f t="shared" ref="D7:D35" si="2">$C$6*A6</f>
        <v>96.1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32">
      <c r="A8" s="3">
        <f t="shared" si="1"/>
        <v>3.4831600000000004E-2</v>
      </c>
      <c r="B8" s="4">
        <v>3</v>
      </c>
      <c r="C8" s="2">
        <f t="shared" si="0"/>
        <v>3483.1600000000003</v>
      </c>
      <c r="D8" s="2">
        <f t="shared" si="2"/>
        <v>101.866</v>
      </c>
      <c r="E8" s="2">
        <f t="shared" ref="E8:E35" si="3">$C$7*A6</f>
        <v>101.866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32">
      <c r="A9" s="3">
        <f t="shared" si="1"/>
        <v>3.6921496000000005E-2</v>
      </c>
      <c r="B9" s="4">
        <v>4</v>
      </c>
      <c r="C9" s="2">
        <f t="shared" si="0"/>
        <v>3692.1496000000006</v>
      </c>
      <c r="D9" s="2">
        <f t="shared" si="2"/>
        <v>107.97796000000001</v>
      </c>
      <c r="E9" s="2">
        <f t="shared" si="3"/>
        <v>107.97796</v>
      </c>
      <c r="F9" s="2">
        <f t="shared" ref="F9:F35" si="4">$C$8*A6</f>
        <v>107.97796000000001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32">
      <c r="A10" s="3">
        <f t="shared" si="1"/>
        <v>3.9136785760000008E-2</v>
      </c>
      <c r="B10" s="4">
        <v>5</v>
      </c>
      <c r="C10" s="2">
        <f t="shared" si="0"/>
        <v>3913.6785760000007</v>
      </c>
      <c r="D10" s="2">
        <f t="shared" si="2"/>
        <v>114.45663760000002</v>
      </c>
      <c r="E10" s="2">
        <f t="shared" si="3"/>
        <v>114.45663760000001</v>
      </c>
      <c r="F10" s="2">
        <f t="shared" si="4"/>
        <v>114.45663760000001</v>
      </c>
      <c r="G10" s="2">
        <f t="shared" ref="G10:G35" si="5">$C$9*A6</f>
        <v>114.45663760000002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32">
      <c r="A11" s="3">
        <f t="shared" si="1"/>
        <v>4.148499290560001E-2</v>
      </c>
      <c r="B11" s="4">
        <v>6</v>
      </c>
      <c r="C11" s="2">
        <f t="shared" si="0"/>
        <v>4148.4992905600011</v>
      </c>
      <c r="D11" s="2">
        <f t="shared" si="2"/>
        <v>121.32403585600002</v>
      </c>
      <c r="E11" s="2">
        <f t="shared" si="3"/>
        <v>121.32403585600002</v>
      </c>
      <c r="F11" s="2">
        <f t="shared" si="4"/>
        <v>121.32403585600002</v>
      </c>
      <c r="G11" s="2">
        <f t="shared" si="5"/>
        <v>121.32403585600002</v>
      </c>
      <c r="H11" s="2">
        <f t="shared" ref="H11:H35" si="6">$C$10*A6</f>
        <v>121.32403585600002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32">
      <c r="A12" s="3">
        <f t="shared" si="1"/>
        <v>4.3974092479936014E-2</v>
      </c>
      <c r="B12" s="4">
        <v>7</v>
      </c>
      <c r="C12" s="2">
        <f t="shared" si="0"/>
        <v>4397.4092479936016</v>
      </c>
      <c r="D12" s="2">
        <f t="shared" si="2"/>
        <v>128.60347800736002</v>
      </c>
      <c r="E12" s="2">
        <f t="shared" si="3"/>
        <v>128.60347800736002</v>
      </c>
      <c r="F12" s="2">
        <f t="shared" si="4"/>
        <v>128.60347800736002</v>
      </c>
      <c r="G12" s="2">
        <f t="shared" si="5"/>
        <v>128.60347800736002</v>
      </c>
      <c r="H12" s="2">
        <f t="shared" si="6"/>
        <v>128.60347800736002</v>
      </c>
      <c r="I12" s="2">
        <f t="shared" ref="I12:I35" si="7">$C$11*A6</f>
        <v>128.60347800736002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32">
      <c r="A13" s="3">
        <f t="shared" si="1"/>
        <v>4.6612538028732178E-2</v>
      </c>
      <c r="B13" s="4">
        <v>8</v>
      </c>
      <c r="C13" s="2">
        <f t="shared" si="0"/>
        <v>4661.2538028732179</v>
      </c>
      <c r="D13" s="2">
        <f t="shared" si="2"/>
        <v>136.31968668780164</v>
      </c>
      <c r="E13" s="2">
        <f t="shared" si="3"/>
        <v>136.31968668780164</v>
      </c>
      <c r="F13" s="2">
        <f t="shared" si="4"/>
        <v>136.31968668780164</v>
      </c>
      <c r="G13" s="2">
        <f t="shared" si="5"/>
        <v>136.31968668780164</v>
      </c>
      <c r="H13" s="2">
        <f t="shared" si="6"/>
        <v>136.31968668780164</v>
      </c>
      <c r="I13" s="2">
        <f t="shared" si="7"/>
        <v>136.31968668780164</v>
      </c>
      <c r="J13" s="2">
        <f t="shared" ref="J13:J35" si="8">$C$12*A6</f>
        <v>136.31968668780166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32">
      <c r="A14" s="3">
        <f t="shared" si="1"/>
        <v>4.9409290310456114E-2</v>
      </c>
      <c r="B14" s="4">
        <v>9</v>
      </c>
      <c r="C14" s="2">
        <f t="shared" si="0"/>
        <v>4940.9290310456117</v>
      </c>
      <c r="D14" s="2">
        <f t="shared" si="2"/>
        <v>144.49886788906974</v>
      </c>
      <c r="E14" s="2">
        <f t="shared" si="3"/>
        <v>144.49886788906974</v>
      </c>
      <c r="F14" s="2">
        <f t="shared" si="4"/>
        <v>144.49886788906974</v>
      </c>
      <c r="G14" s="2">
        <f t="shared" si="5"/>
        <v>144.49886788906974</v>
      </c>
      <c r="H14" s="2">
        <f t="shared" si="6"/>
        <v>144.49886788906974</v>
      </c>
      <c r="I14" s="2">
        <f t="shared" si="7"/>
        <v>144.49886788906974</v>
      </c>
      <c r="J14" s="2">
        <f t="shared" si="8"/>
        <v>144.49886788906974</v>
      </c>
      <c r="K14" s="2">
        <f t="shared" ref="K14:K35" si="9">$C$13*A6</f>
        <v>144.49886788906974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32">
      <c r="A15" s="3">
        <f t="shared" si="1"/>
        <v>5.2373847729083482E-2</v>
      </c>
      <c r="B15" s="4">
        <v>10</v>
      </c>
      <c r="C15" s="2">
        <f t="shared" si="0"/>
        <v>5237.3847729083482</v>
      </c>
      <c r="D15" s="2">
        <f t="shared" si="2"/>
        <v>153.16879996241394</v>
      </c>
      <c r="E15" s="2">
        <f t="shared" si="3"/>
        <v>153.16879996241394</v>
      </c>
      <c r="F15" s="2">
        <f t="shared" si="4"/>
        <v>153.16879996241394</v>
      </c>
      <c r="G15" s="2">
        <f t="shared" si="5"/>
        <v>153.16879996241394</v>
      </c>
      <c r="H15" s="2">
        <f t="shared" si="6"/>
        <v>153.16879996241394</v>
      </c>
      <c r="I15" s="2">
        <f t="shared" si="7"/>
        <v>153.16879996241394</v>
      </c>
      <c r="J15" s="2">
        <f t="shared" si="8"/>
        <v>153.16879996241394</v>
      </c>
      <c r="K15" s="2">
        <f t="shared" si="9"/>
        <v>153.16879996241394</v>
      </c>
      <c r="L15" s="2">
        <f t="shared" ref="L15:L35" si="10">$C$14*A6</f>
        <v>153.16879996241397</v>
      </c>
      <c r="M15" s="2"/>
      <c r="N15" s="2"/>
      <c r="O15" s="2"/>
      <c r="P15" s="2"/>
      <c r="Q15" s="2"/>
      <c r="R15" s="2"/>
      <c r="S15" s="2"/>
      <c r="T15" s="2"/>
      <c r="U15" s="2"/>
    </row>
    <row r="16" spans="1:32">
      <c r="A16" s="3">
        <f t="shared" si="1"/>
        <v>5.5516278592828497E-2</v>
      </c>
      <c r="B16" s="4">
        <v>11</v>
      </c>
      <c r="C16" s="2">
        <f t="shared" si="0"/>
        <v>5551.6278592828494</v>
      </c>
      <c r="D16" s="2">
        <f t="shared" si="2"/>
        <v>162.35892796015881</v>
      </c>
      <c r="E16" s="2">
        <f t="shared" si="3"/>
        <v>162.35892796015878</v>
      </c>
      <c r="F16" s="2">
        <f t="shared" si="4"/>
        <v>162.35892796015878</v>
      </c>
      <c r="G16" s="2">
        <f t="shared" si="5"/>
        <v>162.35892796015878</v>
      </c>
      <c r="H16" s="2">
        <f t="shared" si="6"/>
        <v>162.35892796015878</v>
      </c>
      <c r="I16" s="2">
        <f t="shared" si="7"/>
        <v>162.35892796015878</v>
      </c>
      <c r="J16" s="2">
        <f t="shared" si="8"/>
        <v>162.35892796015878</v>
      </c>
      <c r="K16" s="2">
        <f t="shared" si="9"/>
        <v>162.35892796015881</v>
      </c>
      <c r="L16" s="2">
        <f t="shared" si="10"/>
        <v>162.35892796015881</v>
      </c>
      <c r="M16" s="2">
        <f t="shared" ref="M16:M35" si="11">$C$15*A6</f>
        <v>162.35892796015878</v>
      </c>
      <c r="N16" s="2"/>
      <c r="O16" s="2"/>
      <c r="P16" s="2"/>
      <c r="Q16" s="2"/>
      <c r="R16" s="2"/>
      <c r="S16" s="2"/>
      <c r="T16" s="2"/>
      <c r="U16" s="2"/>
    </row>
    <row r="17" spans="1:30">
      <c r="A17" s="3">
        <f t="shared" si="1"/>
        <v>5.8847255308398211E-2</v>
      </c>
      <c r="B17" s="4">
        <v>12</v>
      </c>
      <c r="C17" s="2">
        <f t="shared" si="0"/>
        <v>5884.7255308398207</v>
      </c>
      <c r="D17" s="2">
        <f t="shared" si="2"/>
        <v>172.10046363776834</v>
      </c>
      <c r="E17" s="2">
        <f t="shared" si="3"/>
        <v>172.10046363776831</v>
      </c>
      <c r="F17" s="2">
        <f t="shared" si="4"/>
        <v>172.10046363776834</v>
      </c>
      <c r="G17" s="2">
        <f t="shared" si="5"/>
        <v>172.10046363776834</v>
      </c>
      <c r="H17" s="2">
        <f t="shared" si="6"/>
        <v>172.10046363776831</v>
      </c>
      <c r="I17" s="2">
        <f t="shared" si="7"/>
        <v>172.10046363776831</v>
      </c>
      <c r="J17" s="2">
        <f t="shared" si="8"/>
        <v>172.10046363776834</v>
      </c>
      <c r="K17" s="2">
        <f t="shared" si="9"/>
        <v>172.10046363776831</v>
      </c>
      <c r="L17" s="2">
        <f t="shared" si="10"/>
        <v>172.10046363776834</v>
      </c>
      <c r="M17" s="2">
        <f t="shared" si="11"/>
        <v>172.10046363776831</v>
      </c>
      <c r="N17" s="2">
        <f t="shared" ref="N17:N35" si="12">$C$16*A6</f>
        <v>172.10046363776834</v>
      </c>
      <c r="O17" s="2"/>
      <c r="P17" s="2"/>
      <c r="Q17" s="2"/>
      <c r="R17" s="2"/>
      <c r="S17" s="2"/>
      <c r="T17" s="2"/>
      <c r="U17" s="2"/>
    </row>
    <row r="18" spans="1:30">
      <c r="A18" s="3">
        <f t="shared" si="1"/>
        <v>6.2378090626902104E-2</v>
      </c>
      <c r="B18" s="4">
        <v>13</v>
      </c>
      <c r="C18" s="2">
        <f t="shared" si="0"/>
        <v>6237.8090626902103</v>
      </c>
      <c r="D18" s="2">
        <f t="shared" si="2"/>
        <v>182.42649145603446</v>
      </c>
      <c r="E18" s="2">
        <f t="shared" si="3"/>
        <v>182.42649145603443</v>
      </c>
      <c r="F18" s="2">
        <f t="shared" si="4"/>
        <v>182.42649145603443</v>
      </c>
      <c r="G18" s="2">
        <f t="shared" si="5"/>
        <v>182.42649145603446</v>
      </c>
      <c r="H18" s="2">
        <f t="shared" si="6"/>
        <v>182.42649145603443</v>
      </c>
      <c r="I18" s="2">
        <f t="shared" si="7"/>
        <v>182.42649145603443</v>
      </c>
      <c r="J18" s="2">
        <f t="shared" si="8"/>
        <v>182.42649145603443</v>
      </c>
      <c r="K18" s="2">
        <f t="shared" si="9"/>
        <v>182.42649145603443</v>
      </c>
      <c r="L18" s="2">
        <f t="shared" si="10"/>
        <v>182.42649145603446</v>
      </c>
      <c r="M18" s="2">
        <f t="shared" si="11"/>
        <v>182.42649145603446</v>
      </c>
      <c r="N18" s="2">
        <f t="shared" si="12"/>
        <v>182.42649145603443</v>
      </c>
      <c r="O18" s="2">
        <f t="shared" ref="O18:O35" si="13">$C$17*A6</f>
        <v>182.42649145603446</v>
      </c>
      <c r="P18" s="2"/>
      <c r="Q18" s="2"/>
      <c r="R18" s="2"/>
      <c r="S18" s="2"/>
      <c r="T18" s="2"/>
      <c r="U18" s="2"/>
    </row>
    <row r="19" spans="1:30">
      <c r="A19" s="3">
        <f t="shared" si="1"/>
        <v>6.6120776064516232E-2</v>
      </c>
      <c r="B19" s="4">
        <v>14</v>
      </c>
      <c r="C19" s="2">
        <f t="shared" si="0"/>
        <v>6612.0776064516231</v>
      </c>
      <c r="D19" s="2">
        <f t="shared" si="2"/>
        <v>193.37208094339653</v>
      </c>
      <c r="E19" s="2">
        <f t="shared" si="3"/>
        <v>193.37208094339653</v>
      </c>
      <c r="F19" s="2">
        <f t="shared" si="4"/>
        <v>193.37208094339653</v>
      </c>
      <c r="G19" s="2">
        <f t="shared" si="5"/>
        <v>193.37208094339653</v>
      </c>
      <c r="H19" s="2">
        <f t="shared" si="6"/>
        <v>193.37208094339653</v>
      </c>
      <c r="I19" s="2">
        <f t="shared" si="7"/>
        <v>193.37208094339653</v>
      </c>
      <c r="J19" s="2">
        <f t="shared" si="8"/>
        <v>193.37208094339653</v>
      </c>
      <c r="K19" s="2">
        <f t="shared" si="9"/>
        <v>193.3720809433965</v>
      </c>
      <c r="L19" s="2">
        <f t="shared" si="10"/>
        <v>193.37208094339653</v>
      </c>
      <c r="M19" s="2">
        <f t="shared" si="11"/>
        <v>193.37208094339653</v>
      </c>
      <c r="N19" s="2">
        <f t="shared" si="12"/>
        <v>193.37208094339653</v>
      </c>
      <c r="O19" s="2">
        <f t="shared" si="13"/>
        <v>193.37208094339653</v>
      </c>
      <c r="P19" s="2">
        <f t="shared" ref="P19:P35" si="14">$C$18*A6</f>
        <v>193.37208094339653</v>
      </c>
      <c r="Q19" s="2"/>
      <c r="R19" s="2"/>
      <c r="S19" s="2"/>
      <c r="T19" s="2"/>
      <c r="U19" s="2"/>
    </row>
    <row r="20" spans="1:30">
      <c r="A20" s="3">
        <f t="shared" si="1"/>
        <v>7.0088022628387203E-2</v>
      </c>
      <c r="B20" s="4">
        <v>15</v>
      </c>
      <c r="C20" s="2">
        <f t="shared" si="0"/>
        <v>7008.8022628387207</v>
      </c>
      <c r="D20" s="2">
        <f t="shared" si="2"/>
        <v>204.97440580000031</v>
      </c>
      <c r="E20" s="2">
        <f t="shared" si="3"/>
        <v>204.97440580000031</v>
      </c>
      <c r="F20" s="2">
        <f t="shared" si="4"/>
        <v>204.97440580000034</v>
      </c>
      <c r="G20" s="2">
        <f t="shared" si="5"/>
        <v>204.97440580000034</v>
      </c>
      <c r="H20" s="2">
        <f t="shared" si="6"/>
        <v>204.97440580000031</v>
      </c>
      <c r="I20" s="2">
        <f t="shared" si="7"/>
        <v>204.97440580000031</v>
      </c>
      <c r="J20" s="2">
        <f t="shared" si="8"/>
        <v>204.97440580000034</v>
      </c>
      <c r="K20" s="2">
        <f t="shared" si="9"/>
        <v>204.97440580000031</v>
      </c>
      <c r="L20" s="2">
        <f t="shared" si="10"/>
        <v>204.97440580000034</v>
      </c>
      <c r="M20" s="2">
        <f t="shared" si="11"/>
        <v>204.97440580000031</v>
      </c>
      <c r="N20" s="2">
        <f t="shared" si="12"/>
        <v>204.97440580000031</v>
      </c>
      <c r="O20" s="2">
        <f t="shared" si="13"/>
        <v>204.97440580000031</v>
      </c>
      <c r="P20" s="2">
        <f t="shared" si="14"/>
        <v>204.97440580000031</v>
      </c>
      <c r="Q20" s="2">
        <f t="shared" ref="Q20:Q35" si="15">$C$19*A6</f>
        <v>204.97440580000031</v>
      </c>
      <c r="R20" s="2"/>
      <c r="S20" s="2"/>
      <c r="T20" s="2"/>
      <c r="U20" s="2"/>
    </row>
    <row r="21" spans="1:30">
      <c r="A21" s="3">
        <f t="shared" si="1"/>
        <v>7.4293303986090437E-2</v>
      </c>
      <c r="B21" s="4">
        <v>16</v>
      </c>
      <c r="C21" s="2">
        <f t="shared" si="0"/>
        <v>7429.3303986090441</v>
      </c>
      <c r="D21" s="2">
        <f t="shared" si="2"/>
        <v>217.27287014800032</v>
      </c>
      <c r="E21" s="2">
        <f t="shared" si="3"/>
        <v>217.27287014800035</v>
      </c>
      <c r="F21" s="2">
        <f t="shared" si="4"/>
        <v>217.27287014800035</v>
      </c>
      <c r="G21" s="2">
        <f t="shared" si="5"/>
        <v>217.27287014800038</v>
      </c>
      <c r="H21" s="2">
        <f t="shared" si="6"/>
        <v>217.27287014800035</v>
      </c>
      <c r="I21" s="2">
        <f t="shared" si="7"/>
        <v>217.27287014800035</v>
      </c>
      <c r="J21" s="2">
        <f t="shared" si="8"/>
        <v>217.27287014800038</v>
      </c>
      <c r="K21" s="2">
        <f t="shared" si="9"/>
        <v>217.27287014800035</v>
      </c>
      <c r="L21" s="2">
        <f t="shared" si="10"/>
        <v>217.27287014800038</v>
      </c>
      <c r="M21" s="2">
        <f t="shared" si="11"/>
        <v>217.27287014800035</v>
      </c>
      <c r="N21" s="2">
        <f t="shared" si="12"/>
        <v>217.27287014800035</v>
      </c>
      <c r="O21" s="2">
        <f t="shared" si="13"/>
        <v>217.27287014800035</v>
      </c>
      <c r="P21" s="2">
        <f t="shared" si="14"/>
        <v>217.27287014800035</v>
      </c>
      <c r="Q21" s="2">
        <f t="shared" si="15"/>
        <v>217.27287014800032</v>
      </c>
      <c r="R21" s="2">
        <f t="shared" ref="R21:R35" si="16">$C$20*A6</f>
        <v>217.27287014800035</v>
      </c>
      <c r="S21" s="2"/>
      <c r="T21" s="2"/>
      <c r="U21" s="2"/>
    </row>
    <row r="22" spans="1:30">
      <c r="A22" s="3">
        <f t="shared" si="1"/>
        <v>7.8750902225255867E-2</v>
      </c>
      <c r="B22" s="4">
        <v>17</v>
      </c>
      <c r="C22" s="2">
        <f t="shared" si="0"/>
        <v>7875.0902225255868</v>
      </c>
      <c r="D22" s="2">
        <f t="shared" si="2"/>
        <v>230.30924235688036</v>
      </c>
      <c r="E22" s="2">
        <f t="shared" si="3"/>
        <v>230.30924235688036</v>
      </c>
      <c r="F22" s="2">
        <f t="shared" si="4"/>
        <v>230.30924235688039</v>
      </c>
      <c r="G22" s="2">
        <f t="shared" si="5"/>
        <v>230.30924235688039</v>
      </c>
      <c r="H22" s="2">
        <f t="shared" si="6"/>
        <v>230.30924235688039</v>
      </c>
      <c r="I22" s="2">
        <f t="shared" si="7"/>
        <v>230.30924235688039</v>
      </c>
      <c r="J22" s="2">
        <f t="shared" si="8"/>
        <v>230.30924235688039</v>
      </c>
      <c r="K22" s="2">
        <f t="shared" si="9"/>
        <v>230.30924235688039</v>
      </c>
      <c r="L22" s="2">
        <f t="shared" si="10"/>
        <v>230.30924235688042</v>
      </c>
      <c r="M22" s="2">
        <f t="shared" si="11"/>
        <v>230.30924235688039</v>
      </c>
      <c r="N22" s="2">
        <f t="shared" si="12"/>
        <v>230.30924235688039</v>
      </c>
      <c r="O22" s="2">
        <f t="shared" si="13"/>
        <v>230.30924235688039</v>
      </c>
      <c r="P22" s="2">
        <f t="shared" si="14"/>
        <v>230.30924235688039</v>
      </c>
      <c r="Q22" s="2">
        <f t="shared" si="15"/>
        <v>230.30924235688039</v>
      </c>
      <c r="R22" s="2">
        <f t="shared" si="16"/>
        <v>230.30924235688036</v>
      </c>
      <c r="S22" s="2">
        <f t="shared" ref="S22:S35" si="17">$C$21*A6</f>
        <v>230.30924235688036</v>
      </c>
      <c r="T22" s="2"/>
      <c r="U22" s="2"/>
    </row>
    <row r="23" spans="1:30">
      <c r="A23" s="3">
        <f t="shared" si="1"/>
        <v>8.3475956358771225E-2</v>
      </c>
      <c r="B23" s="4">
        <v>18</v>
      </c>
      <c r="C23" s="2">
        <f t="shared" si="0"/>
        <v>8347.5956358771218</v>
      </c>
      <c r="D23" s="2">
        <f t="shared" si="2"/>
        <v>244.12779689829318</v>
      </c>
      <c r="E23" s="2">
        <f t="shared" si="3"/>
        <v>244.12779689829318</v>
      </c>
      <c r="F23" s="2">
        <f t="shared" si="4"/>
        <v>244.12779689829318</v>
      </c>
      <c r="G23" s="2">
        <f t="shared" si="5"/>
        <v>244.12779689829321</v>
      </c>
      <c r="H23" s="2">
        <f t="shared" si="6"/>
        <v>244.12779689829321</v>
      </c>
      <c r="I23" s="2">
        <f t="shared" si="7"/>
        <v>244.12779689829324</v>
      </c>
      <c r="J23" s="2">
        <f t="shared" si="8"/>
        <v>244.12779689829324</v>
      </c>
      <c r="K23" s="2">
        <f t="shared" si="9"/>
        <v>244.12779689829324</v>
      </c>
      <c r="L23" s="2">
        <f t="shared" si="10"/>
        <v>244.12779689829327</v>
      </c>
      <c r="M23" s="2">
        <f t="shared" si="11"/>
        <v>244.12779689829321</v>
      </c>
      <c r="N23" s="2">
        <f t="shared" si="12"/>
        <v>244.12779689829321</v>
      </c>
      <c r="O23" s="2">
        <f t="shared" si="13"/>
        <v>244.12779689829321</v>
      </c>
      <c r="P23" s="2">
        <f t="shared" si="14"/>
        <v>244.12779689829321</v>
      </c>
      <c r="Q23" s="2">
        <f t="shared" si="15"/>
        <v>244.12779689829321</v>
      </c>
      <c r="R23" s="2">
        <f t="shared" si="16"/>
        <v>244.12779689829321</v>
      </c>
      <c r="S23" s="2">
        <f t="shared" si="17"/>
        <v>244.12779689829318</v>
      </c>
      <c r="T23" s="2">
        <f t="shared" ref="T23:T35" si="18">$C$22*A6</f>
        <v>244.12779689829318</v>
      </c>
      <c r="U23" s="2"/>
    </row>
    <row r="24" spans="1:30">
      <c r="A24" s="3">
        <f t="shared" si="1"/>
        <v>8.8484513740297505E-2</v>
      </c>
      <c r="B24" s="4">
        <v>19</v>
      </c>
      <c r="C24" s="2">
        <f t="shared" si="0"/>
        <v>8848.4513740297498</v>
      </c>
      <c r="D24" s="2">
        <f t="shared" si="2"/>
        <v>258.7754647121908</v>
      </c>
      <c r="E24" s="2">
        <f t="shared" si="3"/>
        <v>258.7754647121908</v>
      </c>
      <c r="F24" s="2">
        <f t="shared" si="4"/>
        <v>258.7754647121908</v>
      </c>
      <c r="G24" s="2">
        <f t="shared" si="5"/>
        <v>258.7754647121908</v>
      </c>
      <c r="H24" s="2">
        <f t="shared" si="6"/>
        <v>258.7754647121908</v>
      </c>
      <c r="I24" s="2">
        <f t="shared" si="7"/>
        <v>258.77546471219085</v>
      </c>
      <c r="J24" s="2">
        <f t="shared" si="8"/>
        <v>258.77546471219085</v>
      </c>
      <c r="K24" s="2">
        <f t="shared" si="9"/>
        <v>258.77546471219085</v>
      </c>
      <c r="L24" s="2">
        <f t="shared" si="10"/>
        <v>258.77546471219085</v>
      </c>
      <c r="M24" s="2">
        <f t="shared" si="11"/>
        <v>258.77546471219085</v>
      </c>
      <c r="N24" s="2">
        <f t="shared" si="12"/>
        <v>258.77546471219085</v>
      </c>
      <c r="O24" s="2">
        <f t="shared" si="13"/>
        <v>258.77546471219085</v>
      </c>
      <c r="P24" s="2">
        <f t="shared" si="14"/>
        <v>258.7754647121908</v>
      </c>
      <c r="Q24" s="2">
        <f t="shared" si="15"/>
        <v>258.7754647121908</v>
      </c>
      <c r="R24" s="2">
        <f t="shared" si="16"/>
        <v>258.7754647121908</v>
      </c>
      <c r="S24" s="2">
        <f t="shared" si="17"/>
        <v>258.7754647121908</v>
      </c>
      <c r="T24" s="2">
        <f t="shared" si="18"/>
        <v>258.7754647121908</v>
      </c>
      <c r="U24" s="2">
        <f t="shared" ref="U24:U35" si="19">$C$23*A6</f>
        <v>258.7754647121908</v>
      </c>
    </row>
    <row r="25" spans="1:30">
      <c r="A25" s="3">
        <f t="shared" si="1"/>
        <v>9.3793584564715357E-2</v>
      </c>
      <c r="B25" s="4">
        <v>20</v>
      </c>
      <c r="C25" s="2">
        <f t="shared" si="0"/>
        <v>9379.3584564715366</v>
      </c>
      <c r="D25" s="2">
        <f t="shared" si="2"/>
        <v>274.30199259492224</v>
      </c>
      <c r="E25" s="2">
        <f t="shared" si="3"/>
        <v>274.30199259492224</v>
      </c>
      <c r="F25" s="2">
        <f t="shared" si="4"/>
        <v>274.30199259492224</v>
      </c>
      <c r="G25" s="2">
        <f t="shared" si="5"/>
        <v>274.30199259492224</v>
      </c>
      <c r="H25" s="2">
        <f t="shared" si="6"/>
        <v>274.30199259492224</v>
      </c>
      <c r="I25" s="2">
        <f t="shared" si="7"/>
        <v>274.3019925949223</v>
      </c>
      <c r="J25" s="2">
        <f t="shared" si="8"/>
        <v>274.3019925949223</v>
      </c>
      <c r="K25" s="2">
        <f t="shared" si="9"/>
        <v>274.3019925949223</v>
      </c>
      <c r="L25" s="2">
        <f t="shared" si="10"/>
        <v>274.30199259492235</v>
      </c>
      <c r="M25" s="2">
        <f t="shared" si="11"/>
        <v>274.3019925949223</v>
      </c>
      <c r="N25" s="2">
        <f t="shared" si="12"/>
        <v>274.3019925949223</v>
      </c>
      <c r="O25" s="2">
        <f t="shared" si="13"/>
        <v>274.3019925949223</v>
      </c>
      <c r="P25" s="2">
        <f t="shared" si="14"/>
        <v>274.3019925949223</v>
      </c>
      <c r="Q25" s="2">
        <f t="shared" si="15"/>
        <v>274.3019925949223</v>
      </c>
      <c r="R25" s="2">
        <f t="shared" si="16"/>
        <v>274.3019925949223</v>
      </c>
      <c r="S25" s="2">
        <f t="shared" si="17"/>
        <v>274.30199259492224</v>
      </c>
      <c r="T25" s="2">
        <f t="shared" si="18"/>
        <v>274.30199259492224</v>
      </c>
      <c r="U25" s="2">
        <f t="shared" si="19"/>
        <v>274.30199259492224</v>
      </c>
      <c r="V25" s="2">
        <f t="shared" ref="V25:V35" si="20">$C$24*A6</f>
        <v>274.30199259492224</v>
      </c>
      <c r="W25" s="2"/>
      <c r="X25" s="2"/>
      <c r="Y25" s="2"/>
      <c r="Z25" s="2"/>
    </row>
    <row r="26" spans="1:30">
      <c r="A26" s="3">
        <f t="shared" si="1"/>
        <v>9.9421199638598287E-2</v>
      </c>
      <c r="B26" s="4">
        <v>21</v>
      </c>
      <c r="C26" s="2">
        <f t="shared" si="0"/>
        <v>9942.1199638598282</v>
      </c>
      <c r="D26" s="2">
        <f t="shared" si="2"/>
        <v>290.7601121506176</v>
      </c>
      <c r="E26" s="2">
        <f t="shared" si="3"/>
        <v>290.7601121506176</v>
      </c>
      <c r="F26" s="2">
        <f t="shared" si="4"/>
        <v>290.7601121506176</v>
      </c>
      <c r="G26" s="2">
        <f t="shared" si="5"/>
        <v>290.7601121506176</v>
      </c>
      <c r="H26" s="2">
        <f t="shared" si="6"/>
        <v>290.7601121506176</v>
      </c>
      <c r="I26" s="2">
        <f t="shared" si="7"/>
        <v>290.7601121506176</v>
      </c>
      <c r="J26" s="2">
        <f t="shared" si="8"/>
        <v>290.76011215061766</v>
      </c>
      <c r="K26" s="2">
        <f t="shared" si="9"/>
        <v>290.76011215061766</v>
      </c>
      <c r="L26" s="2">
        <f t="shared" si="10"/>
        <v>290.76011215061772</v>
      </c>
      <c r="M26" s="2">
        <f t="shared" si="11"/>
        <v>290.76011215061766</v>
      </c>
      <c r="N26" s="2">
        <f t="shared" si="12"/>
        <v>290.76011215061766</v>
      </c>
      <c r="O26" s="2">
        <f t="shared" si="13"/>
        <v>290.76011215061766</v>
      </c>
      <c r="P26" s="2">
        <f t="shared" si="14"/>
        <v>290.76011215061766</v>
      </c>
      <c r="Q26" s="2">
        <f t="shared" si="15"/>
        <v>290.76011215061766</v>
      </c>
      <c r="R26" s="2">
        <f t="shared" si="16"/>
        <v>290.7601121506176</v>
      </c>
      <c r="S26" s="2">
        <f t="shared" si="17"/>
        <v>290.7601121506176</v>
      </c>
      <c r="T26" s="2">
        <f t="shared" si="18"/>
        <v>290.7601121506176</v>
      </c>
      <c r="U26" s="2">
        <f t="shared" si="19"/>
        <v>290.7601121506176</v>
      </c>
      <c r="V26" s="2">
        <f t="shared" si="20"/>
        <v>290.7601121506176</v>
      </c>
      <c r="W26" s="2">
        <f t="shared" ref="W26:W35" si="21">$C$25*A6</f>
        <v>290.76011215061766</v>
      </c>
      <c r="X26" s="2"/>
      <c r="Y26" s="2"/>
      <c r="Z26" s="2"/>
    </row>
    <row r="27" spans="1:30">
      <c r="A27" s="3">
        <f t="shared" si="1"/>
        <v>0.1053864716169142</v>
      </c>
      <c r="B27" s="4">
        <v>22</v>
      </c>
      <c r="C27" s="2">
        <f t="shared" si="0"/>
        <v>10538.64716169142</v>
      </c>
      <c r="D27" s="2">
        <f t="shared" si="2"/>
        <v>308.20571887965468</v>
      </c>
      <c r="E27" s="2">
        <f t="shared" si="3"/>
        <v>308.20571887965468</v>
      </c>
      <c r="F27" s="2">
        <f t="shared" si="4"/>
        <v>308.20571887965468</v>
      </c>
      <c r="G27" s="2">
        <f t="shared" si="5"/>
        <v>308.20571887965468</v>
      </c>
      <c r="H27" s="2">
        <f t="shared" si="6"/>
        <v>308.20571887965468</v>
      </c>
      <c r="I27" s="2">
        <f t="shared" si="7"/>
        <v>308.20571887965468</v>
      </c>
      <c r="J27" s="2">
        <f t="shared" si="8"/>
        <v>308.20571887965468</v>
      </c>
      <c r="K27" s="2">
        <f t="shared" si="9"/>
        <v>308.20571887965474</v>
      </c>
      <c r="L27" s="2">
        <f t="shared" si="10"/>
        <v>308.20571887965474</v>
      </c>
      <c r="M27" s="2">
        <f t="shared" si="11"/>
        <v>308.20571887965474</v>
      </c>
      <c r="N27" s="2">
        <f t="shared" si="12"/>
        <v>308.20571887965474</v>
      </c>
      <c r="O27" s="2">
        <f t="shared" si="13"/>
        <v>308.20571887965474</v>
      </c>
      <c r="P27" s="2">
        <f t="shared" si="14"/>
        <v>308.20571887965474</v>
      </c>
      <c r="Q27" s="2">
        <f t="shared" si="15"/>
        <v>308.20571887965474</v>
      </c>
      <c r="R27" s="2">
        <f t="shared" si="16"/>
        <v>308.20571887965468</v>
      </c>
      <c r="S27" s="2">
        <f t="shared" si="17"/>
        <v>308.20571887965468</v>
      </c>
      <c r="T27" s="2">
        <f t="shared" si="18"/>
        <v>308.20571887965468</v>
      </c>
      <c r="U27" s="2">
        <f t="shared" si="19"/>
        <v>308.20571887965463</v>
      </c>
      <c r="V27" s="2">
        <f t="shared" si="20"/>
        <v>308.20571887965468</v>
      </c>
      <c r="W27" s="2">
        <f t="shared" si="21"/>
        <v>308.20571887965468</v>
      </c>
      <c r="X27" s="2">
        <f t="shared" ref="X27:X35" si="22">$C$26*A6</f>
        <v>308.20571887965468</v>
      </c>
      <c r="Y27" s="2"/>
      <c r="Z27" s="2"/>
    </row>
    <row r="28" spans="1:30">
      <c r="A28" s="3">
        <f t="shared" si="1"/>
        <v>0.11170965991392905</v>
      </c>
      <c r="B28" s="4">
        <v>23</v>
      </c>
      <c r="C28" s="2">
        <f t="shared" si="0"/>
        <v>11170.965991392904</v>
      </c>
      <c r="D28" s="2">
        <f t="shared" si="2"/>
        <v>326.69806201243398</v>
      </c>
      <c r="E28" s="2">
        <f t="shared" si="3"/>
        <v>326.69806201243398</v>
      </c>
      <c r="F28" s="2">
        <f t="shared" si="4"/>
        <v>326.69806201243398</v>
      </c>
      <c r="G28" s="2">
        <f t="shared" si="5"/>
        <v>326.69806201243398</v>
      </c>
      <c r="H28" s="2">
        <f t="shared" si="6"/>
        <v>326.69806201243398</v>
      </c>
      <c r="I28" s="2">
        <f t="shared" si="7"/>
        <v>326.69806201243398</v>
      </c>
      <c r="J28" s="2">
        <f t="shared" si="8"/>
        <v>326.69806201243398</v>
      </c>
      <c r="K28" s="2">
        <f t="shared" si="9"/>
        <v>326.69806201243398</v>
      </c>
      <c r="L28" s="2">
        <f t="shared" si="10"/>
        <v>326.69806201243404</v>
      </c>
      <c r="M28" s="2">
        <f t="shared" si="11"/>
        <v>326.69806201243404</v>
      </c>
      <c r="N28" s="2">
        <f t="shared" si="12"/>
        <v>326.69806201243404</v>
      </c>
      <c r="O28" s="2">
        <f t="shared" si="13"/>
        <v>326.69806201243404</v>
      </c>
      <c r="P28" s="2">
        <f t="shared" si="14"/>
        <v>326.69806201243404</v>
      </c>
      <c r="Q28" s="2">
        <f t="shared" si="15"/>
        <v>326.69806201243404</v>
      </c>
      <c r="R28" s="2">
        <f t="shared" si="16"/>
        <v>326.69806201243404</v>
      </c>
      <c r="S28" s="2">
        <f t="shared" si="17"/>
        <v>326.69806201243398</v>
      </c>
      <c r="T28" s="2">
        <f t="shared" si="18"/>
        <v>326.69806201243398</v>
      </c>
      <c r="U28" s="2">
        <f t="shared" si="19"/>
        <v>326.69806201243392</v>
      </c>
      <c r="V28" s="2">
        <f t="shared" si="20"/>
        <v>326.69806201243398</v>
      </c>
      <c r="W28" s="2">
        <f t="shared" si="21"/>
        <v>326.69806201243404</v>
      </c>
      <c r="X28" s="2">
        <f t="shared" si="22"/>
        <v>326.69806201243398</v>
      </c>
      <c r="Y28" s="2">
        <f t="shared" ref="Y28:Y35" si="23">$C$27*A6</f>
        <v>326.69806201243404</v>
      </c>
      <c r="Z28" s="2"/>
    </row>
    <row r="29" spans="1:30">
      <c r="A29" s="3">
        <f t="shared" si="1"/>
        <v>0.1184122395087648</v>
      </c>
      <c r="B29" s="4">
        <v>24</v>
      </c>
      <c r="C29" s="2">
        <f t="shared" si="0"/>
        <v>11841.22395087648</v>
      </c>
      <c r="D29" s="2">
        <f t="shared" si="2"/>
        <v>346.29994573318004</v>
      </c>
      <c r="E29" s="2">
        <f t="shared" si="3"/>
        <v>346.29994573318004</v>
      </c>
      <c r="F29" s="2">
        <f t="shared" si="4"/>
        <v>346.29994573318004</v>
      </c>
      <c r="G29" s="2">
        <f t="shared" si="5"/>
        <v>346.29994573318004</v>
      </c>
      <c r="H29" s="2">
        <f t="shared" si="6"/>
        <v>346.29994573318004</v>
      </c>
      <c r="I29" s="2">
        <f t="shared" si="7"/>
        <v>346.29994573318004</v>
      </c>
      <c r="J29" s="2">
        <f t="shared" si="8"/>
        <v>346.29994573318004</v>
      </c>
      <c r="K29" s="2">
        <f t="shared" si="9"/>
        <v>346.29994573318004</v>
      </c>
      <c r="L29" s="2">
        <f t="shared" si="10"/>
        <v>346.2999457331801</v>
      </c>
      <c r="M29" s="2">
        <f t="shared" si="11"/>
        <v>346.2999457331801</v>
      </c>
      <c r="N29" s="2">
        <f t="shared" si="12"/>
        <v>346.2999457331801</v>
      </c>
      <c r="O29" s="2">
        <f t="shared" si="13"/>
        <v>346.2999457331801</v>
      </c>
      <c r="P29" s="2">
        <f t="shared" si="14"/>
        <v>346.2999457331801</v>
      </c>
      <c r="Q29" s="2">
        <f t="shared" si="15"/>
        <v>346.2999457331801</v>
      </c>
      <c r="R29" s="2">
        <f t="shared" si="16"/>
        <v>346.2999457331801</v>
      </c>
      <c r="S29" s="2">
        <f t="shared" si="17"/>
        <v>346.29994573318004</v>
      </c>
      <c r="T29" s="2">
        <f t="shared" si="18"/>
        <v>346.29994573318004</v>
      </c>
      <c r="U29" s="2">
        <f t="shared" si="19"/>
        <v>346.29994573317998</v>
      </c>
      <c r="V29" s="2">
        <f t="shared" si="20"/>
        <v>346.29994573318004</v>
      </c>
      <c r="W29" s="2">
        <f t="shared" si="21"/>
        <v>346.29994573318004</v>
      </c>
      <c r="X29" s="2">
        <f t="shared" si="22"/>
        <v>346.29994573318004</v>
      </c>
      <c r="Y29" s="2">
        <f t="shared" si="23"/>
        <v>346.2999457331801</v>
      </c>
      <c r="Z29" s="2">
        <f t="shared" ref="Z29:Z35" si="24">$C$28*A6</f>
        <v>346.29994573318004</v>
      </c>
    </row>
    <row r="30" spans="1:30">
      <c r="A30" s="3">
        <f t="shared" si="1"/>
        <v>0.1255169738792907</v>
      </c>
      <c r="B30" s="4">
        <v>25</v>
      </c>
      <c r="C30" s="2">
        <f t="shared" si="0"/>
        <v>12551.697387929071</v>
      </c>
      <c r="D30" s="2">
        <f t="shared" si="2"/>
        <v>367.07794247717089</v>
      </c>
      <c r="E30" s="2">
        <f t="shared" si="3"/>
        <v>367.07794247717084</v>
      </c>
      <c r="F30" s="2">
        <f t="shared" si="4"/>
        <v>367.07794247717089</v>
      </c>
      <c r="G30" s="2">
        <f t="shared" si="5"/>
        <v>367.07794247717089</v>
      </c>
      <c r="H30" s="2">
        <f t="shared" si="6"/>
        <v>367.07794247717084</v>
      </c>
      <c r="I30" s="2">
        <f t="shared" si="7"/>
        <v>367.07794247717089</v>
      </c>
      <c r="J30" s="2">
        <f t="shared" si="8"/>
        <v>367.07794247717089</v>
      </c>
      <c r="K30" s="2">
        <f t="shared" si="9"/>
        <v>367.07794247717089</v>
      </c>
      <c r="L30" s="2">
        <f t="shared" si="10"/>
        <v>367.07794247717089</v>
      </c>
      <c r="M30" s="2">
        <f t="shared" si="11"/>
        <v>367.07794247717089</v>
      </c>
      <c r="N30" s="2">
        <f t="shared" si="12"/>
        <v>367.07794247717089</v>
      </c>
      <c r="O30" s="2">
        <f t="shared" si="13"/>
        <v>367.07794247717095</v>
      </c>
      <c r="P30" s="2">
        <f t="shared" si="14"/>
        <v>367.07794247717095</v>
      </c>
      <c r="Q30" s="2">
        <f t="shared" si="15"/>
        <v>367.07794247717095</v>
      </c>
      <c r="R30" s="2">
        <f t="shared" si="16"/>
        <v>367.07794247717089</v>
      </c>
      <c r="S30" s="2">
        <f t="shared" si="17"/>
        <v>367.07794247717089</v>
      </c>
      <c r="T30" s="2">
        <f t="shared" si="18"/>
        <v>367.07794247717089</v>
      </c>
      <c r="U30" s="2">
        <f t="shared" si="19"/>
        <v>367.07794247717084</v>
      </c>
      <c r="V30" s="2">
        <f t="shared" si="20"/>
        <v>367.07794247717084</v>
      </c>
      <c r="W30" s="2">
        <f t="shared" si="21"/>
        <v>367.07794247717089</v>
      </c>
      <c r="X30" s="2">
        <f t="shared" si="22"/>
        <v>367.07794247717084</v>
      </c>
      <c r="Y30" s="2">
        <f t="shared" si="23"/>
        <v>367.07794247717095</v>
      </c>
      <c r="Z30" s="2">
        <f t="shared" si="24"/>
        <v>367.07794247717084</v>
      </c>
      <c r="AA30" s="2">
        <f t="shared" ref="AA30:AA35" si="25">$C$29*A6</f>
        <v>367.07794247717089</v>
      </c>
      <c r="AB30" s="2"/>
      <c r="AC30" s="2"/>
      <c r="AD30" s="2"/>
    </row>
    <row r="31" spans="1:30">
      <c r="A31" s="3">
        <f t="shared" si="1"/>
        <v>0.13304799231204814</v>
      </c>
      <c r="B31" s="4">
        <v>26</v>
      </c>
      <c r="C31" s="2">
        <f t="shared" si="0"/>
        <v>13304.799231204814</v>
      </c>
      <c r="D31" s="2">
        <f t="shared" si="2"/>
        <v>389.10261902580118</v>
      </c>
      <c r="E31" s="2">
        <f t="shared" si="3"/>
        <v>389.10261902580112</v>
      </c>
      <c r="F31" s="2">
        <f t="shared" si="4"/>
        <v>389.10261902580112</v>
      </c>
      <c r="G31" s="2">
        <f t="shared" si="5"/>
        <v>389.10261902580118</v>
      </c>
      <c r="H31" s="2">
        <f t="shared" si="6"/>
        <v>389.10261902580112</v>
      </c>
      <c r="I31" s="2">
        <f t="shared" si="7"/>
        <v>389.10261902580112</v>
      </c>
      <c r="J31" s="2">
        <f t="shared" si="8"/>
        <v>389.10261902580118</v>
      </c>
      <c r="K31" s="2">
        <f t="shared" si="9"/>
        <v>389.10261902580112</v>
      </c>
      <c r="L31" s="2">
        <f t="shared" si="10"/>
        <v>389.10261902580118</v>
      </c>
      <c r="M31" s="2">
        <f t="shared" si="11"/>
        <v>389.10261902580112</v>
      </c>
      <c r="N31" s="2">
        <f t="shared" si="12"/>
        <v>389.10261902580118</v>
      </c>
      <c r="O31" s="2">
        <f t="shared" si="13"/>
        <v>389.10261902580118</v>
      </c>
      <c r="P31" s="2">
        <f t="shared" si="14"/>
        <v>389.10261902580123</v>
      </c>
      <c r="Q31" s="2">
        <f t="shared" si="15"/>
        <v>389.10261902580123</v>
      </c>
      <c r="R31" s="2">
        <f t="shared" si="16"/>
        <v>389.10261902580118</v>
      </c>
      <c r="S31" s="2">
        <f t="shared" si="17"/>
        <v>389.10261902580118</v>
      </c>
      <c r="T31" s="2">
        <f t="shared" si="18"/>
        <v>389.10261902580118</v>
      </c>
      <c r="U31" s="2">
        <f t="shared" si="19"/>
        <v>389.10261902580112</v>
      </c>
      <c r="V31" s="2">
        <f t="shared" si="20"/>
        <v>389.10261902580112</v>
      </c>
      <c r="W31" s="2">
        <f t="shared" si="21"/>
        <v>389.10261902580118</v>
      </c>
      <c r="X31" s="2">
        <f t="shared" si="22"/>
        <v>389.10261902580112</v>
      </c>
      <c r="Y31" s="2">
        <f t="shared" si="23"/>
        <v>389.10261902580118</v>
      </c>
      <c r="Z31" s="2">
        <f t="shared" si="24"/>
        <v>389.10261902580112</v>
      </c>
      <c r="AA31" s="2">
        <f t="shared" si="25"/>
        <v>389.10261902580112</v>
      </c>
      <c r="AB31" s="2">
        <f>$C$30*A6</f>
        <v>389.10261902580118</v>
      </c>
      <c r="AC31" s="2"/>
      <c r="AD31" s="2"/>
    </row>
    <row r="32" spans="1:30">
      <c r="A32" s="3">
        <f t="shared" si="1"/>
        <v>0.14103087185077104</v>
      </c>
      <c r="B32" s="4">
        <v>27</v>
      </c>
      <c r="C32" s="2">
        <f t="shared" si="0"/>
        <v>14103.087185077104</v>
      </c>
      <c r="D32" s="2">
        <f t="shared" si="2"/>
        <v>412.44877616734925</v>
      </c>
      <c r="E32" s="2">
        <f t="shared" si="3"/>
        <v>412.44877616734925</v>
      </c>
      <c r="F32" s="2">
        <f t="shared" si="4"/>
        <v>412.44877616734925</v>
      </c>
      <c r="G32" s="2">
        <f t="shared" si="5"/>
        <v>412.44877616734925</v>
      </c>
      <c r="H32" s="2">
        <f t="shared" si="6"/>
        <v>412.44877616734925</v>
      </c>
      <c r="I32" s="2">
        <f t="shared" si="7"/>
        <v>412.44877616734925</v>
      </c>
      <c r="J32" s="2">
        <f t="shared" si="8"/>
        <v>412.44877616734925</v>
      </c>
      <c r="K32" s="2">
        <f t="shared" si="9"/>
        <v>412.44877616734925</v>
      </c>
      <c r="L32" s="2">
        <f t="shared" si="10"/>
        <v>412.44877616734931</v>
      </c>
      <c r="M32" s="2">
        <f t="shared" si="11"/>
        <v>412.44877616734925</v>
      </c>
      <c r="N32" s="2">
        <f t="shared" si="12"/>
        <v>412.44877616734925</v>
      </c>
      <c r="O32" s="2">
        <f t="shared" si="13"/>
        <v>412.44877616734925</v>
      </c>
      <c r="P32" s="2">
        <f t="shared" si="14"/>
        <v>412.44877616734931</v>
      </c>
      <c r="Q32" s="2">
        <f t="shared" si="15"/>
        <v>412.44877616734931</v>
      </c>
      <c r="R32" s="2">
        <f t="shared" si="16"/>
        <v>412.44877616734931</v>
      </c>
      <c r="S32" s="2">
        <f t="shared" si="17"/>
        <v>412.44877616734925</v>
      </c>
      <c r="T32" s="2">
        <f t="shared" si="18"/>
        <v>412.44877616734925</v>
      </c>
      <c r="U32" s="2">
        <f t="shared" si="19"/>
        <v>412.44877616734919</v>
      </c>
      <c r="V32" s="2">
        <f t="shared" si="20"/>
        <v>412.44877616734919</v>
      </c>
      <c r="W32" s="2">
        <f t="shared" si="21"/>
        <v>412.44877616734925</v>
      </c>
      <c r="X32" s="2">
        <f t="shared" si="22"/>
        <v>412.44877616734919</v>
      </c>
      <c r="Y32" s="2">
        <f t="shared" si="23"/>
        <v>412.44877616734931</v>
      </c>
      <c r="Z32" s="2">
        <f t="shared" si="24"/>
        <v>412.44877616734919</v>
      </c>
      <c r="AA32" s="2">
        <f t="shared" si="25"/>
        <v>412.44877616734925</v>
      </c>
      <c r="AB32" s="2">
        <f>$C$30*A7</f>
        <v>412.44877616734925</v>
      </c>
      <c r="AC32" s="2">
        <f>$C$31*A6</f>
        <v>412.44877616734919</v>
      </c>
      <c r="AD32" s="2"/>
    </row>
    <row r="33" spans="1:32">
      <c r="A33" s="3">
        <f t="shared" si="1"/>
        <v>0.1494927241618173</v>
      </c>
      <c r="B33" s="4">
        <v>28</v>
      </c>
      <c r="C33" s="2">
        <f t="shared" si="0"/>
        <v>14949.27241618173</v>
      </c>
      <c r="D33" s="2">
        <f t="shared" si="2"/>
        <v>437.19570273739021</v>
      </c>
      <c r="E33" s="2">
        <f t="shared" si="3"/>
        <v>437.19570273739021</v>
      </c>
      <c r="F33" s="2">
        <f t="shared" si="4"/>
        <v>437.19570273739021</v>
      </c>
      <c r="G33" s="2">
        <f t="shared" si="5"/>
        <v>437.19570273739021</v>
      </c>
      <c r="H33" s="2">
        <f t="shared" si="6"/>
        <v>437.19570273739021</v>
      </c>
      <c r="I33" s="2">
        <f t="shared" si="7"/>
        <v>437.19570273739021</v>
      </c>
      <c r="J33" s="2">
        <f t="shared" si="8"/>
        <v>437.19570273739021</v>
      </c>
      <c r="K33" s="2">
        <f t="shared" si="9"/>
        <v>437.19570273739021</v>
      </c>
      <c r="L33" s="2">
        <f t="shared" si="10"/>
        <v>437.19570273739026</v>
      </c>
      <c r="M33" s="2">
        <f t="shared" si="11"/>
        <v>437.19570273739021</v>
      </c>
      <c r="N33" s="2">
        <f t="shared" si="12"/>
        <v>437.19570273739021</v>
      </c>
      <c r="O33" s="2">
        <f t="shared" si="13"/>
        <v>437.19570273739021</v>
      </c>
      <c r="P33" s="2">
        <f t="shared" si="14"/>
        <v>437.19570273739021</v>
      </c>
      <c r="Q33" s="2">
        <f t="shared" si="15"/>
        <v>437.19570273739026</v>
      </c>
      <c r="R33" s="2">
        <f t="shared" si="16"/>
        <v>437.19570273739026</v>
      </c>
      <c r="S33" s="2">
        <f t="shared" si="17"/>
        <v>437.19570273739026</v>
      </c>
      <c r="T33" s="2">
        <f t="shared" si="18"/>
        <v>437.19570273739026</v>
      </c>
      <c r="U33" s="2">
        <f t="shared" si="19"/>
        <v>437.19570273739021</v>
      </c>
      <c r="V33" s="2">
        <f t="shared" si="20"/>
        <v>437.19570273739021</v>
      </c>
      <c r="W33" s="2">
        <f t="shared" si="21"/>
        <v>437.19570273739026</v>
      </c>
      <c r="X33" s="2">
        <f t="shared" si="22"/>
        <v>437.19570273739021</v>
      </c>
      <c r="Y33" s="2">
        <f t="shared" si="23"/>
        <v>437.19570273739026</v>
      </c>
      <c r="Z33" s="2">
        <f t="shared" si="24"/>
        <v>437.19570273739021</v>
      </c>
      <c r="AA33" s="2">
        <f t="shared" si="25"/>
        <v>437.19570273739021</v>
      </c>
      <c r="AB33" s="2">
        <f>$C$30*A8</f>
        <v>437.19570273739026</v>
      </c>
      <c r="AC33" s="2">
        <f>$C$31*A7</f>
        <v>437.19570273739021</v>
      </c>
      <c r="AD33" s="2">
        <f>$C$32*A6</f>
        <v>437.19570273739021</v>
      </c>
    </row>
    <row r="34" spans="1:32">
      <c r="A34" s="3">
        <f t="shared" si="1"/>
        <v>0.15846228761152634</v>
      </c>
      <c r="B34" s="4">
        <v>29</v>
      </c>
      <c r="C34" s="2">
        <f t="shared" si="0"/>
        <v>15846.228761152634</v>
      </c>
      <c r="D34" s="2">
        <f t="shared" si="2"/>
        <v>463.42744490163363</v>
      </c>
      <c r="E34" s="2">
        <f t="shared" si="3"/>
        <v>463.42744490163363</v>
      </c>
      <c r="F34" s="2">
        <f t="shared" si="4"/>
        <v>463.42744490163363</v>
      </c>
      <c r="G34" s="2">
        <f t="shared" si="5"/>
        <v>463.42744490163369</v>
      </c>
      <c r="H34" s="2">
        <f t="shared" si="6"/>
        <v>463.42744490163363</v>
      </c>
      <c r="I34" s="2">
        <f t="shared" si="7"/>
        <v>463.42744490163363</v>
      </c>
      <c r="J34" s="2">
        <f t="shared" si="8"/>
        <v>463.42744490163369</v>
      </c>
      <c r="K34" s="2">
        <f t="shared" si="9"/>
        <v>463.42744490163363</v>
      </c>
      <c r="L34" s="2">
        <f t="shared" si="10"/>
        <v>463.42744490163369</v>
      </c>
      <c r="M34" s="2">
        <f t="shared" si="11"/>
        <v>463.42744490163363</v>
      </c>
      <c r="N34" s="2">
        <f t="shared" si="12"/>
        <v>463.42744490163363</v>
      </c>
      <c r="O34" s="2">
        <f t="shared" si="13"/>
        <v>463.42744490163363</v>
      </c>
      <c r="P34" s="2">
        <f t="shared" si="14"/>
        <v>463.42744490163363</v>
      </c>
      <c r="Q34" s="2">
        <f t="shared" si="15"/>
        <v>463.42744490163363</v>
      </c>
      <c r="R34" s="2">
        <f t="shared" si="16"/>
        <v>463.42744490163369</v>
      </c>
      <c r="S34" s="2">
        <f t="shared" si="17"/>
        <v>463.42744490163369</v>
      </c>
      <c r="T34" s="2">
        <f t="shared" si="18"/>
        <v>463.42744490163369</v>
      </c>
      <c r="U34" s="2">
        <f t="shared" si="19"/>
        <v>463.42744490163363</v>
      </c>
      <c r="V34" s="2">
        <f t="shared" si="20"/>
        <v>463.42744490163363</v>
      </c>
      <c r="W34" s="2">
        <f t="shared" si="21"/>
        <v>463.42744490163369</v>
      </c>
      <c r="X34" s="2">
        <f t="shared" si="22"/>
        <v>463.42744490163363</v>
      </c>
      <c r="Y34" s="2">
        <f t="shared" si="23"/>
        <v>463.42744490163369</v>
      </c>
      <c r="Z34" s="2">
        <f t="shared" si="24"/>
        <v>463.42744490163363</v>
      </c>
      <c r="AA34" s="2">
        <f t="shared" si="25"/>
        <v>463.42744490163363</v>
      </c>
      <c r="AB34" s="2">
        <f>$C$30*A9</f>
        <v>463.42744490163369</v>
      </c>
      <c r="AC34" s="2">
        <f>$C$31*A8</f>
        <v>463.42744490163363</v>
      </c>
      <c r="AD34" s="2">
        <f>$C$32*A7</f>
        <v>463.42744490163363</v>
      </c>
      <c r="AE34" s="2">
        <f>$C$33*A6</f>
        <v>463.42744490163363</v>
      </c>
    </row>
    <row r="35" spans="1:32">
      <c r="A35" s="3">
        <f t="shared" si="1"/>
        <v>0.16797002486821794</v>
      </c>
      <c r="B35" s="4">
        <v>30</v>
      </c>
      <c r="C35" s="2">
        <f t="shared" si="0"/>
        <v>16797.002486821795</v>
      </c>
      <c r="D35" s="2">
        <f t="shared" si="2"/>
        <v>491.23309159573165</v>
      </c>
      <c r="E35" s="2">
        <f t="shared" si="3"/>
        <v>491.23309159573165</v>
      </c>
      <c r="F35" s="2">
        <f t="shared" si="4"/>
        <v>491.23309159573171</v>
      </c>
      <c r="G35" s="2">
        <f t="shared" si="5"/>
        <v>491.23309159573171</v>
      </c>
      <c r="H35" s="2">
        <f t="shared" si="6"/>
        <v>491.23309159573171</v>
      </c>
      <c r="I35" s="2">
        <f t="shared" si="7"/>
        <v>491.23309159573171</v>
      </c>
      <c r="J35" s="2">
        <f t="shared" si="8"/>
        <v>491.23309159573171</v>
      </c>
      <c r="K35" s="2">
        <f t="shared" si="9"/>
        <v>491.23309159573171</v>
      </c>
      <c r="L35" s="2">
        <f t="shared" si="10"/>
        <v>491.23309159573176</v>
      </c>
      <c r="M35" s="2">
        <f t="shared" si="11"/>
        <v>491.23309159573171</v>
      </c>
      <c r="N35" s="2">
        <f t="shared" si="12"/>
        <v>491.23309159573171</v>
      </c>
      <c r="O35" s="2">
        <f t="shared" si="13"/>
        <v>491.23309159573171</v>
      </c>
      <c r="P35" s="2">
        <f t="shared" si="14"/>
        <v>491.23309159573171</v>
      </c>
      <c r="Q35" s="2">
        <f t="shared" si="15"/>
        <v>491.23309159573171</v>
      </c>
      <c r="R35" s="2">
        <f t="shared" si="16"/>
        <v>491.23309159573171</v>
      </c>
      <c r="S35" s="2">
        <f t="shared" si="17"/>
        <v>491.23309159573171</v>
      </c>
      <c r="T35" s="2">
        <f t="shared" si="18"/>
        <v>491.23309159573171</v>
      </c>
      <c r="U35" s="2">
        <f t="shared" si="19"/>
        <v>491.23309159573171</v>
      </c>
      <c r="V35" s="2">
        <f t="shared" si="20"/>
        <v>491.23309159573171</v>
      </c>
      <c r="W35" s="2">
        <f t="shared" si="21"/>
        <v>491.23309159573176</v>
      </c>
      <c r="X35" s="2">
        <f t="shared" si="22"/>
        <v>491.23309159573171</v>
      </c>
      <c r="Y35" s="2">
        <f t="shared" si="23"/>
        <v>491.23309159573176</v>
      </c>
      <c r="Z35" s="2">
        <f t="shared" si="24"/>
        <v>491.23309159573165</v>
      </c>
      <c r="AA35" s="2">
        <f t="shared" si="25"/>
        <v>491.23309159573171</v>
      </c>
      <c r="AB35" s="2">
        <f>$C$30*A10</f>
        <v>491.23309159573176</v>
      </c>
      <c r="AC35" s="2">
        <f>$C$31*A9</f>
        <v>491.23309159573165</v>
      </c>
      <c r="AD35" s="2">
        <f>$C$32*A8</f>
        <v>491.23309159573171</v>
      </c>
      <c r="AE35" s="2">
        <f>$C$33*A7</f>
        <v>491.23309159573165</v>
      </c>
      <c r="AF35" s="2">
        <f>$C$34*A6</f>
        <v>491.23309159573165</v>
      </c>
    </row>
    <row r="36" spans="1:32">
      <c r="A36" s="3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s="4" customFormat="1">
      <c r="A37" s="3"/>
      <c r="C37" s="2">
        <f t="shared" ref="C37:AF37" si="26">SUM(C6:C35)</f>
        <v>245080.37726718481</v>
      </c>
      <c r="D37" s="2">
        <f t="shared" si="26"/>
        <v>7076.7846181912528</v>
      </c>
      <c r="E37" s="2">
        <f t="shared" si="26"/>
        <v>6980.6846181912542</v>
      </c>
      <c r="F37" s="2">
        <f t="shared" si="26"/>
        <v>6878.8186181912533</v>
      </c>
      <c r="G37" s="2">
        <f t="shared" si="26"/>
        <v>6770.8406581912541</v>
      </c>
      <c r="H37" s="2">
        <f t="shared" si="26"/>
        <v>6656.3840205912538</v>
      </c>
      <c r="I37" s="2">
        <f t="shared" si="26"/>
        <v>6535.0599847352541</v>
      </c>
      <c r="J37" s="2">
        <f t="shared" si="26"/>
        <v>6406.4565067278945</v>
      </c>
      <c r="K37" s="2">
        <f t="shared" si="26"/>
        <v>6270.1368200400921</v>
      </c>
      <c r="L37" s="2">
        <f t="shared" si="26"/>
        <v>6125.6379521510235</v>
      </c>
      <c r="M37" s="2">
        <f t="shared" si="26"/>
        <v>5972.4691521886089</v>
      </c>
      <c r="N37" s="2">
        <f t="shared" si="26"/>
        <v>5810.1102242284505</v>
      </c>
      <c r="O37" s="2">
        <f t="shared" si="26"/>
        <v>5638.0097605906822</v>
      </c>
      <c r="P37" s="2">
        <f t="shared" si="26"/>
        <v>5455.5832691346477</v>
      </c>
      <c r="Q37" s="2">
        <f t="shared" si="26"/>
        <v>5262.2111881912515</v>
      </c>
      <c r="R37" s="2">
        <f t="shared" si="26"/>
        <v>5057.2367823912509</v>
      </c>
      <c r="S37" s="2">
        <f t="shared" si="26"/>
        <v>4839.96391224325</v>
      </c>
      <c r="T37" s="2">
        <f t="shared" si="26"/>
        <v>4609.6546698863704</v>
      </c>
      <c r="U37" s="2">
        <f t="shared" si="26"/>
        <v>4365.5268729880754</v>
      </c>
      <c r="V37" s="2">
        <f t="shared" si="26"/>
        <v>4106.7514082758853</v>
      </c>
      <c r="W37" s="2">
        <f t="shared" si="26"/>
        <v>3832.4494156809633</v>
      </c>
      <c r="X37" s="2">
        <f t="shared" si="26"/>
        <v>3541.6893035303456</v>
      </c>
      <c r="Y37" s="2">
        <f t="shared" si="26"/>
        <v>3233.4835846506917</v>
      </c>
      <c r="Z37" s="2">
        <f t="shared" si="26"/>
        <v>2906.7855226382571</v>
      </c>
      <c r="AA37" s="2">
        <f t="shared" si="26"/>
        <v>2560.4855769050773</v>
      </c>
      <c r="AB37" s="2">
        <f t="shared" si="26"/>
        <v>2193.407634427906</v>
      </c>
      <c r="AC37" s="2">
        <f t="shared" si="26"/>
        <v>1804.3050154021046</v>
      </c>
      <c r="AD37" s="2">
        <f t="shared" si="26"/>
        <v>1391.8562392347555</v>
      </c>
      <c r="AE37" s="2">
        <f t="shared" si="26"/>
        <v>954.66053649736523</v>
      </c>
      <c r="AF37" s="2">
        <f t="shared" si="26"/>
        <v>491.23309159573165</v>
      </c>
    </row>
    <row r="38" spans="1:32" s="4" customFormat="1">
      <c r="A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B39" s="5"/>
      <c r="C39" s="13"/>
    </row>
    <row r="40" spans="1:32">
      <c r="A40"/>
      <c r="B40" t="s">
        <v>4</v>
      </c>
      <c r="C40" s="4">
        <v>1</v>
      </c>
      <c r="D40" s="4">
        <v>2</v>
      </c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  <c r="N40" s="4">
        <v>12</v>
      </c>
      <c r="O40" s="4">
        <v>13</v>
      </c>
      <c r="P40" s="4">
        <v>14</v>
      </c>
      <c r="Q40" s="4">
        <v>15</v>
      </c>
      <c r="R40" s="4">
        <v>16</v>
      </c>
      <c r="S40" s="4">
        <v>17</v>
      </c>
      <c r="T40" s="4">
        <v>18</v>
      </c>
      <c r="U40" s="4">
        <v>19</v>
      </c>
      <c r="V40" s="4">
        <v>20</v>
      </c>
      <c r="W40" s="4">
        <v>21</v>
      </c>
      <c r="X40" s="4">
        <v>22</v>
      </c>
      <c r="Y40" s="4">
        <v>23</v>
      </c>
      <c r="Z40" s="4">
        <v>24</v>
      </c>
      <c r="AA40" s="4">
        <v>25</v>
      </c>
      <c r="AB40" s="4">
        <v>26</v>
      </c>
      <c r="AC40" s="4">
        <v>27</v>
      </c>
      <c r="AD40" s="4">
        <v>28</v>
      </c>
      <c r="AE40" s="4">
        <v>29</v>
      </c>
      <c r="AF40" s="4">
        <v>30</v>
      </c>
    </row>
    <row r="41" spans="1:32" s="4" customFormat="1" ht="27.75" customHeight="1">
      <c r="A41" s="22"/>
      <c r="B41" s="22" t="s">
        <v>14</v>
      </c>
      <c r="C41" s="2">
        <f>D2+C6</f>
        <v>103100</v>
      </c>
      <c r="D41" s="2">
        <f>D2+SUM(C6:D7)</f>
        <v>106482.1</v>
      </c>
      <c r="E41" s="2">
        <f>D2+SUM(C6:E8)</f>
        <v>110168.992</v>
      </c>
      <c r="F41" s="2">
        <f>D2+SUM(C6:F9)</f>
        <v>114185.07548</v>
      </c>
      <c r="G41" s="2">
        <f>D2+SUM(C6:G10)</f>
        <v>118556.58060640001</v>
      </c>
      <c r="H41" s="2">
        <f>D2+SUM(C6:H11)</f>
        <v>123311.70007624</v>
      </c>
      <c r="I41" s="2">
        <f>D2+SUM(C6:I12)</f>
        <v>128480.73019227777</v>
      </c>
      <c r="J41" s="2">
        <f>D2+SUM(C6:J13)</f>
        <v>134096.22180196558</v>
      </c>
      <c r="K41" s="2">
        <f>D2+SUM(C6:K14)</f>
        <v>140193.14177612378</v>
      </c>
      <c r="L41" s="2">
        <f>D2+SUM(C6:L15)</f>
        <v>146809.04574869384</v>
      </c>
      <c r="M41" s="2">
        <f>D2+SUM(C6:M16)</f>
        <v>153984.26288757828</v>
      </c>
      <c r="N41" s="2">
        <f>D2+SUM(C6:N17)</f>
        <v>161762.09351843357</v>
      </c>
      <c r="O41" s="2">
        <f>D2+SUM(C6:O18)</f>
        <v>170189.02047859615</v>
      </c>
      <c r="P41" s="2">
        <f>D2+SUM(C6:P19)</f>
        <v>179314.93513731202</v>
      </c>
      <c r="Q41" s="2">
        <f>D2+SUM(C6:Q20)</f>
        <v>189193.37908135084</v>
      </c>
      <c r="R41" s="2">
        <f>D2+SUM(C6:R21)</f>
        <v>199881.8025321798</v>
      </c>
      <c r="S41" s="2">
        <f>D2+SUM(C6:S22)</f>
        <v>211441.84063241538</v>
      </c>
      <c r="T41" s="2">
        <f>D2+SUM(C6:T23)</f>
        <v>223939.60881556344</v>
      </c>
      <c r="U41" s="2">
        <f>D2+SUM(C6:U24)</f>
        <v>237446.01855441235</v>
      </c>
      <c r="V41" s="2">
        <f>D2+SUM(C6:V25)</f>
        <v>252037.11487018762</v>
      </c>
    </row>
    <row r="42" spans="1:32" s="2" customFormat="1" ht="60">
      <c r="B42" s="23" t="s">
        <v>15</v>
      </c>
      <c r="C42" s="2">
        <f>C41+D2*C2</f>
        <v>109100</v>
      </c>
      <c r="D42" s="2">
        <f>D41+C41*$C$2+(C42-C41)</f>
        <v>118668.1</v>
      </c>
      <c r="E42" s="2">
        <f>E41+D41*$C$2+(D42-D41)</f>
        <v>128743.91800000001</v>
      </c>
      <c r="F42" s="2">
        <f t="shared" ref="F42:V42" si="27">F41+E41*$C$2+(E42-E41)</f>
        <v>139370.141</v>
      </c>
      <c r="G42" s="2">
        <f t="shared" si="27"/>
        <v>150592.75065520001</v>
      </c>
      <c r="H42" s="2">
        <f t="shared" si="27"/>
        <v>162461.26496142399</v>
      </c>
      <c r="I42" s="2">
        <f t="shared" si="27"/>
        <v>175028.99708203616</v>
      </c>
      <c r="J42" s="2">
        <f t="shared" si="27"/>
        <v>188353.33250326064</v>
      </c>
      <c r="K42" s="2">
        <f t="shared" si="27"/>
        <v>202496.02578553677</v>
      </c>
      <c r="L42" s="2">
        <f t="shared" si="27"/>
        <v>217523.51826467426</v>
      </c>
      <c r="M42" s="2">
        <f t="shared" si="27"/>
        <v>233507.27814848034</v>
      </c>
      <c r="N42" s="2">
        <f t="shared" si="27"/>
        <v>250524.16455259031</v>
      </c>
      <c r="O42" s="2">
        <f t="shared" si="27"/>
        <v>268656.81712385896</v>
      </c>
      <c r="P42" s="2">
        <f t="shared" si="27"/>
        <v>287994.07301129057</v>
      </c>
      <c r="Q42" s="2">
        <f t="shared" si="27"/>
        <v>308631.41306356812</v>
      </c>
      <c r="R42" s="2">
        <f t="shared" si="27"/>
        <v>330671.43925927812</v>
      </c>
      <c r="S42" s="2">
        <f t="shared" si="27"/>
        <v>354224.38551144447</v>
      </c>
      <c r="T42" s="2">
        <f t="shared" si="27"/>
        <v>379408.66413253744</v>
      </c>
      <c r="U42" s="2">
        <f t="shared" si="27"/>
        <v>406351.45040032017</v>
      </c>
      <c r="V42" s="2">
        <f t="shared" si="27"/>
        <v>435189.30782936019</v>
      </c>
    </row>
  </sheetData>
  <phoneticPr fontId="3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topLeftCell="A7" workbookViewId="0">
      <selection activeCell="A43" sqref="A43"/>
    </sheetView>
  </sheetViews>
  <sheetFormatPr defaultRowHeight="15"/>
  <cols>
    <col min="1" max="1" width="9.140625" style="1"/>
    <col min="2" max="2" width="13" customWidth="1"/>
    <col min="3" max="3" width="9.85546875" customWidth="1"/>
    <col min="5" max="5" width="10.5703125" customWidth="1"/>
  </cols>
  <sheetData>
    <row r="1" spans="1:32" s="8" customFormat="1" ht="27.75" customHeight="1">
      <c r="A1" s="7"/>
      <c r="B1" s="8" t="s">
        <v>0</v>
      </c>
      <c r="C1" s="8" t="s">
        <v>2</v>
      </c>
      <c r="D1" s="8" t="s">
        <v>1</v>
      </c>
      <c r="E1" s="8" t="s">
        <v>9</v>
      </c>
      <c r="G1" s="24" t="s">
        <v>16</v>
      </c>
    </row>
    <row r="2" spans="1:32">
      <c r="B2" s="20">
        <v>3.1E-2</v>
      </c>
      <c r="C2" s="20">
        <v>0.06</v>
      </c>
      <c r="D2" s="2">
        <v>100000</v>
      </c>
      <c r="E2" s="12">
        <f>D2+SUM(C6:AF35)</f>
        <v>605542.70194753096</v>
      </c>
      <c r="G2" s="25">
        <v>5000</v>
      </c>
    </row>
    <row r="3" spans="1:32">
      <c r="B3" s="6"/>
      <c r="C3" s="6"/>
      <c r="D3" s="2"/>
      <c r="E3" s="4"/>
    </row>
    <row r="4" spans="1:32" s="10" customFormat="1" ht="51.75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5" t="s">
        <v>8</v>
      </c>
      <c r="G4" s="5" t="s">
        <v>8</v>
      </c>
      <c r="H4" s="5" t="s">
        <v>8</v>
      </c>
      <c r="I4" s="5" t="s">
        <v>8</v>
      </c>
      <c r="J4" s="5" t="s">
        <v>8</v>
      </c>
    </row>
    <row r="5" spans="1:32" s="4" customFormat="1">
      <c r="A5" s="7"/>
      <c r="B5" s="5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</row>
    <row r="6" spans="1:32">
      <c r="A6" s="3">
        <f>B2</f>
        <v>3.1E-2</v>
      </c>
      <c r="B6" s="4">
        <v>1</v>
      </c>
      <c r="C6" s="2">
        <f t="shared" ref="C6:C35" si="0">$D$2*A6</f>
        <v>3100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32">
      <c r="A7" s="3">
        <f t="shared" ref="A7:A35" si="1">A6*(1+$C$2)</f>
        <v>3.286E-2</v>
      </c>
      <c r="B7" s="4">
        <v>2</v>
      </c>
      <c r="C7" s="2">
        <f t="shared" si="0"/>
        <v>3286</v>
      </c>
      <c r="D7" s="2">
        <f>($C$6+$G$2)*A6</f>
        <v>251.1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32">
      <c r="A8" s="3">
        <f t="shared" si="1"/>
        <v>3.4831600000000004E-2</v>
      </c>
      <c r="B8" s="4">
        <v>3</v>
      </c>
      <c r="C8" s="2">
        <f t="shared" si="0"/>
        <v>3483.1600000000003</v>
      </c>
      <c r="D8" s="2">
        <f t="shared" ref="D8:D35" si="2">($C$6+$G$2)*A7</f>
        <v>266.166</v>
      </c>
      <c r="E8" s="2">
        <f>($C$7+$G$2)*A6</f>
        <v>256.86599999999999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32">
      <c r="A9" s="3">
        <f t="shared" si="1"/>
        <v>3.6921496000000005E-2</v>
      </c>
      <c r="B9" s="4">
        <v>4</v>
      </c>
      <c r="C9" s="2">
        <f t="shared" si="0"/>
        <v>3692.1496000000006</v>
      </c>
      <c r="D9" s="2">
        <f t="shared" si="2"/>
        <v>282.13596000000001</v>
      </c>
      <c r="E9" s="2">
        <f t="shared" ref="E9:E35" si="3">($C$7+$G$2)*A7</f>
        <v>272.27796000000001</v>
      </c>
      <c r="F9" s="2">
        <f>($C$8+$G$2)*A6</f>
        <v>262.97796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32">
      <c r="A10" s="3">
        <f t="shared" si="1"/>
        <v>3.9136785760000008E-2</v>
      </c>
      <c r="B10" s="4">
        <v>5</v>
      </c>
      <c r="C10" s="2">
        <f t="shared" si="0"/>
        <v>3913.6785760000007</v>
      </c>
      <c r="D10" s="2">
        <f t="shared" si="2"/>
        <v>299.06411760000003</v>
      </c>
      <c r="E10" s="2">
        <f t="shared" si="3"/>
        <v>288.61463760000004</v>
      </c>
      <c r="F10" s="2">
        <f t="shared" ref="F10:F35" si="4">($C$8+$G$2)*A7</f>
        <v>278.75663759999998</v>
      </c>
      <c r="G10" s="2">
        <f>($C$9+$G$2)*A6</f>
        <v>269.45663760000002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32">
      <c r="A11" s="3">
        <f t="shared" si="1"/>
        <v>4.148499290560001E-2</v>
      </c>
      <c r="B11" s="4">
        <v>6</v>
      </c>
      <c r="C11" s="2">
        <f t="shared" si="0"/>
        <v>4148.4992905600011</v>
      </c>
      <c r="D11" s="2">
        <f t="shared" si="2"/>
        <v>317.00796465600007</v>
      </c>
      <c r="E11" s="2">
        <f t="shared" si="3"/>
        <v>305.93151585600003</v>
      </c>
      <c r="F11" s="2">
        <f t="shared" si="4"/>
        <v>295.48203585600004</v>
      </c>
      <c r="G11" s="2">
        <f t="shared" ref="G11:G35" si="5">($C$9+$G$2)*A7</f>
        <v>285.62403585600003</v>
      </c>
      <c r="H11" s="2">
        <f>($C$10+$G$2)*A6</f>
        <v>276.32403585600002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32">
      <c r="A12" s="3">
        <f t="shared" si="1"/>
        <v>4.3974092479936014E-2</v>
      </c>
      <c r="B12" s="4">
        <v>7</v>
      </c>
      <c r="C12" s="2">
        <f t="shared" si="0"/>
        <v>4397.4092479936016</v>
      </c>
      <c r="D12" s="2">
        <f t="shared" si="2"/>
        <v>336.02844253536006</v>
      </c>
      <c r="E12" s="2">
        <f t="shared" si="3"/>
        <v>324.28740680736007</v>
      </c>
      <c r="F12" s="2">
        <f t="shared" si="4"/>
        <v>313.21095800736003</v>
      </c>
      <c r="G12" s="2">
        <f t="shared" si="5"/>
        <v>302.76147800736004</v>
      </c>
      <c r="H12" s="2">
        <f t="shared" ref="H12:H35" si="6">($C$10+$G$2)*A7</f>
        <v>292.90347800736004</v>
      </c>
      <c r="I12" s="2">
        <f>($C$11+$G$2)*A6</f>
        <v>283.60347800736002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32">
      <c r="A13" s="3">
        <f t="shared" si="1"/>
        <v>4.6612538028732178E-2</v>
      </c>
      <c r="B13" s="4">
        <v>8</v>
      </c>
      <c r="C13" s="2">
        <f t="shared" si="0"/>
        <v>4661.2538028732179</v>
      </c>
      <c r="D13" s="2">
        <f t="shared" si="2"/>
        <v>356.1901490874817</v>
      </c>
      <c r="E13" s="2">
        <f t="shared" si="3"/>
        <v>343.7446512158017</v>
      </c>
      <c r="F13" s="2">
        <f t="shared" si="4"/>
        <v>332.00361548780165</v>
      </c>
      <c r="G13" s="2">
        <f t="shared" si="5"/>
        <v>320.92716668780167</v>
      </c>
      <c r="H13" s="2">
        <f t="shared" si="6"/>
        <v>310.47768668780162</v>
      </c>
      <c r="I13" s="2">
        <f t="shared" ref="I13:I35" si="7">($C$11+$G$2)*A7</f>
        <v>300.61968668780162</v>
      </c>
      <c r="J13" s="2">
        <f>($C$12+$G$2)*A6</f>
        <v>291.31968668780161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32">
      <c r="A14" s="3">
        <f t="shared" si="1"/>
        <v>4.9409290310456114E-2</v>
      </c>
      <c r="B14" s="4">
        <v>9</v>
      </c>
      <c r="C14" s="2">
        <f t="shared" si="0"/>
        <v>4940.9290310456117</v>
      </c>
      <c r="D14" s="2">
        <f t="shared" si="2"/>
        <v>377.56155803273066</v>
      </c>
      <c r="E14" s="2">
        <f t="shared" si="3"/>
        <v>364.36933028874984</v>
      </c>
      <c r="F14" s="2">
        <f t="shared" si="4"/>
        <v>351.92383241706978</v>
      </c>
      <c r="G14" s="2">
        <f t="shared" si="5"/>
        <v>340.18279668906979</v>
      </c>
      <c r="H14" s="2">
        <f t="shared" si="6"/>
        <v>329.10634788906975</v>
      </c>
      <c r="I14" s="2">
        <f t="shared" si="7"/>
        <v>318.65686788906976</v>
      </c>
      <c r="J14" s="2">
        <f t="shared" ref="J14:J35" si="8">($C$12+$G$2)*A7</f>
        <v>308.7988678890697</v>
      </c>
      <c r="K14" s="2">
        <f>($C$13+$G$2)*A6</f>
        <v>299.49886788906974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32">
      <c r="A15" s="3">
        <f t="shared" si="1"/>
        <v>5.2373847729083482E-2</v>
      </c>
      <c r="B15" s="4">
        <v>10</v>
      </c>
      <c r="C15" s="2">
        <f t="shared" si="0"/>
        <v>5237.3847729083482</v>
      </c>
      <c r="D15" s="2">
        <f t="shared" si="2"/>
        <v>400.2152515146945</v>
      </c>
      <c r="E15" s="2">
        <f t="shared" si="3"/>
        <v>386.23149010607483</v>
      </c>
      <c r="F15" s="2">
        <f t="shared" si="4"/>
        <v>373.03926236209401</v>
      </c>
      <c r="G15" s="2">
        <f t="shared" si="5"/>
        <v>360.593764490414</v>
      </c>
      <c r="H15" s="2">
        <f t="shared" si="6"/>
        <v>348.85272876241396</v>
      </c>
      <c r="I15" s="2">
        <f t="shared" si="7"/>
        <v>337.77627996241398</v>
      </c>
      <c r="J15" s="2">
        <f t="shared" si="8"/>
        <v>327.32679996241393</v>
      </c>
      <c r="K15" s="2">
        <f t="shared" ref="K15:K35" si="9">($C$13+$G$2)*A7</f>
        <v>317.46879996241393</v>
      </c>
      <c r="L15" s="2">
        <f>($C$14+$G$2)*A6</f>
        <v>308.16879996241397</v>
      </c>
      <c r="M15" s="2"/>
      <c r="N15" s="2"/>
      <c r="O15" s="2"/>
      <c r="P15" s="2"/>
      <c r="Q15" s="2"/>
      <c r="R15" s="2"/>
      <c r="S15" s="2"/>
      <c r="T15" s="2"/>
      <c r="U15" s="2"/>
    </row>
    <row r="16" spans="1:32">
      <c r="A16" s="3">
        <f t="shared" si="1"/>
        <v>5.5516278592828497E-2</v>
      </c>
      <c r="B16" s="4">
        <v>11</v>
      </c>
      <c r="C16" s="2">
        <f t="shared" si="0"/>
        <v>5551.6278592828494</v>
      </c>
      <c r="D16" s="2">
        <f t="shared" si="2"/>
        <v>424.22816660557623</v>
      </c>
      <c r="E16" s="2">
        <f t="shared" si="3"/>
        <v>409.40537951243937</v>
      </c>
      <c r="F16" s="2">
        <f t="shared" si="4"/>
        <v>395.42161810381964</v>
      </c>
      <c r="G16" s="2">
        <f t="shared" si="5"/>
        <v>382.22939035983887</v>
      </c>
      <c r="H16" s="2">
        <f t="shared" si="6"/>
        <v>369.78389248815881</v>
      </c>
      <c r="I16" s="2">
        <f t="shared" si="7"/>
        <v>358.04285676015883</v>
      </c>
      <c r="J16" s="2">
        <f t="shared" si="8"/>
        <v>346.96640796015879</v>
      </c>
      <c r="K16" s="2">
        <f t="shared" si="9"/>
        <v>336.5169279601588</v>
      </c>
      <c r="L16" s="2">
        <f t="shared" ref="L16:L35" si="10">($C$14+$G$2)*A7</f>
        <v>326.65892796015885</v>
      </c>
      <c r="M16" s="2">
        <f>($C$15+$G$2)*A6</f>
        <v>317.35892796015878</v>
      </c>
      <c r="N16" s="2"/>
      <c r="O16" s="2"/>
      <c r="P16" s="2"/>
      <c r="Q16" s="2"/>
      <c r="R16" s="2"/>
      <c r="S16" s="2"/>
      <c r="T16" s="2"/>
      <c r="U16" s="2"/>
    </row>
    <row r="17" spans="1:30">
      <c r="A17" s="3">
        <f t="shared" si="1"/>
        <v>5.8847255308398211E-2</v>
      </c>
      <c r="B17" s="4">
        <v>12</v>
      </c>
      <c r="C17" s="2">
        <f t="shared" si="0"/>
        <v>5884.7255308398207</v>
      </c>
      <c r="D17" s="2">
        <f t="shared" si="2"/>
        <v>449.68185660191085</v>
      </c>
      <c r="E17" s="2">
        <f t="shared" si="3"/>
        <v>433.96970228318571</v>
      </c>
      <c r="F17" s="2">
        <f t="shared" si="4"/>
        <v>419.1469151900489</v>
      </c>
      <c r="G17" s="2">
        <f t="shared" si="5"/>
        <v>405.16315378142923</v>
      </c>
      <c r="H17" s="2">
        <f t="shared" si="6"/>
        <v>391.97092603744835</v>
      </c>
      <c r="I17" s="2">
        <f t="shared" si="7"/>
        <v>379.52542816576835</v>
      </c>
      <c r="J17" s="2">
        <f t="shared" si="8"/>
        <v>367.78439243776836</v>
      </c>
      <c r="K17" s="2">
        <f t="shared" si="9"/>
        <v>356.70794363776832</v>
      </c>
      <c r="L17" s="2">
        <f t="shared" si="10"/>
        <v>346.25846363776839</v>
      </c>
      <c r="M17" s="2">
        <f t="shared" ref="M17:M35" si="11">($C$15+$G$2)*A7</f>
        <v>336.40046363776833</v>
      </c>
      <c r="N17" s="2">
        <f>($C$16+$G$2)*A6</f>
        <v>327.10046363776831</v>
      </c>
      <c r="O17" s="2"/>
      <c r="P17" s="2"/>
      <c r="Q17" s="2"/>
      <c r="R17" s="2"/>
      <c r="S17" s="2"/>
      <c r="T17" s="2"/>
      <c r="U17" s="2"/>
    </row>
    <row r="18" spans="1:30">
      <c r="A18" s="3">
        <f t="shared" si="1"/>
        <v>6.2378090626902104E-2</v>
      </c>
      <c r="B18" s="4">
        <v>13</v>
      </c>
      <c r="C18" s="2">
        <f t="shared" si="0"/>
        <v>6237.8090626902103</v>
      </c>
      <c r="D18" s="2">
        <f t="shared" si="2"/>
        <v>476.66276799802552</v>
      </c>
      <c r="E18" s="2">
        <f t="shared" si="3"/>
        <v>460.00788442017694</v>
      </c>
      <c r="F18" s="2">
        <f t="shared" si="4"/>
        <v>444.29573010145185</v>
      </c>
      <c r="G18" s="2">
        <f t="shared" si="5"/>
        <v>429.47294300831504</v>
      </c>
      <c r="H18" s="2">
        <f t="shared" si="6"/>
        <v>415.48918159969531</v>
      </c>
      <c r="I18" s="2">
        <f t="shared" si="7"/>
        <v>402.29695385571449</v>
      </c>
      <c r="J18" s="2">
        <f t="shared" si="8"/>
        <v>389.85145598403443</v>
      </c>
      <c r="K18" s="2">
        <f t="shared" si="9"/>
        <v>378.1104202560345</v>
      </c>
      <c r="L18" s="2">
        <f t="shared" si="10"/>
        <v>367.03397145603452</v>
      </c>
      <c r="M18" s="2">
        <f t="shared" si="11"/>
        <v>356.58449145603447</v>
      </c>
      <c r="N18" s="2">
        <f t="shared" ref="N18:N35" si="12">($C$16+$G$2)*A7</f>
        <v>346.72649145603441</v>
      </c>
      <c r="O18" s="2">
        <f>($C$17+$G$2)*A6</f>
        <v>337.4264914560344</v>
      </c>
      <c r="P18" s="2"/>
      <c r="Q18" s="2"/>
      <c r="R18" s="2"/>
      <c r="S18" s="2"/>
      <c r="T18" s="2"/>
      <c r="U18" s="2"/>
    </row>
    <row r="19" spans="1:30">
      <c r="A19" s="3">
        <f t="shared" si="1"/>
        <v>6.6120776064516232E-2</v>
      </c>
      <c r="B19" s="4">
        <v>14</v>
      </c>
      <c r="C19" s="2">
        <f t="shared" si="0"/>
        <v>6612.0776064516231</v>
      </c>
      <c r="D19" s="2">
        <f t="shared" si="2"/>
        <v>505.26253407790705</v>
      </c>
      <c r="E19" s="2">
        <f t="shared" si="3"/>
        <v>487.60835748538756</v>
      </c>
      <c r="F19" s="2">
        <f t="shared" si="4"/>
        <v>470.95347390753898</v>
      </c>
      <c r="G19" s="2">
        <f t="shared" si="5"/>
        <v>455.24131958881395</v>
      </c>
      <c r="H19" s="2">
        <f t="shared" si="6"/>
        <v>440.41853249567708</v>
      </c>
      <c r="I19" s="2">
        <f t="shared" si="7"/>
        <v>426.43477108705741</v>
      </c>
      <c r="J19" s="2">
        <f t="shared" si="8"/>
        <v>413.24254334307653</v>
      </c>
      <c r="K19" s="2">
        <f t="shared" si="9"/>
        <v>400.79704547139659</v>
      </c>
      <c r="L19" s="2">
        <f t="shared" si="10"/>
        <v>389.0560097433966</v>
      </c>
      <c r="M19" s="2">
        <f t="shared" si="11"/>
        <v>377.97956094339656</v>
      </c>
      <c r="N19" s="2">
        <f t="shared" si="12"/>
        <v>367.53008094339657</v>
      </c>
      <c r="O19" s="2">
        <f t="shared" ref="O19:O35" si="13">($C$17+$G$2)*A7</f>
        <v>357.67208094339651</v>
      </c>
      <c r="P19" s="2">
        <f>($C$18+$G$2)*A6</f>
        <v>348.3720809433965</v>
      </c>
      <c r="Q19" s="2"/>
      <c r="R19" s="2"/>
      <c r="S19" s="2"/>
      <c r="T19" s="2"/>
      <c r="U19" s="2"/>
    </row>
    <row r="20" spans="1:30">
      <c r="A20" s="3">
        <f t="shared" si="1"/>
        <v>7.0088022628387203E-2</v>
      </c>
      <c r="B20" s="4">
        <v>15</v>
      </c>
      <c r="C20" s="2">
        <f t="shared" si="0"/>
        <v>7008.8022628387207</v>
      </c>
      <c r="D20" s="2">
        <f t="shared" si="2"/>
        <v>535.57828612258152</v>
      </c>
      <c r="E20" s="2">
        <f t="shared" si="3"/>
        <v>516.86485893451083</v>
      </c>
      <c r="F20" s="2">
        <f t="shared" si="4"/>
        <v>499.21068234199134</v>
      </c>
      <c r="G20" s="2">
        <f t="shared" si="5"/>
        <v>482.55579876414282</v>
      </c>
      <c r="H20" s="2">
        <f t="shared" si="6"/>
        <v>466.84364444541768</v>
      </c>
      <c r="I20" s="2">
        <f t="shared" si="7"/>
        <v>452.02085735228087</v>
      </c>
      <c r="J20" s="2">
        <f t="shared" si="8"/>
        <v>438.0370959436612</v>
      </c>
      <c r="K20" s="2">
        <f t="shared" si="9"/>
        <v>424.84486819968038</v>
      </c>
      <c r="L20" s="2">
        <f t="shared" si="10"/>
        <v>412.39937032800043</v>
      </c>
      <c r="M20" s="2">
        <f t="shared" si="11"/>
        <v>400.65833460000033</v>
      </c>
      <c r="N20" s="2">
        <f t="shared" si="12"/>
        <v>389.58188580000035</v>
      </c>
      <c r="O20" s="2">
        <f t="shared" si="13"/>
        <v>379.1324058000003</v>
      </c>
      <c r="P20" s="2">
        <f t="shared" ref="P20:P35" si="14">($C$18+$G$2)*A7</f>
        <v>369.2744058000003</v>
      </c>
      <c r="Q20" s="2">
        <f>($C$19+$G$2)*A6</f>
        <v>359.97440580000034</v>
      </c>
      <c r="R20" s="2"/>
      <c r="S20" s="2"/>
      <c r="T20" s="2"/>
      <c r="U20" s="2"/>
    </row>
    <row r="21" spans="1:30">
      <c r="A21" s="3">
        <f t="shared" si="1"/>
        <v>7.4293303986090437E-2</v>
      </c>
      <c r="B21" s="4">
        <v>16</v>
      </c>
      <c r="C21" s="2">
        <f t="shared" si="0"/>
        <v>7429.3303986090441</v>
      </c>
      <c r="D21" s="2">
        <f t="shared" si="2"/>
        <v>567.71298328993635</v>
      </c>
      <c r="E21" s="2">
        <f t="shared" si="3"/>
        <v>547.87675047058144</v>
      </c>
      <c r="F21" s="2">
        <f t="shared" si="4"/>
        <v>529.16332328251087</v>
      </c>
      <c r="G21" s="2">
        <f t="shared" si="5"/>
        <v>511.50914668999144</v>
      </c>
      <c r="H21" s="2">
        <f t="shared" si="6"/>
        <v>494.8542631121428</v>
      </c>
      <c r="I21" s="2">
        <f t="shared" si="7"/>
        <v>479.14210879341778</v>
      </c>
      <c r="J21" s="2">
        <f t="shared" si="8"/>
        <v>464.31932170028091</v>
      </c>
      <c r="K21" s="2">
        <f t="shared" si="9"/>
        <v>450.33556029166124</v>
      </c>
      <c r="L21" s="2">
        <f t="shared" si="10"/>
        <v>437.14333254768047</v>
      </c>
      <c r="M21" s="2">
        <f t="shared" si="11"/>
        <v>424.69783467600041</v>
      </c>
      <c r="N21" s="2">
        <f t="shared" si="12"/>
        <v>412.95679894800037</v>
      </c>
      <c r="O21" s="2">
        <f t="shared" si="13"/>
        <v>401.88035014800033</v>
      </c>
      <c r="P21" s="2">
        <f t="shared" si="14"/>
        <v>391.43087014800039</v>
      </c>
      <c r="Q21" s="2">
        <f t="shared" ref="Q21:Q35" si="15">($C$19+$G$2)*A7</f>
        <v>381.57287014800033</v>
      </c>
      <c r="R21" s="2">
        <f>($C$20+$G$2)*A6</f>
        <v>372.27287014800032</v>
      </c>
      <c r="S21" s="2"/>
      <c r="T21" s="2"/>
      <c r="U21" s="2"/>
    </row>
    <row r="22" spans="1:30">
      <c r="A22" s="3">
        <f t="shared" si="1"/>
        <v>7.8750902225255867E-2</v>
      </c>
      <c r="B22" s="4">
        <v>17</v>
      </c>
      <c r="C22" s="2">
        <f t="shared" si="0"/>
        <v>7875.0902225255868</v>
      </c>
      <c r="D22" s="2">
        <f t="shared" si="2"/>
        <v>601.77576228733255</v>
      </c>
      <c r="E22" s="2">
        <f t="shared" si="3"/>
        <v>580.74935549881639</v>
      </c>
      <c r="F22" s="2">
        <f t="shared" si="4"/>
        <v>560.91312267946148</v>
      </c>
      <c r="G22" s="2">
        <f t="shared" si="5"/>
        <v>542.19969549139091</v>
      </c>
      <c r="H22" s="2">
        <f t="shared" si="6"/>
        <v>524.54551889887136</v>
      </c>
      <c r="I22" s="2">
        <f t="shared" si="7"/>
        <v>507.8906353210229</v>
      </c>
      <c r="J22" s="2">
        <f t="shared" si="8"/>
        <v>492.17848100229776</v>
      </c>
      <c r="K22" s="2">
        <f t="shared" si="9"/>
        <v>477.35569390916095</v>
      </c>
      <c r="L22" s="2">
        <f t="shared" si="10"/>
        <v>463.37193250054133</v>
      </c>
      <c r="M22" s="2">
        <f t="shared" si="11"/>
        <v>450.17970475656045</v>
      </c>
      <c r="N22" s="2">
        <f t="shared" si="12"/>
        <v>437.73420688488045</v>
      </c>
      <c r="O22" s="2">
        <f t="shared" si="13"/>
        <v>425.99317115688041</v>
      </c>
      <c r="P22" s="2">
        <f t="shared" si="14"/>
        <v>414.91672235688043</v>
      </c>
      <c r="Q22" s="2">
        <f t="shared" si="15"/>
        <v>404.46724235688038</v>
      </c>
      <c r="R22" s="2">
        <f t="shared" ref="R22:R35" si="16">($C$20+$G$2)*A7</f>
        <v>394.60924235688037</v>
      </c>
      <c r="S22" s="2">
        <f>($C$21+$G$2)*A6</f>
        <v>385.30924235688036</v>
      </c>
      <c r="T22" s="2"/>
      <c r="U22" s="2"/>
    </row>
    <row r="23" spans="1:30">
      <c r="A23" s="3">
        <f t="shared" si="1"/>
        <v>8.3475956358771225E-2</v>
      </c>
      <c r="B23" s="4">
        <v>18</v>
      </c>
      <c r="C23" s="2">
        <f t="shared" si="0"/>
        <v>8347.5956358771218</v>
      </c>
      <c r="D23" s="2">
        <f t="shared" si="2"/>
        <v>637.88230802457258</v>
      </c>
      <c r="E23" s="2">
        <f t="shared" si="3"/>
        <v>615.59431682874538</v>
      </c>
      <c r="F23" s="2">
        <f t="shared" si="4"/>
        <v>594.56791004022921</v>
      </c>
      <c r="G23" s="2">
        <f t="shared" si="5"/>
        <v>574.73167722087442</v>
      </c>
      <c r="H23" s="2">
        <f t="shared" si="6"/>
        <v>556.01825003280373</v>
      </c>
      <c r="I23" s="2">
        <f t="shared" si="7"/>
        <v>538.3640734402843</v>
      </c>
      <c r="J23" s="2">
        <f t="shared" si="8"/>
        <v>521.70918986243566</v>
      </c>
      <c r="K23" s="2">
        <f t="shared" si="9"/>
        <v>505.99703554371064</v>
      </c>
      <c r="L23" s="2">
        <f t="shared" si="10"/>
        <v>491.17424845057388</v>
      </c>
      <c r="M23" s="2">
        <f t="shared" si="11"/>
        <v>477.1904870419541</v>
      </c>
      <c r="N23" s="2">
        <f t="shared" si="12"/>
        <v>463.99825929797328</v>
      </c>
      <c r="O23" s="2">
        <f t="shared" si="13"/>
        <v>451.55276142629322</v>
      </c>
      <c r="P23" s="2">
        <f t="shared" si="14"/>
        <v>439.81172569829323</v>
      </c>
      <c r="Q23" s="2">
        <f t="shared" si="15"/>
        <v>428.73527689829325</v>
      </c>
      <c r="R23" s="2">
        <f t="shared" si="16"/>
        <v>418.28579689829326</v>
      </c>
      <c r="S23" s="2">
        <f t="shared" ref="S23:S35" si="17">($C$21+$G$2)*A7</f>
        <v>408.42779689829314</v>
      </c>
      <c r="T23" s="2">
        <f>($C$22+$G$2)*A6</f>
        <v>399.12779689829318</v>
      </c>
      <c r="U23" s="2"/>
    </row>
    <row r="24" spans="1:30">
      <c r="A24" s="3">
        <f t="shared" si="1"/>
        <v>8.8484513740297505E-2</v>
      </c>
      <c r="B24" s="4">
        <v>19</v>
      </c>
      <c r="C24" s="2">
        <f t="shared" si="0"/>
        <v>8848.4513740297498</v>
      </c>
      <c r="D24" s="2">
        <f t="shared" si="2"/>
        <v>676.15524650604698</v>
      </c>
      <c r="E24" s="2">
        <f t="shared" si="3"/>
        <v>652.52997583847014</v>
      </c>
      <c r="F24" s="2">
        <f t="shared" si="4"/>
        <v>630.24198464264293</v>
      </c>
      <c r="G24" s="2">
        <f t="shared" si="5"/>
        <v>609.21557785412688</v>
      </c>
      <c r="H24" s="2">
        <f t="shared" si="6"/>
        <v>589.37934503477197</v>
      </c>
      <c r="I24" s="2">
        <f t="shared" si="7"/>
        <v>570.6659178467014</v>
      </c>
      <c r="J24" s="2">
        <f t="shared" si="8"/>
        <v>553.01174125418186</v>
      </c>
      <c r="K24" s="2">
        <f t="shared" si="9"/>
        <v>536.35685767633333</v>
      </c>
      <c r="L24" s="2">
        <f t="shared" si="10"/>
        <v>520.64470335760836</v>
      </c>
      <c r="M24" s="2">
        <f t="shared" si="11"/>
        <v>505.82191626447138</v>
      </c>
      <c r="N24" s="2">
        <f t="shared" si="12"/>
        <v>491.83815485585171</v>
      </c>
      <c r="O24" s="2">
        <f t="shared" si="13"/>
        <v>478.64592711187083</v>
      </c>
      <c r="P24" s="2">
        <f t="shared" si="14"/>
        <v>466.20042924019089</v>
      </c>
      <c r="Q24" s="2">
        <f t="shared" si="15"/>
        <v>454.45939351219084</v>
      </c>
      <c r="R24" s="2">
        <f t="shared" si="16"/>
        <v>443.38294471219086</v>
      </c>
      <c r="S24" s="2">
        <f t="shared" si="17"/>
        <v>432.93346471219081</v>
      </c>
      <c r="T24" s="2">
        <f t="shared" ref="T24:T35" si="18">($C$22+$G$2)*A7</f>
        <v>423.07546471219081</v>
      </c>
      <c r="U24" s="2">
        <f>($C$23+$G$2)*A6</f>
        <v>413.7754647121908</v>
      </c>
    </row>
    <row r="25" spans="1:30">
      <c r="A25" s="3">
        <f t="shared" si="1"/>
        <v>9.3793584564715357E-2</v>
      </c>
      <c r="B25" s="4">
        <v>20</v>
      </c>
      <c r="C25" s="2">
        <f t="shared" si="0"/>
        <v>9379.3584564715366</v>
      </c>
      <c r="D25" s="2">
        <f t="shared" si="2"/>
        <v>716.72456129640977</v>
      </c>
      <c r="E25" s="2">
        <f t="shared" si="3"/>
        <v>691.68177438877842</v>
      </c>
      <c r="F25" s="2">
        <f t="shared" si="4"/>
        <v>668.05650372120158</v>
      </c>
      <c r="G25" s="2">
        <f t="shared" si="5"/>
        <v>645.76851252537449</v>
      </c>
      <c r="H25" s="2">
        <f t="shared" si="6"/>
        <v>624.74210573685821</v>
      </c>
      <c r="I25" s="2">
        <f t="shared" si="7"/>
        <v>604.90587291750342</v>
      </c>
      <c r="J25" s="2">
        <f t="shared" si="8"/>
        <v>586.19244572943273</v>
      </c>
      <c r="K25" s="2">
        <f t="shared" si="9"/>
        <v>568.53826913691341</v>
      </c>
      <c r="L25" s="2">
        <f t="shared" si="10"/>
        <v>551.88338555906489</v>
      </c>
      <c r="M25" s="2">
        <f t="shared" si="11"/>
        <v>536.17123124033969</v>
      </c>
      <c r="N25" s="2">
        <f t="shared" si="12"/>
        <v>521.34844414720283</v>
      </c>
      <c r="O25" s="2">
        <f t="shared" si="13"/>
        <v>507.36468273858316</v>
      </c>
      <c r="P25" s="2">
        <f t="shared" si="14"/>
        <v>494.17245499460239</v>
      </c>
      <c r="Q25" s="2">
        <f t="shared" si="15"/>
        <v>481.72695712292233</v>
      </c>
      <c r="R25" s="2">
        <f t="shared" si="16"/>
        <v>469.98592139492229</v>
      </c>
      <c r="S25" s="2">
        <f t="shared" si="17"/>
        <v>458.90947259492225</v>
      </c>
      <c r="T25" s="2">
        <f t="shared" si="18"/>
        <v>448.45999259492226</v>
      </c>
      <c r="U25" s="2">
        <f t="shared" ref="U25:U35" si="19">($C$23+$G$2)*A7</f>
        <v>438.60199259492225</v>
      </c>
      <c r="V25" s="2">
        <f>($C$24+$G$2)*A6</f>
        <v>429.30199259492224</v>
      </c>
      <c r="W25" s="2"/>
      <c r="X25" s="2"/>
      <c r="Y25" s="2"/>
      <c r="Z25" s="2"/>
    </row>
    <row r="26" spans="1:30">
      <c r="A26" s="3">
        <f t="shared" si="1"/>
        <v>9.9421199638598287E-2</v>
      </c>
      <c r="B26" s="4">
        <v>21</v>
      </c>
      <c r="C26" s="2">
        <f t="shared" si="0"/>
        <v>9942.1199638598282</v>
      </c>
      <c r="D26" s="2">
        <f t="shared" si="2"/>
        <v>759.72803497419443</v>
      </c>
      <c r="E26" s="2">
        <f t="shared" si="3"/>
        <v>733.18268085210514</v>
      </c>
      <c r="F26" s="2">
        <f t="shared" si="4"/>
        <v>708.13989394447367</v>
      </c>
      <c r="G26" s="2">
        <f t="shared" si="5"/>
        <v>684.51462327689694</v>
      </c>
      <c r="H26" s="2">
        <f t="shared" si="6"/>
        <v>662.22663208106974</v>
      </c>
      <c r="I26" s="2">
        <f t="shared" si="7"/>
        <v>641.20022529255368</v>
      </c>
      <c r="J26" s="2">
        <f t="shared" si="8"/>
        <v>621.36399247319878</v>
      </c>
      <c r="K26" s="2">
        <f t="shared" si="9"/>
        <v>602.65056528512821</v>
      </c>
      <c r="L26" s="2">
        <f t="shared" si="10"/>
        <v>584.99638869260878</v>
      </c>
      <c r="M26" s="2">
        <f t="shared" si="11"/>
        <v>568.34150511476014</v>
      </c>
      <c r="N26" s="2">
        <f t="shared" si="12"/>
        <v>552.62935079603506</v>
      </c>
      <c r="O26" s="2">
        <f t="shared" si="13"/>
        <v>537.80656370289819</v>
      </c>
      <c r="P26" s="2">
        <f t="shared" si="14"/>
        <v>523.82280229427852</v>
      </c>
      <c r="Q26" s="2">
        <f t="shared" si="15"/>
        <v>510.63057455029769</v>
      </c>
      <c r="R26" s="2">
        <f t="shared" si="16"/>
        <v>498.18507667861769</v>
      </c>
      <c r="S26" s="2">
        <f t="shared" si="17"/>
        <v>486.44404095061765</v>
      </c>
      <c r="T26" s="2">
        <f t="shared" si="18"/>
        <v>475.36759215061761</v>
      </c>
      <c r="U26" s="2">
        <f t="shared" si="19"/>
        <v>464.91811215061762</v>
      </c>
      <c r="V26" s="2">
        <f t="shared" ref="V26:V35" si="20">($C$24+$G$2)*A7</f>
        <v>455.06011215061756</v>
      </c>
      <c r="W26" s="2">
        <f>($C$25+$G$2)*A6</f>
        <v>445.76011215061766</v>
      </c>
      <c r="X26" s="2"/>
      <c r="Y26" s="2"/>
      <c r="Z26" s="2"/>
    </row>
    <row r="27" spans="1:30">
      <c r="A27" s="3">
        <f t="shared" si="1"/>
        <v>0.1053864716169142</v>
      </c>
      <c r="B27" s="4">
        <v>22</v>
      </c>
      <c r="C27" s="2">
        <f t="shared" si="0"/>
        <v>10538.64716169142</v>
      </c>
      <c r="D27" s="2">
        <f t="shared" si="2"/>
        <v>805.31171707264616</v>
      </c>
      <c r="E27" s="2">
        <f t="shared" si="3"/>
        <v>777.1736417032314</v>
      </c>
      <c r="F27" s="2">
        <f t="shared" si="4"/>
        <v>750.62828758114222</v>
      </c>
      <c r="G27" s="2">
        <f t="shared" si="5"/>
        <v>725.58550067351086</v>
      </c>
      <c r="H27" s="2">
        <f t="shared" si="6"/>
        <v>701.96023000593402</v>
      </c>
      <c r="I27" s="2">
        <f t="shared" si="7"/>
        <v>679.67223881010682</v>
      </c>
      <c r="J27" s="2">
        <f t="shared" si="8"/>
        <v>658.64583202159065</v>
      </c>
      <c r="K27" s="2">
        <f t="shared" si="9"/>
        <v>638.80959920223586</v>
      </c>
      <c r="L27" s="2">
        <f t="shared" si="10"/>
        <v>620.09617201416529</v>
      </c>
      <c r="M27" s="2">
        <f t="shared" si="11"/>
        <v>602.44199542164586</v>
      </c>
      <c r="N27" s="2">
        <f t="shared" si="12"/>
        <v>585.78711184379722</v>
      </c>
      <c r="O27" s="2">
        <f t="shared" si="13"/>
        <v>570.07495752507214</v>
      </c>
      <c r="P27" s="2">
        <f t="shared" si="14"/>
        <v>555.25217043193527</v>
      </c>
      <c r="Q27" s="2">
        <f t="shared" si="15"/>
        <v>541.2684090233156</v>
      </c>
      <c r="R27" s="2">
        <f t="shared" si="16"/>
        <v>528.07618127933472</v>
      </c>
      <c r="S27" s="2">
        <f t="shared" si="17"/>
        <v>515.63068340765471</v>
      </c>
      <c r="T27" s="2">
        <f t="shared" si="18"/>
        <v>503.88964767965473</v>
      </c>
      <c r="U27" s="2">
        <f t="shared" si="19"/>
        <v>492.81319887965469</v>
      </c>
      <c r="V27" s="2">
        <f t="shared" si="20"/>
        <v>482.3637188796547</v>
      </c>
      <c r="W27" s="2">
        <f t="shared" ref="W27:W35" si="21">($C$25+$G$2)*A7</f>
        <v>472.50571887965469</v>
      </c>
      <c r="X27" s="2">
        <f>($C$26+$G$2)*A6</f>
        <v>463.20571887965468</v>
      </c>
      <c r="Y27" s="2"/>
      <c r="Z27" s="2"/>
    </row>
    <row r="28" spans="1:30">
      <c r="A28" s="3">
        <f t="shared" si="1"/>
        <v>0.11170965991392905</v>
      </c>
      <c r="B28" s="4">
        <v>23</v>
      </c>
      <c r="C28" s="2">
        <f t="shared" si="0"/>
        <v>11170.965991392904</v>
      </c>
      <c r="D28" s="2">
        <f t="shared" si="2"/>
        <v>853.63042009700496</v>
      </c>
      <c r="E28" s="2">
        <f t="shared" si="3"/>
        <v>823.80406020542546</v>
      </c>
      <c r="F28" s="2">
        <f t="shared" si="4"/>
        <v>795.66598483601069</v>
      </c>
      <c r="G28" s="2">
        <f t="shared" si="5"/>
        <v>769.12063071392151</v>
      </c>
      <c r="H28" s="2">
        <f t="shared" si="6"/>
        <v>744.07784380629005</v>
      </c>
      <c r="I28" s="2">
        <f t="shared" si="7"/>
        <v>720.45257313871332</v>
      </c>
      <c r="J28" s="2">
        <f t="shared" si="8"/>
        <v>698.16458194288612</v>
      </c>
      <c r="K28" s="2">
        <f t="shared" si="9"/>
        <v>677.13817515437006</v>
      </c>
      <c r="L28" s="2">
        <f t="shared" si="10"/>
        <v>657.30194233501527</v>
      </c>
      <c r="M28" s="2">
        <f t="shared" si="11"/>
        <v>638.58851514694459</v>
      </c>
      <c r="N28" s="2">
        <f t="shared" si="12"/>
        <v>620.93433855442515</v>
      </c>
      <c r="O28" s="2">
        <f t="shared" si="13"/>
        <v>604.27945497657652</v>
      </c>
      <c r="P28" s="2">
        <f t="shared" si="14"/>
        <v>588.56730065785143</v>
      </c>
      <c r="Q28" s="2">
        <f t="shared" si="15"/>
        <v>573.74451356471457</v>
      </c>
      <c r="R28" s="2">
        <f t="shared" si="16"/>
        <v>559.7607521560949</v>
      </c>
      <c r="S28" s="2">
        <f t="shared" si="17"/>
        <v>546.56852441211402</v>
      </c>
      <c r="T28" s="2">
        <f t="shared" si="18"/>
        <v>534.12302654043401</v>
      </c>
      <c r="U28" s="2">
        <f t="shared" si="19"/>
        <v>522.38199081243397</v>
      </c>
      <c r="V28" s="2">
        <f t="shared" si="20"/>
        <v>511.30554201243399</v>
      </c>
      <c r="W28" s="2">
        <f t="shared" si="21"/>
        <v>500.85606201243405</v>
      </c>
      <c r="X28" s="2">
        <f t="shared" ref="X28:X35" si="22">($C$26+$G$2)*A7</f>
        <v>490.99806201243393</v>
      </c>
      <c r="Y28" s="2">
        <f>($C$27+$G$2)*A6</f>
        <v>481.69806201243404</v>
      </c>
      <c r="Z28" s="2"/>
    </row>
    <row r="29" spans="1:30">
      <c r="A29" s="3">
        <f t="shared" si="1"/>
        <v>0.1184122395087648</v>
      </c>
      <c r="B29" s="4">
        <v>24</v>
      </c>
      <c r="C29" s="2">
        <f t="shared" si="0"/>
        <v>11841.22395087648</v>
      </c>
      <c r="D29" s="2">
        <f t="shared" si="2"/>
        <v>904.84824530282526</v>
      </c>
      <c r="E29" s="2">
        <f t="shared" si="3"/>
        <v>873.23230381775102</v>
      </c>
      <c r="F29" s="2">
        <f t="shared" si="4"/>
        <v>843.4059439261714</v>
      </c>
      <c r="G29" s="2">
        <f t="shared" si="5"/>
        <v>815.26786855675687</v>
      </c>
      <c r="H29" s="2">
        <f t="shared" si="6"/>
        <v>788.72251443466757</v>
      </c>
      <c r="I29" s="2">
        <f t="shared" si="7"/>
        <v>763.67972752703622</v>
      </c>
      <c r="J29" s="2">
        <f t="shared" si="8"/>
        <v>740.05445685945926</v>
      </c>
      <c r="K29" s="2">
        <f t="shared" si="9"/>
        <v>717.76646566363218</v>
      </c>
      <c r="L29" s="2">
        <f t="shared" si="10"/>
        <v>696.74005887511612</v>
      </c>
      <c r="M29" s="2">
        <f t="shared" si="11"/>
        <v>676.90382605576121</v>
      </c>
      <c r="N29" s="2">
        <f t="shared" si="12"/>
        <v>658.19039886769065</v>
      </c>
      <c r="O29" s="2">
        <f t="shared" si="13"/>
        <v>640.5362222751711</v>
      </c>
      <c r="P29" s="2">
        <f t="shared" si="14"/>
        <v>623.88133869732258</v>
      </c>
      <c r="Q29" s="2">
        <f t="shared" si="15"/>
        <v>608.16918437859749</v>
      </c>
      <c r="R29" s="2">
        <f t="shared" si="16"/>
        <v>593.34639728546063</v>
      </c>
      <c r="S29" s="2">
        <f t="shared" si="17"/>
        <v>579.36263587684095</v>
      </c>
      <c r="T29" s="2">
        <f t="shared" si="18"/>
        <v>566.17040813286008</v>
      </c>
      <c r="U29" s="2">
        <f t="shared" si="19"/>
        <v>553.72491026118007</v>
      </c>
      <c r="V29" s="2">
        <f t="shared" si="20"/>
        <v>541.98387453318003</v>
      </c>
      <c r="W29" s="2">
        <f t="shared" si="21"/>
        <v>530.90742573318005</v>
      </c>
      <c r="X29" s="2">
        <f t="shared" si="22"/>
        <v>520.45794573318005</v>
      </c>
      <c r="Y29" s="2">
        <f t="shared" ref="Y29:Y35" si="23">($C$27+$G$2)*A7</f>
        <v>510.59994573318011</v>
      </c>
      <c r="Z29" s="2">
        <f>($C$28+$G$2)*A6</f>
        <v>501.29994573318004</v>
      </c>
    </row>
    <row r="30" spans="1:30">
      <c r="A30" s="3">
        <f t="shared" si="1"/>
        <v>0.1255169738792907</v>
      </c>
      <c r="B30" s="4">
        <v>25</v>
      </c>
      <c r="C30" s="2">
        <f t="shared" si="0"/>
        <v>12551.697387929071</v>
      </c>
      <c r="D30" s="2">
        <f t="shared" si="2"/>
        <v>959.13914002099489</v>
      </c>
      <c r="E30" s="2">
        <f t="shared" si="3"/>
        <v>925.62624204681606</v>
      </c>
      <c r="F30" s="2">
        <f t="shared" si="4"/>
        <v>894.01030056174181</v>
      </c>
      <c r="G30" s="2">
        <f t="shared" si="5"/>
        <v>864.18394067016231</v>
      </c>
      <c r="H30" s="2">
        <f t="shared" si="6"/>
        <v>836.04586530074755</v>
      </c>
      <c r="I30" s="2">
        <f t="shared" si="7"/>
        <v>809.50051117865837</v>
      </c>
      <c r="J30" s="2">
        <f t="shared" si="8"/>
        <v>784.4577242710269</v>
      </c>
      <c r="K30" s="2">
        <f t="shared" si="9"/>
        <v>760.83245360345018</v>
      </c>
      <c r="L30" s="2">
        <f t="shared" si="10"/>
        <v>738.5444624076232</v>
      </c>
      <c r="M30" s="2">
        <f t="shared" si="11"/>
        <v>717.51805561910692</v>
      </c>
      <c r="N30" s="2">
        <f t="shared" si="12"/>
        <v>697.68182279975213</v>
      </c>
      <c r="O30" s="2">
        <f t="shared" si="13"/>
        <v>678.96839561168144</v>
      </c>
      <c r="P30" s="2">
        <f t="shared" si="14"/>
        <v>661.31421901916201</v>
      </c>
      <c r="Q30" s="2">
        <f t="shared" si="15"/>
        <v>644.65933544131337</v>
      </c>
      <c r="R30" s="2">
        <f t="shared" si="16"/>
        <v>628.94718112258829</v>
      </c>
      <c r="S30" s="2">
        <f t="shared" si="17"/>
        <v>614.12439402945142</v>
      </c>
      <c r="T30" s="2">
        <f t="shared" si="18"/>
        <v>600.14063262083175</v>
      </c>
      <c r="U30" s="2">
        <f t="shared" si="19"/>
        <v>586.94840487685087</v>
      </c>
      <c r="V30" s="2">
        <f t="shared" si="20"/>
        <v>574.50290700517087</v>
      </c>
      <c r="W30" s="2">
        <f t="shared" si="21"/>
        <v>562.76187127717094</v>
      </c>
      <c r="X30" s="2">
        <f t="shared" si="22"/>
        <v>551.68542247717085</v>
      </c>
      <c r="Y30" s="2">
        <f t="shared" si="23"/>
        <v>541.23594247717097</v>
      </c>
      <c r="Z30" s="2">
        <f t="shared" ref="Z30:Z35" si="24">($C$28+$G$2)*A7</f>
        <v>531.37794247717079</v>
      </c>
      <c r="AA30" s="2">
        <f t="shared" ref="AA30:AA35" si="25">($C$29+$G$2)*A6</f>
        <v>522.07794247717084</v>
      </c>
      <c r="AB30" s="2"/>
      <c r="AC30" s="2"/>
      <c r="AD30" s="2"/>
    </row>
    <row r="31" spans="1:30">
      <c r="A31" s="3">
        <f t="shared" si="1"/>
        <v>0.13304799231204814</v>
      </c>
      <c r="B31" s="4">
        <v>26</v>
      </c>
      <c r="C31" s="2">
        <f t="shared" si="0"/>
        <v>13304.799231204814</v>
      </c>
      <c r="D31" s="2">
        <f t="shared" si="2"/>
        <v>1016.6874884222547</v>
      </c>
      <c r="E31" s="2">
        <f t="shared" si="3"/>
        <v>981.16381656962506</v>
      </c>
      <c r="F31" s="2">
        <f t="shared" si="4"/>
        <v>947.65091859544634</v>
      </c>
      <c r="G31" s="2">
        <f t="shared" si="5"/>
        <v>916.0349771103721</v>
      </c>
      <c r="H31" s="2">
        <f t="shared" si="6"/>
        <v>886.20861721879248</v>
      </c>
      <c r="I31" s="2">
        <f t="shared" si="7"/>
        <v>858.07054184937795</v>
      </c>
      <c r="J31" s="2">
        <f t="shared" si="8"/>
        <v>831.52518772728865</v>
      </c>
      <c r="K31" s="2">
        <f t="shared" si="9"/>
        <v>806.4824008196573</v>
      </c>
      <c r="L31" s="2">
        <f t="shared" si="10"/>
        <v>782.85713015208057</v>
      </c>
      <c r="M31" s="2">
        <f t="shared" si="11"/>
        <v>760.56913895625337</v>
      </c>
      <c r="N31" s="2">
        <f t="shared" si="12"/>
        <v>739.5427321677372</v>
      </c>
      <c r="O31" s="2">
        <f t="shared" si="13"/>
        <v>719.70649934838229</v>
      </c>
      <c r="P31" s="2">
        <f t="shared" si="14"/>
        <v>700.99307216031173</v>
      </c>
      <c r="Q31" s="2">
        <f t="shared" si="15"/>
        <v>683.33889556779229</v>
      </c>
      <c r="R31" s="2">
        <f t="shared" si="16"/>
        <v>666.68401198994366</v>
      </c>
      <c r="S31" s="2">
        <f t="shared" si="17"/>
        <v>650.97185767121857</v>
      </c>
      <c r="T31" s="2">
        <f t="shared" si="18"/>
        <v>636.14907057808171</v>
      </c>
      <c r="U31" s="2">
        <f t="shared" si="19"/>
        <v>622.16530916946203</v>
      </c>
      <c r="V31" s="2">
        <f t="shared" si="20"/>
        <v>608.97308142548115</v>
      </c>
      <c r="W31" s="2">
        <f t="shared" si="21"/>
        <v>596.52758355380115</v>
      </c>
      <c r="X31" s="2">
        <f t="shared" si="22"/>
        <v>584.78654782580111</v>
      </c>
      <c r="Y31" s="2">
        <f t="shared" si="23"/>
        <v>573.71009902580124</v>
      </c>
      <c r="Z31" s="2">
        <f t="shared" si="24"/>
        <v>563.26061902580113</v>
      </c>
      <c r="AA31" s="2">
        <f t="shared" si="25"/>
        <v>553.40261902580107</v>
      </c>
      <c r="AB31" s="2">
        <f>($C$30+$G$2)*A6</f>
        <v>544.10261902580123</v>
      </c>
      <c r="AC31" s="2"/>
      <c r="AD31" s="2"/>
    </row>
    <row r="32" spans="1:30">
      <c r="A32" s="3">
        <f t="shared" si="1"/>
        <v>0.14103087185077104</v>
      </c>
      <c r="B32" s="4">
        <v>27</v>
      </c>
      <c r="C32" s="2">
        <f t="shared" si="0"/>
        <v>14103.087185077104</v>
      </c>
      <c r="D32" s="2">
        <f t="shared" si="2"/>
        <v>1077.68873772759</v>
      </c>
      <c r="E32" s="2">
        <f t="shared" si="3"/>
        <v>1040.0336455638028</v>
      </c>
      <c r="F32" s="2">
        <f t="shared" si="4"/>
        <v>1004.5099737111732</v>
      </c>
      <c r="G32" s="2">
        <f t="shared" si="5"/>
        <v>970.99707573699447</v>
      </c>
      <c r="H32" s="2">
        <f t="shared" si="6"/>
        <v>939.38113425192012</v>
      </c>
      <c r="I32" s="2">
        <f t="shared" si="7"/>
        <v>909.55477436034062</v>
      </c>
      <c r="J32" s="2">
        <f t="shared" si="8"/>
        <v>881.41669899092597</v>
      </c>
      <c r="K32" s="2">
        <f t="shared" si="9"/>
        <v>854.87134486883679</v>
      </c>
      <c r="L32" s="2">
        <f t="shared" si="10"/>
        <v>829.82855796120543</v>
      </c>
      <c r="M32" s="2">
        <f t="shared" si="11"/>
        <v>806.20328729362859</v>
      </c>
      <c r="N32" s="2">
        <f t="shared" si="12"/>
        <v>783.91529609780139</v>
      </c>
      <c r="O32" s="2">
        <f t="shared" si="13"/>
        <v>762.88888930928522</v>
      </c>
      <c r="P32" s="2">
        <f t="shared" si="14"/>
        <v>743.05265648993043</v>
      </c>
      <c r="Q32" s="2">
        <f t="shared" si="15"/>
        <v>724.33922930185986</v>
      </c>
      <c r="R32" s="2">
        <f t="shared" si="16"/>
        <v>706.68505270934031</v>
      </c>
      <c r="S32" s="2">
        <f t="shared" si="17"/>
        <v>690.03016913149168</v>
      </c>
      <c r="T32" s="2">
        <f t="shared" si="18"/>
        <v>674.31801481276671</v>
      </c>
      <c r="U32" s="2">
        <f t="shared" si="19"/>
        <v>659.49522771962984</v>
      </c>
      <c r="V32" s="2">
        <f t="shared" si="20"/>
        <v>645.51146631101005</v>
      </c>
      <c r="W32" s="2">
        <f t="shared" si="21"/>
        <v>632.31923856702929</v>
      </c>
      <c r="X32" s="2">
        <f t="shared" si="22"/>
        <v>619.87374069534928</v>
      </c>
      <c r="Y32" s="2">
        <f t="shared" si="23"/>
        <v>608.13270496734935</v>
      </c>
      <c r="Z32" s="2">
        <f t="shared" si="24"/>
        <v>597.05625616734926</v>
      </c>
      <c r="AA32" s="2">
        <f t="shared" si="25"/>
        <v>586.60677616734927</v>
      </c>
      <c r="AB32" s="2">
        <f>($C$30+$G$2)*A7</f>
        <v>576.74877616734932</v>
      </c>
      <c r="AC32" s="2">
        <f>($C$31+$G$2)*A6</f>
        <v>567.44877616734925</v>
      </c>
      <c r="AD32" s="2"/>
    </row>
    <row r="33" spans="1:32">
      <c r="A33" s="3">
        <f t="shared" si="1"/>
        <v>0.1494927241618173</v>
      </c>
      <c r="B33" s="4">
        <v>28</v>
      </c>
      <c r="C33" s="2">
        <f t="shared" si="0"/>
        <v>14949.27241618173</v>
      </c>
      <c r="D33" s="2">
        <f t="shared" si="2"/>
        <v>1142.3500619912454</v>
      </c>
      <c r="E33" s="2">
        <f t="shared" si="3"/>
        <v>1102.4356642976309</v>
      </c>
      <c r="F33" s="2">
        <f t="shared" si="4"/>
        <v>1064.7805721338436</v>
      </c>
      <c r="G33" s="2">
        <f t="shared" si="5"/>
        <v>1029.2569002812143</v>
      </c>
      <c r="H33" s="2">
        <f t="shared" si="6"/>
        <v>995.74400230703532</v>
      </c>
      <c r="I33" s="2">
        <f t="shared" si="7"/>
        <v>964.12806082196118</v>
      </c>
      <c r="J33" s="2">
        <f t="shared" si="8"/>
        <v>934.30170093038157</v>
      </c>
      <c r="K33" s="2">
        <f t="shared" si="9"/>
        <v>906.16362556096703</v>
      </c>
      <c r="L33" s="2">
        <f t="shared" si="10"/>
        <v>879.61827143887785</v>
      </c>
      <c r="M33" s="2">
        <f t="shared" si="11"/>
        <v>854.57548453124639</v>
      </c>
      <c r="N33" s="2">
        <f t="shared" si="12"/>
        <v>830.95021386366955</v>
      </c>
      <c r="O33" s="2">
        <f t="shared" si="13"/>
        <v>808.66222266784234</v>
      </c>
      <c r="P33" s="2">
        <f t="shared" si="14"/>
        <v>787.63581587932629</v>
      </c>
      <c r="Q33" s="2">
        <f t="shared" si="15"/>
        <v>767.79958305997138</v>
      </c>
      <c r="R33" s="2">
        <f t="shared" si="16"/>
        <v>749.08615587190081</v>
      </c>
      <c r="S33" s="2">
        <f t="shared" si="17"/>
        <v>731.43197927938127</v>
      </c>
      <c r="T33" s="2">
        <f t="shared" si="18"/>
        <v>714.77709570153274</v>
      </c>
      <c r="U33" s="2">
        <f t="shared" si="19"/>
        <v>699.06494138280755</v>
      </c>
      <c r="V33" s="2">
        <f t="shared" si="20"/>
        <v>684.24215428967079</v>
      </c>
      <c r="W33" s="2">
        <f t="shared" si="21"/>
        <v>670.25839288105112</v>
      </c>
      <c r="X33" s="2">
        <f t="shared" si="22"/>
        <v>657.06616513707024</v>
      </c>
      <c r="Y33" s="2">
        <f t="shared" si="23"/>
        <v>644.62066726539035</v>
      </c>
      <c r="Z33" s="2">
        <f t="shared" si="24"/>
        <v>632.8796315373902</v>
      </c>
      <c r="AA33" s="2">
        <f t="shared" si="25"/>
        <v>621.80318273739022</v>
      </c>
      <c r="AB33" s="2">
        <f>($C$30+$G$2)*A8</f>
        <v>611.35370273739034</v>
      </c>
      <c r="AC33" s="2">
        <f>($C$31+$G$2)*A7</f>
        <v>601.49570273739027</v>
      </c>
      <c r="AD33" s="2">
        <f>($C$32+$G$2)*A6</f>
        <v>592.19570273739021</v>
      </c>
    </row>
    <row r="34" spans="1:32">
      <c r="A34" s="3">
        <f t="shared" si="1"/>
        <v>0.15846228761152634</v>
      </c>
      <c r="B34" s="4">
        <v>29</v>
      </c>
      <c r="C34" s="2">
        <f t="shared" si="0"/>
        <v>15846.228761152634</v>
      </c>
      <c r="D34" s="2">
        <f t="shared" si="2"/>
        <v>1210.8910657107201</v>
      </c>
      <c r="E34" s="2">
        <f t="shared" si="3"/>
        <v>1168.5818041554887</v>
      </c>
      <c r="F34" s="2">
        <f t="shared" si="4"/>
        <v>1128.6674064618742</v>
      </c>
      <c r="G34" s="2">
        <f t="shared" si="5"/>
        <v>1091.0123142980872</v>
      </c>
      <c r="H34" s="2">
        <f t="shared" si="6"/>
        <v>1055.4886424454576</v>
      </c>
      <c r="I34" s="2">
        <f t="shared" si="7"/>
        <v>1021.9757444712789</v>
      </c>
      <c r="J34" s="2">
        <f t="shared" si="8"/>
        <v>990.35980298620461</v>
      </c>
      <c r="K34" s="2">
        <f t="shared" si="9"/>
        <v>960.53344309462511</v>
      </c>
      <c r="L34" s="2">
        <f t="shared" si="10"/>
        <v>932.39536772521058</v>
      </c>
      <c r="M34" s="2">
        <f t="shared" si="11"/>
        <v>905.85001360312117</v>
      </c>
      <c r="N34" s="2">
        <f t="shared" si="12"/>
        <v>880.80722669548982</v>
      </c>
      <c r="O34" s="2">
        <f t="shared" si="13"/>
        <v>857.18195602791297</v>
      </c>
      <c r="P34" s="2">
        <f t="shared" si="14"/>
        <v>834.89396483208589</v>
      </c>
      <c r="Q34" s="2">
        <f t="shared" si="15"/>
        <v>813.86755804356972</v>
      </c>
      <c r="R34" s="2">
        <f t="shared" si="16"/>
        <v>794.03132522421481</v>
      </c>
      <c r="S34" s="2">
        <f t="shared" si="17"/>
        <v>775.31789803614413</v>
      </c>
      <c r="T34" s="2">
        <f t="shared" si="18"/>
        <v>757.66372144362469</v>
      </c>
      <c r="U34" s="2">
        <f t="shared" si="19"/>
        <v>741.00883786577617</v>
      </c>
      <c r="V34" s="2">
        <f t="shared" si="20"/>
        <v>725.29668354705109</v>
      </c>
      <c r="W34" s="2">
        <f t="shared" si="21"/>
        <v>710.47389645391422</v>
      </c>
      <c r="X34" s="2">
        <f t="shared" si="22"/>
        <v>696.49013504529455</v>
      </c>
      <c r="Y34" s="2">
        <f t="shared" si="23"/>
        <v>683.29790730131378</v>
      </c>
      <c r="Z34" s="2">
        <f t="shared" si="24"/>
        <v>670.85240942963367</v>
      </c>
      <c r="AA34" s="2">
        <f t="shared" si="25"/>
        <v>659.11137370163362</v>
      </c>
      <c r="AB34" s="2">
        <f>($C$30+$G$2)*A9</f>
        <v>648.03492490163376</v>
      </c>
      <c r="AC34" s="2">
        <f>($C$31+$G$2)*A8</f>
        <v>637.58544490163376</v>
      </c>
      <c r="AD34" s="2">
        <f>($C$32+$G$2)*A7</f>
        <v>627.72744490163359</v>
      </c>
      <c r="AE34" s="2">
        <f>($C$33+$G$2)*A6</f>
        <v>618.42744490163363</v>
      </c>
    </row>
    <row r="35" spans="1:32">
      <c r="A35" s="3">
        <f t="shared" si="1"/>
        <v>0.16797002486821794</v>
      </c>
      <c r="B35" s="4">
        <v>30</v>
      </c>
      <c r="C35" s="2">
        <f t="shared" si="0"/>
        <v>16797.002486821795</v>
      </c>
      <c r="D35" s="2">
        <f t="shared" si="2"/>
        <v>1283.5445296533633</v>
      </c>
      <c r="E35" s="2">
        <f t="shared" si="3"/>
        <v>1238.6967124048181</v>
      </c>
      <c r="F35" s="2">
        <f t="shared" si="4"/>
        <v>1196.3874508495869</v>
      </c>
      <c r="G35" s="2">
        <f t="shared" si="5"/>
        <v>1156.4730531559724</v>
      </c>
      <c r="H35" s="2">
        <f t="shared" si="6"/>
        <v>1118.8179609921851</v>
      </c>
      <c r="I35" s="2">
        <f t="shared" si="7"/>
        <v>1083.2942891395558</v>
      </c>
      <c r="J35" s="2">
        <f t="shared" si="8"/>
        <v>1049.7813911653768</v>
      </c>
      <c r="K35" s="2">
        <f t="shared" si="9"/>
        <v>1018.1654496803027</v>
      </c>
      <c r="L35" s="2">
        <f t="shared" si="10"/>
        <v>988.3390897887233</v>
      </c>
      <c r="M35" s="2">
        <f t="shared" si="11"/>
        <v>960.20101441930842</v>
      </c>
      <c r="N35" s="2">
        <f t="shared" si="12"/>
        <v>933.65566029721924</v>
      </c>
      <c r="O35" s="2">
        <f t="shared" si="13"/>
        <v>908.61287338958778</v>
      </c>
      <c r="P35" s="2">
        <f t="shared" si="14"/>
        <v>884.98760272201105</v>
      </c>
      <c r="Q35" s="2">
        <f t="shared" si="15"/>
        <v>862.69961152618384</v>
      </c>
      <c r="R35" s="2">
        <f t="shared" si="16"/>
        <v>841.67320473766767</v>
      </c>
      <c r="S35" s="2">
        <f t="shared" si="17"/>
        <v>821.83697191831277</v>
      </c>
      <c r="T35" s="2">
        <f t="shared" si="18"/>
        <v>803.1235447302422</v>
      </c>
      <c r="U35" s="2">
        <f t="shared" si="19"/>
        <v>785.46936813772277</v>
      </c>
      <c r="V35" s="2">
        <f t="shared" si="20"/>
        <v>768.81448455987413</v>
      </c>
      <c r="W35" s="2">
        <f t="shared" si="21"/>
        <v>753.10233024114916</v>
      </c>
      <c r="X35" s="2">
        <f t="shared" si="22"/>
        <v>738.27954314801229</v>
      </c>
      <c r="Y35" s="2">
        <f t="shared" si="23"/>
        <v>724.29578173939262</v>
      </c>
      <c r="Z35" s="2">
        <f t="shared" si="24"/>
        <v>711.10355399541174</v>
      </c>
      <c r="AA35" s="2">
        <f t="shared" si="25"/>
        <v>698.65805612373174</v>
      </c>
      <c r="AB35" s="2">
        <f>($C$30+$G$2)*A10</f>
        <v>686.91702039573181</v>
      </c>
      <c r="AC35" s="2">
        <f>($C$31+$G$2)*A9</f>
        <v>675.84057159573172</v>
      </c>
      <c r="AD35" s="2">
        <f>($C$32+$G$2)*A8</f>
        <v>665.39109159573172</v>
      </c>
      <c r="AE35" s="2">
        <f>($C$33+$G$2)*A7</f>
        <v>655.53309159573166</v>
      </c>
      <c r="AF35" s="2">
        <f>($C$34+$G$2)*A6</f>
        <v>646.23309159573159</v>
      </c>
    </row>
    <row r="36" spans="1:32">
      <c r="A36" s="3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s="4" customFormat="1">
      <c r="A37" s="3"/>
      <c r="C37" s="2">
        <f t="shared" ref="C37:AF37" si="26">SUM(C6:C35)</f>
        <v>245080.37726718481</v>
      </c>
      <c r="D37" s="2">
        <f t="shared" si="26"/>
        <v>18490.953357209401</v>
      </c>
      <c r="E37" s="2">
        <f t="shared" si="26"/>
        <v>17602.541919151776</v>
      </c>
      <c r="F37" s="2">
        <f t="shared" si="26"/>
        <v>16753.212298342685</v>
      </c>
      <c r="G37" s="2">
        <f t="shared" si="26"/>
        <v>15940.07997908883</v>
      </c>
      <c r="H37" s="2">
        <f t="shared" si="26"/>
        <v>15160.383379928593</v>
      </c>
      <c r="I37" s="2">
        <f t="shared" si="26"/>
        <v>14411.474474676137</v>
      </c>
      <c r="J37" s="2">
        <f t="shared" si="26"/>
        <v>13690.809799124954</v>
      </c>
      <c r="K37" s="2">
        <f t="shared" si="26"/>
        <v>12995.941812867508</v>
      </c>
      <c r="L37" s="2">
        <f t="shared" si="26"/>
        <v>12324.510586893868</v>
      </c>
      <c r="M37" s="2">
        <f t="shared" si="26"/>
        <v>11674.235788738461</v>
      </c>
      <c r="N37" s="2">
        <f t="shared" si="26"/>
        <v>11042.908937954724</v>
      </c>
      <c r="O37" s="2">
        <f t="shared" si="26"/>
        <v>10428.385905615469</v>
      </c>
      <c r="P37" s="2">
        <f t="shared" si="26"/>
        <v>9828.5796323655777</v>
      </c>
      <c r="Q37" s="2">
        <f t="shared" si="26"/>
        <v>9241.4530402959026</v>
      </c>
      <c r="R37" s="2">
        <f t="shared" si="26"/>
        <v>8665.0121145654502</v>
      </c>
      <c r="S37" s="2">
        <f t="shared" si="26"/>
        <v>8097.2991312755139</v>
      </c>
      <c r="T37" s="2">
        <f t="shared" si="26"/>
        <v>7536.3860085960523</v>
      </c>
      <c r="U37" s="2">
        <f t="shared" si="26"/>
        <v>6980.3677585632495</v>
      </c>
      <c r="V37" s="2">
        <f t="shared" si="26"/>
        <v>6427.3560173090682</v>
      </c>
      <c r="W37" s="2">
        <f t="shared" si="26"/>
        <v>5875.4726317500017</v>
      </c>
      <c r="X37" s="2">
        <f t="shared" si="26"/>
        <v>5322.8432809539672</v>
      </c>
      <c r="Y37" s="2">
        <f t="shared" si="26"/>
        <v>4767.591110522033</v>
      </c>
      <c r="Z37" s="2">
        <f t="shared" si="26"/>
        <v>4207.8303583659363</v>
      </c>
      <c r="AA37" s="2">
        <f t="shared" si="26"/>
        <v>3641.6599502330764</v>
      </c>
      <c r="AB37" s="2">
        <f t="shared" si="26"/>
        <v>3067.1570432279068</v>
      </c>
      <c r="AC37" s="2">
        <f t="shared" si="26"/>
        <v>2482.370495402105</v>
      </c>
      <c r="AD37" s="2">
        <f t="shared" si="26"/>
        <v>1885.3142392347554</v>
      </c>
      <c r="AE37" s="2">
        <f t="shared" si="26"/>
        <v>1273.9605364973654</v>
      </c>
      <c r="AF37" s="2">
        <f t="shared" si="26"/>
        <v>646.23309159573159</v>
      </c>
    </row>
    <row r="38" spans="1:32" s="4" customFormat="1">
      <c r="A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B39" s="5"/>
      <c r="C39" s="13"/>
    </row>
    <row r="40" spans="1:32">
      <c r="A40"/>
      <c r="B40" t="s">
        <v>4</v>
      </c>
      <c r="C40" s="4">
        <v>1</v>
      </c>
      <c r="D40" s="4">
        <v>2</v>
      </c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  <c r="N40" s="4">
        <v>12</v>
      </c>
      <c r="O40" s="4">
        <v>13</v>
      </c>
      <c r="P40" s="4">
        <v>14</v>
      </c>
      <c r="Q40" s="4">
        <v>15</v>
      </c>
      <c r="R40" s="4">
        <v>16</v>
      </c>
      <c r="S40" s="4">
        <v>17</v>
      </c>
      <c r="T40" s="4">
        <v>18</v>
      </c>
      <c r="U40" s="4">
        <v>19</v>
      </c>
      <c r="V40" s="4">
        <v>20</v>
      </c>
      <c r="W40" s="4">
        <v>21</v>
      </c>
      <c r="X40" s="4">
        <v>22</v>
      </c>
      <c r="Y40" s="4">
        <v>23</v>
      </c>
      <c r="Z40" s="4">
        <v>24</v>
      </c>
      <c r="AA40" s="4">
        <v>25</v>
      </c>
      <c r="AB40" s="4">
        <v>26</v>
      </c>
      <c r="AC40" s="4">
        <v>27</v>
      </c>
      <c r="AD40" s="4">
        <v>28</v>
      </c>
      <c r="AE40" s="4">
        <v>29</v>
      </c>
      <c r="AF40" s="4">
        <v>30</v>
      </c>
    </row>
    <row r="41" spans="1:32" s="4" customFormat="1" ht="27.75" customHeight="1">
      <c r="A41" s="22"/>
      <c r="B41" s="22" t="s">
        <v>14</v>
      </c>
      <c r="C41" s="2">
        <f>D2+C6+C40*$G$2</f>
        <v>108100</v>
      </c>
      <c r="D41" s="2">
        <f>D2+SUM(C6:D7)+D40*$G$2</f>
        <v>116637.1</v>
      </c>
      <c r="E41" s="2">
        <f>D2+SUM(C6:E8)+E40*$G$2</f>
        <v>125643.292</v>
      </c>
      <c r="F41" s="2">
        <f>D2+SUM(C6:F9)+F40*$G$2</f>
        <v>135152.83348</v>
      </c>
      <c r="G41" s="2">
        <f>D2+SUM(C6:G10)+G40*$G$2</f>
        <v>145202.4040864</v>
      </c>
      <c r="H41" s="2">
        <f>D2+SUM(C6:H11)+H40*$G$2</f>
        <v>155831.27296504</v>
      </c>
      <c r="I41" s="2">
        <f>D2+SUM(C6:I12)+I40*$G$2</f>
        <v>167081.47745440574</v>
      </c>
      <c r="J41" s="2">
        <f>D2+SUM(C6:J13)+J40*$G$2</f>
        <v>178998.01389982126</v>
      </c>
      <c r="K41" s="2">
        <f>D2+SUM(C6:K14)+K40*$G$2</f>
        <v>191629.04139985077</v>
      </c>
      <c r="L41" s="2">
        <f>D2+SUM(C6:L15)+L40*$G$2</f>
        <v>205026.09934984447</v>
      </c>
      <c r="M41" s="2">
        <f>D2+SUM(C6:M16)+M40*$G$2</f>
        <v>219244.33970479795</v>
      </c>
      <c r="N41" s="2">
        <f>D2+SUM(C6:N17)+N40*$G$2</f>
        <v>234342.77494468639</v>
      </c>
      <c r="O41" s="2">
        <f>D2+SUM(C6:O18)+O40*$G$2</f>
        <v>250384.5427904242</v>
      </c>
      <c r="P41" s="2">
        <f>D2+SUM(C6:P19)+P40*$G$2</f>
        <v>267437.18878784962</v>
      </c>
      <c r="Q41" s="2">
        <f>D2+SUM(C6:Q20)+Q40*$G$2</f>
        <v>285572.96795092063</v>
      </c>
      <c r="R41" s="2">
        <f>D2+SUM(C6:R21)+R40*$G$2</f>
        <v>304869.16673392383</v>
      </c>
      <c r="S41" s="2">
        <f>D2+SUM(C6:S22)+S40*$G$2</f>
        <v>325408.44668626424</v>
      </c>
      <c r="T41" s="2">
        <f>D2+SUM(C6:T23)+T40*$G$2</f>
        <v>347279.21123264323</v>
      </c>
      <c r="U41" s="2">
        <f>D2+SUM(C6:U24)+U40*$G$2</f>
        <v>370575.99711651716</v>
      </c>
      <c r="V41" s="2">
        <f>D2+SUM(C6:V25)+V40*$G$2</f>
        <v>395399.89214601851</v>
      </c>
    </row>
    <row r="42" spans="1:32" s="2" customFormat="1" ht="60">
      <c r="B42" s="23" t="s">
        <v>15</v>
      </c>
      <c r="C42" s="2">
        <f>C41+D2*C2</f>
        <v>114100</v>
      </c>
      <c r="D42" s="2">
        <f t="shared" ref="D42:U42" si="27">D41+C41*$C$2+(C42-C41)</f>
        <v>129123.1</v>
      </c>
      <c r="E42" s="2">
        <f t="shared" si="27"/>
        <v>145127.51800000001</v>
      </c>
      <c r="F42" s="2">
        <f t="shared" si="27"/>
        <v>162175.65700000001</v>
      </c>
      <c r="G42" s="2">
        <f t="shared" si="27"/>
        <v>180334.3976152</v>
      </c>
      <c r="H42" s="2">
        <f t="shared" si="27"/>
        <v>199675.410739024</v>
      </c>
      <c r="I42" s="2">
        <f t="shared" si="27"/>
        <v>220275.49160629214</v>
      </c>
      <c r="J42" s="2">
        <f t="shared" si="27"/>
        <v>242216.916698972</v>
      </c>
      <c r="K42" s="2">
        <f t="shared" si="27"/>
        <v>265587.82503299078</v>
      </c>
      <c r="L42" s="2">
        <f t="shared" si="27"/>
        <v>290482.6254669755</v>
      </c>
      <c r="M42" s="2">
        <f t="shared" si="27"/>
        <v>317002.43178291968</v>
      </c>
      <c r="N42" s="2">
        <f t="shared" si="27"/>
        <v>345255.52740509599</v>
      </c>
      <c r="O42" s="2">
        <f t="shared" si="27"/>
        <v>375357.86174751498</v>
      </c>
      <c r="P42" s="2">
        <f t="shared" si="27"/>
        <v>407433.58031236584</v>
      </c>
      <c r="Q42" s="2">
        <f t="shared" si="27"/>
        <v>441615.59080270783</v>
      </c>
      <c r="R42" s="2">
        <f t="shared" si="27"/>
        <v>478046.16766276624</v>
      </c>
      <c r="S42" s="2">
        <f t="shared" si="27"/>
        <v>516877.59761914209</v>
      </c>
      <c r="T42" s="2">
        <f t="shared" si="27"/>
        <v>558272.8689666969</v>
      </c>
      <c r="U42" s="2">
        <f t="shared" si="27"/>
        <v>602406.40752452938</v>
      </c>
      <c r="V42" s="2">
        <f>V41+U41*$C$2+(U42-U41)+V40*$G$2</f>
        <v>749464.86238102173</v>
      </c>
    </row>
  </sheetData>
  <phoneticPr fontId="3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</vt:lpstr>
      <vt:lpstr>Results</vt:lpstr>
      <vt:lpstr>KO dividend history</vt:lpstr>
      <vt:lpstr>KO results without added capita</vt:lpstr>
      <vt:lpstr>KO results with added capital</vt:lpstr>
    </vt:vector>
  </TitlesOfParts>
  <Company>HELPE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Papadatos Aris</dc:creator>
  <cp:lastModifiedBy>user</cp:lastModifiedBy>
  <dcterms:created xsi:type="dcterms:W3CDTF">2016-01-14T08:33:05Z</dcterms:created>
  <dcterms:modified xsi:type="dcterms:W3CDTF">2016-01-25T19:50:10Z</dcterms:modified>
</cp:coreProperties>
</file>