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83f61ac9ec0dddee/Documents/Spreadsheets/"/>
    </mc:Choice>
  </mc:AlternateContent>
  <bookViews>
    <workbookView xWindow="0" yWindow="0" windowWidth="7470" windowHeight="4635"/>
  </bookViews>
  <sheets>
    <sheet name="Data Table" sheetId="1" r:id="rId1"/>
    <sheet name="Chart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3" i="1"/>
  <c r="I4" i="1"/>
  <c r="M4" i="1"/>
  <c r="H4" i="1"/>
  <c r="L4" i="1"/>
  <c r="P4" i="1"/>
  <c r="I5" i="1"/>
  <c r="M5" i="1"/>
  <c r="H5" i="1"/>
  <c r="L5" i="1"/>
  <c r="P5" i="1"/>
  <c r="I6" i="1"/>
  <c r="M6" i="1"/>
  <c r="H6" i="1"/>
  <c r="L6" i="1"/>
  <c r="P6" i="1"/>
  <c r="I7" i="1"/>
  <c r="M7" i="1"/>
  <c r="H7" i="1"/>
  <c r="L7" i="1"/>
  <c r="P7" i="1"/>
  <c r="I8" i="1"/>
  <c r="M8" i="1"/>
  <c r="H8" i="1"/>
  <c r="L8" i="1"/>
  <c r="P8" i="1"/>
  <c r="I9" i="1"/>
  <c r="M9" i="1"/>
  <c r="H9" i="1"/>
  <c r="L9" i="1"/>
  <c r="P9" i="1"/>
  <c r="I10" i="1"/>
  <c r="M10" i="1"/>
  <c r="H10" i="1"/>
  <c r="L10" i="1"/>
  <c r="P10" i="1"/>
  <c r="I12" i="1"/>
  <c r="M12" i="1"/>
  <c r="H12" i="1"/>
  <c r="L12" i="1"/>
  <c r="P12" i="1"/>
  <c r="I13" i="1"/>
  <c r="M13" i="1"/>
  <c r="H13" i="1"/>
  <c r="L13" i="1"/>
  <c r="P13" i="1"/>
  <c r="I14" i="1"/>
  <c r="M14" i="1"/>
  <c r="H14" i="1"/>
  <c r="L14" i="1"/>
  <c r="P14" i="1"/>
  <c r="I15" i="1"/>
  <c r="M15" i="1"/>
  <c r="H15" i="1"/>
  <c r="L15" i="1"/>
  <c r="P15" i="1"/>
  <c r="I16" i="1"/>
  <c r="M16" i="1"/>
  <c r="H16" i="1"/>
  <c r="L16" i="1"/>
  <c r="P16" i="1"/>
  <c r="I17" i="1"/>
  <c r="M17" i="1"/>
  <c r="H17" i="1"/>
  <c r="L17" i="1"/>
  <c r="P17" i="1"/>
  <c r="I18" i="1"/>
  <c r="M18" i="1"/>
  <c r="H18" i="1"/>
  <c r="L18" i="1"/>
  <c r="P18" i="1"/>
  <c r="I19" i="1"/>
  <c r="M19" i="1"/>
  <c r="H19" i="1"/>
  <c r="L19" i="1"/>
  <c r="P19" i="1"/>
  <c r="I20" i="1"/>
  <c r="M20" i="1"/>
  <c r="H20" i="1"/>
  <c r="L20" i="1"/>
  <c r="P20" i="1"/>
  <c r="I21" i="1"/>
  <c r="M21" i="1"/>
  <c r="H21" i="1"/>
  <c r="L21" i="1"/>
  <c r="P21" i="1"/>
  <c r="I22" i="1"/>
  <c r="M22" i="1"/>
  <c r="H22" i="1"/>
  <c r="L22" i="1"/>
  <c r="P22" i="1"/>
  <c r="I23" i="1"/>
  <c r="M23" i="1"/>
  <c r="H23" i="1"/>
  <c r="L23" i="1"/>
  <c r="P23" i="1"/>
  <c r="I24" i="1"/>
  <c r="M24" i="1"/>
  <c r="H24" i="1"/>
  <c r="L24" i="1"/>
  <c r="P24" i="1"/>
  <c r="I25" i="1"/>
  <c r="M25" i="1"/>
  <c r="H25" i="1"/>
  <c r="L25" i="1"/>
  <c r="P25" i="1"/>
  <c r="I26" i="1"/>
  <c r="M26" i="1"/>
  <c r="H26" i="1"/>
  <c r="L26" i="1"/>
  <c r="P26" i="1"/>
  <c r="I27" i="1"/>
  <c r="M27" i="1"/>
  <c r="H27" i="1"/>
  <c r="L27" i="1"/>
  <c r="P27" i="1"/>
  <c r="I28" i="1"/>
  <c r="M28" i="1"/>
  <c r="H28" i="1"/>
  <c r="L28" i="1"/>
  <c r="P28" i="1"/>
  <c r="I29" i="1"/>
  <c r="M29" i="1"/>
  <c r="H29" i="1"/>
  <c r="L29" i="1"/>
  <c r="P29" i="1"/>
  <c r="I30" i="1"/>
  <c r="M30" i="1"/>
  <c r="H30" i="1"/>
  <c r="L30" i="1"/>
  <c r="P30" i="1"/>
  <c r="I31" i="1"/>
  <c r="M31" i="1"/>
  <c r="H31" i="1"/>
  <c r="L31" i="1"/>
  <c r="P31" i="1"/>
  <c r="I32" i="1"/>
  <c r="M32" i="1"/>
  <c r="H32" i="1"/>
  <c r="L32" i="1"/>
  <c r="P32" i="1"/>
  <c r="I33" i="1"/>
  <c r="M33" i="1"/>
  <c r="H33" i="1"/>
  <c r="L33" i="1"/>
  <c r="P33" i="1"/>
  <c r="I34" i="1"/>
  <c r="M34" i="1"/>
  <c r="H34" i="1"/>
  <c r="L34" i="1"/>
  <c r="P34" i="1"/>
  <c r="I35" i="1"/>
  <c r="M35" i="1"/>
  <c r="H35" i="1"/>
  <c r="L35" i="1"/>
  <c r="P35" i="1"/>
  <c r="I36" i="1"/>
  <c r="M36" i="1"/>
  <c r="H36" i="1"/>
  <c r="L36" i="1"/>
  <c r="P36" i="1"/>
  <c r="I37" i="1"/>
  <c r="M37" i="1"/>
  <c r="H37" i="1"/>
  <c r="L37" i="1"/>
  <c r="P37" i="1"/>
  <c r="I38" i="1"/>
  <c r="M38" i="1"/>
  <c r="H38" i="1"/>
  <c r="L38" i="1"/>
  <c r="P38" i="1"/>
  <c r="I39" i="1"/>
  <c r="M39" i="1"/>
  <c r="H39" i="1"/>
  <c r="L39" i="1"/>
  <c r="P39" i="1"/>
  <c r="I40" i="1"/>
  <c r="M40" i="1"/>
  <c r="H40" i="1"/>
  <c r="L40" i="1"/>
  <c r="P40" i="1"/>
  <c r="I41" i="1"/>
  <c r="M41" i="1"/>
  <c r="H41" i="1"/>
  <c r="L41" i="1"/>
  <c r="P41" i="1"/>
  <c r="I3" i="1"/>
  <c r="M3" i="1"/>
  <c r="H3" i="1"/>
  <c r="L3" i="1"/>
  <c r="P3" i="1"/>
  <c r="K44" i="1"/>
  <c r="J44" i="1"/>
  <c r="J46" i="1"/>
  <c r="I11" i="1"/>
  <c r="M11" i="1"/>
  <c r="M44" i="1"/>
  <c r="L44" i="1"/>
  <c r="L46" i="1"/>
  <c r="I44" i="1"/>
  <c r="H44" i="1"/>
  <c r="H46" i="1"/>
</calcChain>
</file>

<file path=xl/sharedStrings.xml><?xml version="1.0" encoding="utf-8"?>
<sst xmlns="http://schemas.openxmlformats.org/spreadsheetml/2006/main" count="150" uniqueCount="102">
  <si>
    <t>Symbol</t>
  </si>
  <si>
    <t>Company</t>
  </si>
  <si>
    <t>Industry</t>
  </si>
  <si>
    <t>APC</t>
  </si>
  <si>
    <t>Anadarko Petroleum Corp</t>
  </si>
  <si>
    <t>Oil &amp; Gas Exploration &amp; Production</t>
  </si>
  <si>
    <t>APA</t>
  </si>
  <si>
    <t>Apache Corporation</t>
  </si>
  <si>
    <t>BHI</t>
  </si>
  <si>
    <t>Baker Hughes Inc</t>
  </si>
  <si>
    <t>Oil &amp; Gas Equipment &amp; Services</t>
  </si>
  <si>
    <t>COG</t>
  </si>
  <si>
    <t>Cabot Oil &amp; Gas</t>
  </si>
  <si>
    <t>CAM</t>
  </si>
  <si>
    <t>Cameron International Corp.</t>
  </si>
  <si>
    <t>CHK</t>
  </si>
  <si>
    <t>Chesapeake Energy</t>
  </si>
  <si>
    <t>Integrated Oil &amp; Gas</t>
  </si>
  <si>
    <t>CVX</t>
  </si>
  <si>
    <t>Chevron Corp.</t>
  </si>
  <si>
    <t>XEC</t>
  </si>
  <si>
    <t>Cimarex Energy</t>
  </si>
  <si>
    <t>CPGX</t>
  </si>
  <si>
    <t>Columbia Pipeline Group Inc</t>
  </si>
  <si>
    <t>Oil &amp; Gas Storage &amp; Transportation</t>
  </si>
  <si>
    <t>CXO</t>
  </si>
  <si>
    <t>Concho Resources</t>
  </si>
  <si>
    <t>COP</t>
  </si>
  <si>
    <t>ConocoPhillips</t>
  </si>
  <si>
    <t>CNX</t>
  </si>
  <si>
    <t>CONSOL Energy Inc.</t>
  </si>
  <si>
    <t>Coal &amp; Consumable Fuels</t>
  </si>
  <si>
    <t>DVN</t>
  </si>
  <si>
    <t>Devon Energy Corp.</t>
  </si>
  <si>
    <t>DO</t>
  </si>
  <si>
    <t>Diamond Offshore Drilling</t>
  </si>
  <si>
    <t>Oil &amp; Gas Drilling</t>
  </si>
  <si>
    <t>ESV</t>
  </si>
  <si>
    <t>Ensco plc</t>
  </si>
  <si>
    <t>EOG</t>
  </si>
  <si>
    <t>EOG Resources</t>
  </si>
  <si>
    <t>EQT</t>
  </si>
  <si>
    <t>EQT Corporation</t>
  </si>
  <si>
    <t>XOM</t>
  </si>
  <si>
    <t>Exxon Mobil Corp.</t>
  </si>
  <si>
    <t>FTI</t>
  </si>
  <si>
    <t>FMC Technologies Inc.</t>
  </si>
  <si>
    <t>HAL</t>
  </si>
  <si>
    <t>Halliburton Co.</t>
  </si>
  <si>
    <t>HP</t>
  </si>
  <si>
    <t>Helmerich &amp; Payne</t>
  </si>
  <si>
    <t>HES</t>
  </si>
  <si>
    <t>Hess Corporation</t>
  </si>
  <si>
    <t>KMI</t>
  </si>
  <si>
    <t>Kinder Morgan</t>
  </si>
  <si>
    <t>Oil &amp; Gas Refining &amp; Marketing &amp; Transportation</t>
  </si>
  <si>
    <t>MPC</t>
  </si>
  <si>
    <t>Marathon Petroleum</t>
  </si>
  <si>
    <t>MUR</t>
  </si>
  <si>
    <t>Murphy Oil</t>
  </si>
  <si>
    <t>NOV</t>
  </si>
  <si>
    <t>National Oilwell Varco Inc.</t>
  </si>
  <si>
    <t>NFX</t>
  </si>
  <si>
    <t>Newfield Exploration Co</t>
  </si>
  <si>
    <t>NBL</t>
  </si>
  <si>
    <t>Noble Energy Inc</t>
  </si>
  <si>
    <t>OXY</t>
  </si>
  <si>
    <t>Occidental Petroleum</t>
  </si>
  <si>
    <t>OKE</t>
  </si>
  <si>
    <t>ONEOK</t>
  </si>
  <si>
    <t>PSX</t>
  </si>
  <si>
    <t>Phillips 66</t>
  </si>
  <si>
    <t>PXD</t>
  </si>
  <si>
    <t>Pioneer Natural Resources</t>
  </si>
  <si>
    <t>RRC</t>
  </si>
  <si>
    <t>Range Resources Corp.</t>
  </si>
  <si>
    <t>SLB</t>
  </si>
  <si>
    <t>Schlumberger Ltd.</t>
  </si>
  <si>
    <t>SWN</t>
  </si>
  <si>
    <t>Southwestern Energy</t>
  </si>
  <si>
    <t>SE</t>
  </si>
  <si>
    <t>Spectra Energy Corp.</t>
  </si>
  <si>
    <t>TSO</t>
  </si>
  <si>
    <t>Tesoro Petroleum Co.</t>
  </si>
  <si>
    <t>RIG</t>
  </si>
  <si>
    <t>Transocean</t>
  </si>
  <si>
    <t>VLO</t>
  </si>
  <si>
    <t>Valero Energy</t>
  </si>
  <si>
    <t>End of 2014</t>
  </si>
  <si>
    <t>End of 2015</t>
  </si>
  <si>
    <t>Shares Outstanding</t>
  </si>
  <si>
    <t>Book Value</t>
  </si>
  <si>
    <t>Book Value-per-Share</t>
  </si>
  <si>
    <t>N/A</t>
  </si>
  <si>
    <t>2014 Average</t>
  </si>
  <si>
    <t>2015 Average</t>
  </si>
  <si>
    <t>Market Price</t>
  </si>
  <si>
    <t>Price-to-Book Ratio</t>
  </si>
  <si>
    <t>Year Change</t>
  </si>
  <si>
    <t>Data Sources: Yahoo Finance, SEC.gov EDGAR Database</t>
  </si>
  <si>
    <t>Price-to-Book change</t>
  </si>
  <si>
    <t>Book-per-Share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</si>
</sst>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8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0" fillId="0" borderId="0" xfId="2" applyNumberFormat="1" applyFont="1"/>
    <xf numFmtId="165" fontId="3" fillId="0" borderId="0" xfId="2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8" fontId="3" fillId="0" borderId="0" xfId="3" applyNumberFormat="1" applyFont="1" applyAlignment="1">
      <alignment horizontal="center"/>
    </xf>
    <xf numFmtId="168" fontId="2" fillId="0" borderId="1" xfId="3" applyNumberFormat="1" applyFont="1" applyBorder="1" applyAlignment="1">
      <alignment horizontal="center"/>
    </xf>
    <xf numFmtId="168" fontId="0" fillId="0" borderId="0" xfId="3" applyNumberFormat="1" applyFont="1"/>
    <xf numFmtId="168" fontId="0" fillId="0" borderId="0" xfId="3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1" xfId="0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9" fontId="0" fillId="0" borderId="0" xfId="1" applyFont="1"/>
    <xf numFmtId="9" fontId="2" fillId="0" borderId="1" xfId="1" applyFont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</a:t>
            </a:r>
            <a:r>
              <a:rPr lang="en-US" baseline="0"/>
              <a:t> and Gas Book Value Change from 2014 to 2015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Table'!$O$2</c:f>
              <c:strCache>
                <c:ptCount val="1"/>
                <c:pt idx="0">
                  <c:v>Book-per-Share change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Table'!$A$3:$A$41</c:f>
              <c:strCache>
                <c:ptCount val="39"/>
                <c:pt idx="0">
                  <c:v>APC</c:v>
                </c:pt>
                <c:pt idx="1">
                  <c:v>APA</c:v>
                </c:pt>
                <c:pt idx="2">
                  <c:v>BHI</c:v>
                </c:pt>
                <c:pt idx="3">
                  <c:v>COG</c:v>
                </c:pt>
                <c:pt idx="4">
                  <c:v>CAM</c:v>
                </c:pt>
                <c:pt idx="5">
                  <c:v>CHK</c:v>
                </c:pt>
                <c:pt idx="6">
                  <c:v>CVX</c:v>
                </c:pt>
                <c:pt idx="7">
                  <c:v>XEC</c:v>
                </c:pt>
                <c:pt idx="8">
                  <c:v>CPGX</c:v>
                </c:pt>
                <c:pt idx="9">
                  <c:v>CXO</c:v>
                </c:pt>
                <c:pt idx="10">
                  <c:v>COP</c:v>
                </c:pt>
                <c:pt idx="11">
                  <c:v>CNX</c:v>
                </c:pt>
                <c:pt idx="12">
                  <c:v>DVN</c:v>
                </c:pt>
                <c:pt idx="13">
                  <c:v>DO</c:v>
                </c:pt>
                <c:pt idx="14">
                  <c:v>ESV</c:v>
                </c:pt>
                <c:pt idx="15">
                  <c:v>EOG</c:v>
                </c:pt>
                <c:pt idx="16">
                  <c:v>EQT</c:v>
                </c:pt>
                <c:pt idx="17">
                  <c:v>XOM</c:v>
                </c:pt>
                <c:pt idx="18">
                  <c:v>FTI</c:v>
                </c:pt>
                <c:pt idx="19">
                  <c:v>HAL</c:v>
                </c:pt>
                <c:pt idx="20">
                  <c:v>HP</c:v>
                </c:pt>
                <c:pt idx="21">
                  <c:v>HES</c:v>
                </c:pt>
                <c:pt idx="22">
                  <c:v>KMI</c:v>
                </c:pt>
                <c:pt idx="23">
                  <c:v>MPC</c:v>
                </c:pt>
                <c:pt idx="24">
                  <c:v>MUR</c:v>
                </c:pt>
                <c:pt idx="25">
                  <c:v>NOV</c:v>
                </c:pt>
                <c:pt idx="26">
                  <c:v>NFX</c:v>
                </c:pt>
                <c:pt idx="27">
                  <c:v>NBL</c:v>
                </c:pt>
                <c:pt idx="28">
                  <c:v>OXY</c:v>
                </c:pt>
                <c:pt idx="29">
                  <c:v>OKE</c:v>
                </c:pt>
                <c:pt idx="30">
                  <c:v>PSX</c:v>
                </c:pt>
                <c:pt idx="31">
                  <c:v>PXD</c:v>
                </c:pt>
                <c:pt idx="32">
                  <c:v>RRC</c:v>
                </c:pt>
                <c:pt idx="33">
                  <c:v>SLB</c:v>
                </c:pt>
                <c:pt idx="34">
                  <c:v>SWN</c:v>
                </c:pt>
                <c:pt idx="35">
                  <c:v>SE</c:v>
                </c:pt>
                <c:pt idx="36">
                  <c:v>TSO</c:v>
                </c:pt>
                <c:pt idx="37">
                  <c:v>RIG</c:v>
                </c:pt>
                <c:pt idx="38">
                  <c:v>VLO</c:v>
                </c:pt>
              </c:strCache>
            </c:strRef>
          </c:cat>
          <c:val>
            <c:numRef>
              <c:f>'Data Table'!$O$3:$O$41</c:f>
              <c:numCache>
                <c:formatCode>0.0%</c:formatCode>
                <c:ptCount val="39"/>
                <c:pt idx="0">
                  <c:v>-0.347933243167377</c:v>
                </c:pt>
                <c:pt idx="1">
                  <c:v>-0.90146818771373283</c:v>
                </c:pt>
                <c:pt idx="2">
                  <c:v>-0.13094687696773308</c:v>
                </c:pt>
                <c:pt idx="3">
                  <c:v>-6.4257922573956502E-2</c:v>
                </c:pt>
                <c:pt idx="4">
                  <c:v>1.9613603082820369E-2</c:v>
                </c:pt>
                <c:pt idx="5">
                  <c:v>-0.87351889065876254</c:v>
                </c:pt>
                <c:pt idx="6">
                  <c:v>-1.6413860042580324E-2</c:v>
                </c:pt>
                <c:pt idx="7">
                  <c:v>-0.44380603677587027</c:v>
                </c:pt>
                <c:pt idx="9">
                  <c:v>0.15002892001289669</c:v>
                </c:pt>
                <c:pt idx="10">
                  <c:v>-0.23321791364566793</c:v>
                </c:pt>
                <c:pt idx="11">
                  <c:v>-0.11306345287904099</c:v>
                </c:pt>
                <c:pt idx="12">
                  <c:v>-0.59180005554678616</c:v>
                </c:pt>
                <c:pt idx="13">
                  <c:v>-7.6179322433732308E-2</c:v>
                </c:pt>
                <c:pt idx="14">
                  <c:v>-0.21181172455389874</c:v>
                </c:pt>
                <c:pt idx="15">
                  <c:v>-0.27135275952979027</c:v>
                </c:pt>
                <c:pt idx="16">
                  <c:v>0.25177296300087032</c:v>
                </c:pt>
                <c:pt idx="17">
                  <c:v>-9.9685577132402475E-3</c:v>
                </c:pt>
                <c:pt idx="18">
                  <c:v>4.2639586736262371E-2</c:v>
                </c:pt>
                <c:pt idx="19">
                  <c:v>-6.0161042636961398E-2</c:v>
                </c:pt>
                <c:pt idx="20">
                  <c:v>-1.0380364839189034E-2</c:v>
                </c:pt>
                <c:pt idx="21">
                  <c:v>-0.12759623334707862</c:v>
                </c:pt>
                <c:pt idx="22">
                  <c:v>-1.7508395610612366E-2</c:v>
                </c:pt>
                <c:pt idx="23">
                  <c:v>0.2683336425061672</c:v>
                </c:pt>
                <c:pt idx="24">
                  <c:v>-0.36136443131304158</c:v>
                </c:pt>
                <c:pt idx="25">
                  <c:v>-0.1164599467902398</c:v>
                </c:pt>
                <c:pt idx="26">
                  <c:v>-0.70186170851015928</c:v>
                </c:pt>
                <c:pt idx="27">
                  <c:v>-0.15171623030271703</c:v>
                </c:pt>
                <c:pt idx="28">
                  <c:v>-0.29715132340193323</c:v>
                </c:pt>
                <c:pt idx="29">
                  <c:v>-6.6114211647394949E-2</c:v>
                </c:pt>
                <c:pt idx="30">
                  <c:v>5.2523103541102428E-2</c:v>
                </c:pt>
                <c:pt idx="31">
                  <c:v>-2.8016537992782906E-2</c:v>
                </c:pt>
                <c:pt idx="32">
                  <c:v>-0.2050625475389137</c:v>
                </c:pt>
                <c:pt idx="33">
                  <c:v>-4.2073408358949842E-2</c:v>
                </c:pt>
                <c:pt idx="34">
                  <c:v>-0.55519853957965382</c:v>
                </c:pt>
                <c:pt idx="35">
                  <c:v>-8.3285247162915993E-2</c:v>
                </c:pt>
                <c:pt idx="36">
                  <c:v>0.16431980053630618</c:v>
                </c:pt>
                <c:pt idx="37">
                  <c:v>5.3967669904618688E-2</c:v>
                </c:pt>
                <c:pt idx="38">
                  <c:v>9.2851338604430109E-2</c:v>
                </c:pt>
              </c:numCache>
            </c:numRef>
          </c:val>
        </c:ser>
        <c:ser>
          <c:idx val="1"/>
          <c:order val="1"/>
          <c:tx>
            <c:strRef>
              <c:f>'Data Table'!$P$2</c:f>
              <c:strCache>
                <c:ptCount val="1"/>
                <c:pt idx="0">
                  <c:v>Price-to-Book change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Table'!$A$3:$A$41</c:f>
              <c:strCache>
                <c:ptCount val="39"/>
                <c:pt idx="0">
                  <c:v>APC</c:v>
                </c:pt>
                <c:pt idx="1">
                  <c:v>APA</c:v>
                </c:pt>
                <c:pt idx="2">
                  <c:v>BHI</c:v>
                </c:pt>
                <c:pt idx="3">
                  <c:v>COG</c:v>
                </c:pt>
                <c:pt idx="4">
                  <c:v>CAM</c:v>
                </c:pt>
                <c:pt idx="5">
                  <c:v>CHK</c:v>
                </c:pt>
                <c:pt idx="6">
                  <c:v>CVX</c:v>
                </c:pt>
                <c:pt idx="7">
                  <c:v>XEC</c:v>
                </c:pt>
                <c:pt idx="8">
                  <c:v>CPGX</c:v>
                </c:pt>
                <c:pt idx="9">
                  <c:v>CXO</c:v>
                </c:pt>
                <c:pt idx="10">
                  <c:v>COP</c:v>
                </c:pt>
                <c:pt idx="11">
                  <c:v>CNX</c:v>
                </c:pt>
                <c:pt idx="12">
                  <c:v>DVN</c:v>
                </c:pt>
                <c:pt idx="13">
                  <c:v>DO</c:v>
                </c:pt>
                <c:pt idx="14">
                  <c:v>ESV</c:v>
                </c:pt>
                <c:pt idx="15">
                  <c:v>EOG</c:v>
                </c:pt>
                <c:pt idx="16">
                  <c:v>EQT</c:v>
                </c:pt>
                <c:pt idx="17">
                  <c:v>XOM</c:v>
                </c:pt>
                <c:pt idx="18">
                  <c:v>FTI</c:v>
                </c:pt>
                <c:pt idx="19">
                  <c:v>HAL</c:v>
                </c:pt>
                <c:pt idx="20">
                  <c:v>HP</c:v>
                </c:pt>
                <c:pt idx="21">
                  <c:v>HES</c:v>
                </c:pt>
                <c:pt idx="22">
                  <c:v>KMI</c:v>
                </c:pt>
                <c:pt idx="23">
                  <c:v>MPC</c:v>
                </c:pt>
                <c:pt idx="24">
                  <c:v>MUR</c:v>
                </c:pt>
                <c:pt idx="25">
                  <c:v>NOV</c:v>
                </c:pt>
                <c:pt idx="26">
                  <c:v>NFX</c:v>
                </c:pt>
                <c:pt idx="27">
                  <c:v>NBL</c:v>
                </c:pt>
                <c:pt idx="28">
                  <c:v>OXY</c:v>
                </c:pt>
                <c:pt idx="29">
                  <c:v>OKE</c:v>
                </c:pt>
                <c:pt idx="30">
                  <c:v>PSX</c:v>
                </c:pt>
                <c:pt idx="31">
                  <c:v>PXD</c:v>
                </c:pt>
                <c:pt idx="32">
                  <c:v>RRC</c:v>
                </c:pt>
                <c:pt idx="33">
                  <c:v>SLB</c:v>
                </c:pt>
                <c:pt idx="34">
                  <c:v>SWN</c:v>
                </c:pt>
                <c:pt idx="35">
                  <c:v>SE</c:v>
                </c:pt>
                <c:pt idx="36">
                  <c:v>TSO</c:v>
                </c:pt>
                <c:pt idx="37">
                  <c:v>RIG</c:v>
                </c:pt>
                <c:pt idx="38">
                  <c:v>VLO</c:v>
                </c:pt>
              </c:strCache>
            </c:strRef>
          </c:cat>
          <c:val>
            <c:numRef>
              <c:f>'Data Table'!$P$3:$P$41</c:f>
              <c:numCache>
                <c:formatCode>0.0%</c:formatCode>
                <c:ptCount val="39"/>
                <c:pt idx="0">
                  <c:v>-9.6950613294898388E-2</c:v>
                </c:pt>
                <c:pt idx="1">
                  <c:v>6.2016326399076025</c:v>
                </c:pt>
                <c:pt idx="2">
                  <c:v>-5.2902206810379999E-2</c:v>
                </c:pt>
                <c:pt idx="3">
                  <c:v>-0.36154062751530225</c:v>
                </c:pt>
                <c:pt idx="4">
                  <c:v>0.24092623072084612</c:v>
                </c:pt>
                <c:pt idx="5">
                  <c:v>0.81800897157895924</c:v>
                </c:pt>
                <c:pt idx="6">
                  <c:v>-0.18469217454932663</c:v>
                </c:pt>
                <c:pt idx="7">
                  <c:v>0.5160314619057158</c:v>
                </c:pt>
                <c:pt idx="9">
                  <c:v>-0.19051834080372548</c:v>
                </c:pt>
                <c:pt idx="10">
                  <c:v>-0.11829086240568558</c:v>
                </c:pt>
                <c:pt idx="11">
                  <c:v>-0.73655535830368291</c:v>
                </c:pt>
                <c:pt idx="12">
                  <c:v>0.28072137399919539</c:v>
                </c:pt>
                <c:pt idx="13">
                  <c:v>-0.37782810067706474</c:v>
                </c:pt>
                <c:pt idx="14">
                  <c:v>-0.34805370317373607</c:v>
                </c:pt>
                <c:pt idx="15">
                  <c:v>5.520403852875045E-2</c:v>
                </c:pt>
                <c:pt idx="16">
                  <c:v>-0.44986879708024263</c:v>
                </c:pt>
                <c:pt idx="17">
                  <c:v>-0.1483518320518199</c:v>
                </c:pt>
                <c:pt idx="18">
                  <c:v>-0.4018999859224886</c:v>
                </c:pt>
                <c:pt idx="19">
                  <c:v>-7.9371193959058686E-2</c:v>
                </c:pt>
                <c:pt idx="20">
                  <c:v>-0.19739396055247416</c:v>
                </c:pt>
                <c:pt idx="21">
                  <c:v>-0.24721485865092946</c:v>
                </c:pt>
                <c:pt idx="22">
                  <c:v>-0.64108058610802121</c:v>
                </c:pt>
                <c:pt idx="23">
                  <c:v>-9.4337997486159758E-2</c:v>
                </c:pt>
                <c:pt idx="24">
                  <c:v>-0.3041752045093411</c:v>
                </c:pt>
                <c:pt idx="25">
                  <c:v>-0.42157275935625788</c:v>
                </c:pt>
                <c:pt idx="26">
                  <c:v>3.0269566331179769</c:v>
                </c:pt>
                <c:pt idx="27">
                  <c:v>-0.18154002059361546</c:v>
                </c:pt>
                <c:pt idx="28">
                  <c:v>0.19332896833893745</c:v>
                </c:pt>
                <c:pt idx="29">
                  <c:v>-0.46965658657682025</c:v>
                </c:pt>
                <c:pt idx="30">
                  <c:v>8.3933179469555544E-2</c:v>
                </c:pt>
                <c:pt idx="31">
                  <c:v>-0.13339627610548732</c:v>
                </c:pt>
                <c:pt idx="32">
                  <c:v>-0.42079680951721377</c:v>
                </c:pt>
                <c:pt idx="33">
                  <c:v>-0.14748258222865135</c:v>
                </c:pt>
                <c:pt idx="34">
                  <c:v>-0.41426677363588138</c:v>
                </c:pt>
                <c:pt idx="35">
                  <c:v>-0.28057868580128509</c:v>
                </c:pt>
                <c:pt idx="36">
                  <c:v>0.21720498975296484</c:v>
                </c:pt>
                <c:pt idx="37">
                  <c:v>-0.35211854128377967</c:v>
                </c:pt>
                <c:pt idx="38">
                  <c:v>0.30711726108056187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054408"/>
        <c:axId val="529061072"/>
      </c:barChart>
      <c:catAx>
        <c:axId val="52905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061072"/>
        <c:crosses val="autoZero"/>
        <c:auto val="1"/>
        <c:lblAlgn val="ctr"/>
        <c:lblOffset val="100"/>
        <c:noMultiLvlLbl val="0"/>
      </c:catAx>
      <c:valAx>
        <c:axId val="529061072"/>
        <c:scaling>
          <c:orientation val="minMax"/>
          <c:max val="6.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05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38099</xdr:rowOff>
    </xdr:from>
    <xdr:to>
      <xdr:col>14</xdr:col>
      <xdr:colOff>247650</xdr:colOff>
      <xdr:row>25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pane xSplit="1" topLeftCell="H1" activePane="topRight" state="frozen"/>
      <selection pane="topRight" activeCell="O44" sqref="O44"/>
    </sheetView>
  </sheetViews>
  <sheetFormatPr defaultRowHeight="15" x14ac:dyDescent="0.25"/>
  <cols>
    <col min="2" max="2" width="26.7109375" bestFit="1" customWidth="1"/>
    <col min="3" max="3" width="44.5703125" bestFit="1" customWidth="1"/>
    <col min="4" max="5" width="14.28515625" style="6" bestFit="1" customWidth="1"/>
    <col min="6" max="6" width="20" style="12" bestFit="1" customWidth="1"/>
    <col min="7" max="7" width="20" style="13" bestFit="1" customWidth="1"/>
    <col min="8" max="8" width="13.5703125" style="19" customWidth="1"/>
    <col min="9" max="9" width="13.140625" style="16" customWidth="1"/>
    <col min="10" max="13" width="12.7109375" bestFit="1" customWidth="1"/>
    <col min="14" max="14" width="12.7109375" customWidth="1"/>
    <col min="15" max="15" width="22" style="2" bestFit="1" customWidth="1"/>
    <col min="16" max="16" width="20.140625" style="22" bestFit="1" customWidth="1"/>
  </cols>
  <sheetData>
    <row r="1" spans="1:16" ht="18.75" x14ac:dyDescent="0.3">
      <c r="D1" s="7" t="s">
        <v>90</v>
      </c>
      <c r="E1" s="7"/>
      <c r="F1" s="10" t="s">
        <v>91</v>
      </c>
      <c r="G1" s="10"/>
      <c r="H1" s="9" t="s">
        <v>92</v>
      </c>
      <c r="I1" s="9"/>
      <c r="J1" s="9" t="s">
        <v>96</v>
      </c>
      <c r="K1" s="9"/>
      <c r="L1" s="9" t="s">
        <v>97</v>
      </c>
      <c r="M1" s="9"/>
      <c r="N1" s="8"/>
    </row>
    <row r="2" spans="1:16" s="4" customFormat="1" x14ac:dyDescent="0.25">
      <c r="A2" s="4" t="s">
        <v>0</v>
      </c>
      <c r="B2" s="4" t="s">
        <v>1</v>
      </c>
      <c r="C2" s="4" t="s">
        <v>2</v>
      </c>
      <c r="D2" s="5" t="s">
        <v>88</v>
      </c>
      <c r="E2" s="5" t="s">
        <v>89</v>
      </c>
      <c r="F2" s="11" t="s">
        <v>88</v>
      </c>
      <c r="G2" s="11" t="s">
        <v>89</v>
      </c>
      <c r="H2" s="14" t="s">
        <v>88</v>
      </c>
      <c r="I2" s="14" t="s">
        <v>89</v>
      </c>
      <c r="J2" s="14" t="s">
        <v>88</v>
      </c>
      <c r="K2" s="14" t="s">
        <v>89</v>
      </c>
      <c r="L2" s="14" t="s">
        <v>88</v>
      </c>
      <c r="M2" s="14" t="s">
        <v>89</v>
      </c>
      <c r="N2" s="14"/>
      <c r="O2" s="3" t="s">
        <v>101</v>
      </c>
      <c r="P2" s="23" t="s">
        <v>100</v>
      </c>
    </row>
    <row r="3" spans="1:16" x14ac:dyDescent="0.25">
      <c r="A3" t="s">
        <v>3</v>
      </c>
      <c r="B3" t="s">
        <v>4</v>
      </c>
      <c r="C3" t="s">
        <v>5</v>
      </c>
      <c r="D3" s="6">
        <v>508300000</v>
      </c>
      <c r="E3" s="6">
        <v>506600000</v>
      </c>
      <c r="F3" s="12">
        <v>19725000000</v>
      </c>
      <c r="G3" s="13">
        <v>12819000000</v>
      </c>
      <c r="H3" s="19">
        <f>F3/D3</f>
        <v>38.805823332677555</v>
      </c>
      <c r="I3" s="16">
        <f>G3/E3</f>
        <v>25.303987366758783</v>
      </c>
      <c r="J3">
        <v>82.5</v>
      </c>
      <c r="K3" s="16">
        <v>48.58</v>
      </c>
      <c r="L3" s="16">
        <f>J3/H3</f>
        <v>2.1259695817490494</v>
      </c>
      <c r="M3" s="16">
        <f>K3/I3</f>
        <v>1.9198555269521804</v>
      </c>
      <c r="N3" s="16"/>
      <c r="O3" s="2">
        <f>(I3-H3)/H3</f>
        <v>-0.347933243167377</v>
      </c>
      <c r="P3" s="2">
        <f>(M3-L3)/L3</f>
        <v>-9.6950613294898388E-2</v>
      </c>
    </row>
    <row r="4" spans="1:16" x14ac:dyDescent="0.25">
      <c r="A4" t="s">
        <v>6</v>
      </c>
      <c r="B4" t="s">
        <v>7</v>
      </c>
      <c r="C4" t="s">
        <v>5</v>
      </c>
      <c r="D4" s="6">
        <v>376504892</v>
      </c>
      <c r="E4" s="6">
        <v>378034175</v>
      </c>
      <c r="F4" s="12">
        <v>25937000000</v>
      </c>
      <c r="G4" s="13">
        <v>2566000000</v>
      </c>
      <c r="H4" s="19">
        <f t="shared" ref="H4:H41" si="0">F4/D4</f>
        <v>68.888879138388461</v>
      </c>
      <c r="I4" s="16">
        <f t="shared" ref="I4:I41" si="1">G4/E4</f>
        <v>6.7877461078750354</v>
      </c>
      <c r="J4">
        <v>62.67</v>
      </c>
      <c r="K4" s="16">
        <v>44.47</v>
      </c>
      <c r="L4" s="16">
        <f t="shared" ref="L4:L41" si="2">J4/H4</f>
        <v>0.90972593521378731</v>
      </c>
      <c r="M4" s="16">
        <f t="shared" ref="M4:M41" si="3">K4/I4</f>
        <v>6.5515119884060793</v>
      </c>
      <c r="N4" s="16"/>
      <c r="O4" s="2">
        <f>(I4-H4)/H4</f>
        <v>-0.90146818771373283</v>
      </c>
      <c r="P4" s="2">
        <f>(M4-L4)/L4</f>
        <v>6.2016326399076025</v>
      </c>
    </row>
    <row r="5" spans="1:16" x14ac:dyDescent="0.25">
      <c r="A5" t="s">
        <v>8</v>
      </c>
      <c r="B5" t="s">
        <v>9</v>
      </c>
      <c r="C5" t="s">
        <v>10</v>
      </c>
      <c r="D5" s="6">
        <v>434000000</v>
      </c>
      <c r="E5" s="6">
        <v>437000000</v>
      </c>
      <c r="F5" s="12">
        <v>18625000000</v>
      </c>
      <c r="G5" s="13">
        <v>16298000000</v>
      </c>
      <c r="H5" s="19">
        <f t="shared" si="0"/>
        <v>42.914746543778804</v>
      </c>
      <c r="I5" s="16">
        <f t="shared" si="1"/>
        <v>37.295194508009153</v>
      </c>
      <c r="J5">
        <v>56.07</v>
      </c>
      <c r="K5" s="16">
        <v>46.15</v>
      </c>
      <c r="L5" s="16">
        <f t="shared" si="2"/>
        <v>1.3065438926174495</v>
      </c>
      <c r="M5" s="16">
        <f t="shared" si="3"/>
        <v>1.2374248374033623</v>
      </c>
      <c r="N5" s="16"/>
      <c r="O5" s="2">
        <f>(I5-H5)/H5</f>
        <v>-0.13094687696773308</v>
      </c>
      <c r="P5" s="2">
        <f>(M5-L5)/L5</f>
        <v>-5.2902206810379999E-2</v>
      </c>
    </row>
    <row r="6" spans="1:16" x14ac:dyDescent="0.25">
      <c r="A6" t="s">
        <v>11</v>
      </c>
      <c r="B6" t="s">
        <v>12</v>
      </c>
      <c r="C6" t="s">
        <v>5</v>
      </c>
      <c r="D6" s="6">
        <v>413022578</v>
      </c>
      <c r="E6" s="6">
        <v>413875913</v>
      </c>
      <c r="F6" s="12">
        <v>2142733000</v>
      </c>
      <c r="G6" s="13">
        <v>2009188000</v>
      </c>
      <c r="H6" s="19">
        <f t="shared" si="0"/>
        <v>5.1879318810508224</v>
      </c>
      <c r="I6" s="16">
        <f t="shared" si="1"/>
        <v>4.8545661559192981</v>
      </c>
      <c r="J6">
        <v>29.61</v>
      </c>
      <c r="K6" s="16">
        <v>17.690000000000001</v>
      </c>
      <c r="L6" s="16">
        <f t="shared" si="2"/>
        <v>5.7074766359504423</v>
      </c>
      <c r="M6" s="16">
        <f t="shared" si="3"/>
        <v>3.6439919514599932</v>
      </c>
      <c r="N6" s="16"/>
      <c r="O6" s="2">
        <f>(I6-H6)/H6</f>
        <v>-6.4257922573956502E-2</v>
      </c>
      <c r="P6" s="2">
        <f>(M6-L6)/L6</f>
        <v>-0.36154062751530225</v>
      </c>
    </row>
    <row r="7" spans="1:16" x14ac:dyDescent="0.25">
      <c r="A7" t="s">
        <v>13</v>
      </c>
      <c r="B7" t="s">
        <v>14</v>
      </c>
      <c r="C7" t="s">
        <v>10</v>
      </c>
      <c r="D7" s="6">
        <v>194972445</v>
      </c>
      <c r="E7" s="6">
        <v>191179914</v>
      </c>
      <c r="F7" s="12">
        <v>4555000000</v>
      </c>
      <c r="G7" s="13">
        <v>4554000000</v>
      </c>
      <c r="H7" s="19">
        <f t="shared" si="0"/>
        <v>23.362275628230439</v>
      </c>
      <c r="I7" s="16">
        <f t="shared" si="1"/>
        <v>23.820494029513998</v>
      </c>
      <c r="J7">
        <v>49.95</v>
      </c>
      <c r="K7" s="16">
        <v>63.2</v>
      </c>
      <c r="L7" s="16">
        <f t="shared" si="2"/>
        <v>2.138062267343579</v>
      </c>
      <c r="M7" s="16">
        <f t="shared" si="3"/>
        <v>2.6531775504611335</v>
      </c>
      <c r="N7" s="16"/>
      <c r="O7" s="2">
        <f>(I7-H7)/H7</f>
        <v>1.9613603082820369E-2</v>
      </c>
      <c r="P7" s="2">
        <f>(M7-L7)/L7</f>
        <v>0.24092623072084612</v>
      </c>
    </row>
    <row r="8" spans="1:16" x14ac:dyDescent="0.25">
      <c r="A8" t="s">
        <v>15</v>
      </c>
      <c r="B8" t="s">
        <v>16</v>
      </c>
      <c r="C8" t="s">
        <v>17</v>
      </c>
      <c r="D8" s="6">
        <v>663329920</v>
      </c>
      <c r="E8" s="6">
        <v>663357785</v>
      </c>
      <c r="F8" s="12">
        <v>16903000000</v>
      </c>
      <c r="G8" s="13">
        <v>2138000000</v>
      </c>
      <c r="H8" s="19">
        <f t="shared" si="0"/>
        <v>25.482040671405265</v>
      </c>
      <c r="I8" s="16">
        <f t="shared" si="1"/>
        <v>3.2229967723978699</v>
      </c>
      <c r="J8">
        <v>19.57</v>
      </c>
      <c r="K8" s="16">
        <v>4.5</v>
      </c>
      <c r="L8" s="16">
        <f t="shared" si="2"/>
        <v>0.76799186738448788</v>
      </c>
      <c r="M8" s="16">
        <f t="shared" si="3"/>
        <v>1.3962161050046773</v>
      </c>
      <c r="N8" s="16"/>
      <c r="O8" s="2">
        <f>(I8-H8)/H8</f>
        <v>-0.87351889065876254</v>
      </c>
      <c r="P8" s="2">
        <f>(M8-L8)/L8</f>
        <v>0.81800897157895924</v>
      </c>
    </row>
    <row r="9" spans="1:16" x14ac:dyDescent="0.25">
      <c r="A9" t="s">
        <v>18</v>
      </c>
      <c r="B9" t="s">
        <v>19</v>
      </c>
      <c r="C9" t="s">
        <v>17</v>
      </c>
      <c r="D9" s="6">
        <v>1879648808</v>
      </c>
      <c r="E9" s="6">
        <v>1882814000</v>
      </c>
      <c r="F9" s="12">
        <v>156191000000</v>
      </c>
      <c r="G9" s="13">
        <v>153886000000</v>
      </c>
      <c r="H9" s="19">
        <f t="shared" si="0"/>
        <v>83.095841805784815</v>
      </c>
      <c r="I9" s="16">
        <f t="shared" si="1"/>
        <v>81.731918288264268</v>
      </c>
      <c r="J9">
        <v>112.18</v>
      </c>
      <c r="K9" s="16">
        <v>89.96</v>
      </c>
      <c r="L9" s="16">
        <f t="shared" si="2"/>
        <v>1.3500073837893349</v>
      </c>
      <c r="M9" s="16">
        <f t="shared" si="3"/>
        <v>1.1006715844196353</v>
      </c>
      <c r="N9" s="16"/>
      <c r="O9" s="2">
        <f>(I9-H9)/H9</f>
        <v>-1.6413860042580324E-2</v>
      </c>
      <c r="P9" s="2">
        <f>(M9-L9)/L9</f>
        <v>-0.18469217454932663</v>
      </c>
    </row>
    <row r="10" spans="1:16" x14ac:dyDescent="0.25">
      <c r="A10" t="s">
        <v>20</v>
      </c>
      <c r="B10" t="s">
        <v>21</v>
      </c>
      <c r="C10" t="s">
        <v>5</v>
      </c>
      <c r="D10" s="6">
        <v>87592535</v>
      </c>
      <c r="E10" s="6">
        <v>94820570</v>
      </c>
      <c r="F10" s="12">
        <v>8708469000</v>
      </c>
      <c r="G10" s="13">
        <v>5243286000</v>
      </c>
      <c r="H10" s="19">
        <f t="shared" si="0"/>
        <v>99.420218857691466</v>
      </c>
      <c r="I10" s="16">
        <f t="shared" si="1"/>
        <v>55.296925551069776</v>
      </c>
      <c r="J10">
        <v>106</v>
      </c>
      <c r="K10" s="16">
        <v>89.38</v>
      </c>
      <c r="L10" s="16">
        <f t="shared" si="2"/>
        <v>1.0661815193922146</v>
      </c>
      <c r="M10" s="16">
        <f t="shared" si="3"/>
        <v>1.6163647275010364</v>
      </c>
      <c r="N10" s="16"/>
      <c r="O10" s="2">
        <f>(I10-H10)/H10</f>
        <v>-0.44380603677587027</v>
      </c>
      <c r="P10" s="2">
        <f>(M10-L10)/L10</f>
        <v>0.5160314619057158</v>
      </c>
    </row>
    <row r="11" spans="1:16" x14ac:dyDescent="0.25">
      <c r="A11" t="s">
        <v>22</v>
      </c>
      <c r="B11" t="s">
        <v>23</v>
      </c>
      <c r="C11" t="s">
        <v>24</v>
      </c>
      <c r="D11" s="6">
        <v>0</v>
      </c>
      <c r="E11" s="6">
        <v>399841350</v>
      </c>
      <c r="F11" s="12">
        <v>4176300000</v>
      </c>
      <c r="G11" s="13">
        <v>5013000000</v>
      </c>
      <c r="H11" s="15" t="s">
        <v>93</v>
      </c>
      <c r="I11" s="16">
        <f t="shared" si="1"/>
        <v>12.537472675099762</v>
      </c>
      <c r="J11" s="1" t="s">
        <v>93</v>
      </c>
      <c r="K11" s="16">
        <v>20</v>
      </c>
      <c r="L11" s="15" t="s">
        <v>93</v>
      </c>
      <c r="M11" s="16">
        <f t="shared" si="3"/>
        <v>1.5952178336325553</v>
      </c>
      <c r="N11" s="16"/>
      <c r="P11" s="2"/>
    </row>
    <row r="12" spans="1:16" x14ac:dyDescent="0.25">
      <c r="A12" t="s">
        <v>25</v>
      </c>
      <c r="B12" t="s">
        <v>26</v>
      </c>
      <c r="C12" t="s">
        <v>5</v>
      </c>
      <c r="D12" s="6">
        <v>113004794</v>
      </c>
      <c r="E12" s="6">
        <v>129183918</v>
      </c>
      <c r="F12" s="12">
        <v>5280788000</v>
      </c>
      <c r="G12" s="13">
        <v>6942551000</v>
      </c>
      <c r="H12" s="19">
        <f t="shared" si="0"/>
        <v>46.730654630457536</v>
      </c>
      <c r="I12" s="16">
        <f t="shared" si="1"/>
        <v>53.74160427616075</v>
      </c>
      <c r="J12">
        <v>99.75</v>
      </c>
      <c r="K12" s="16">
        <v>92.86</v>
      </c>
      <c r="L12" s="16">
        <f t="shared" si="2"/>
        <v>2.1345731359600122</v>
      </c>
      <c r="M12" s="16">
        <f t="shared" si="3"/>
        <v>1.7278978037727055</v>
      </c>
      <c r="N12" s="16"/>
      <c r="O12" s="2">
        <f>(I12-H12)/H12</f>
        <v>0.15002892001289669</v>
      </c>
      <c r="P12" s="2">
        <f>(M12-L12)/L12</f>
        <v>-0.19051834080372548</v>
      </c>
    </row>
    <row r="13" spans="1:16" x14ac:dyDescent="0.25">
      <c r="A13" t="s">
        <v>27</v>
      </c>
      <c r="B13" t="s">
        <v>28</v>
      </c>
      <c r="C13" t="s">
        <v>5</v>
      </c>
      <c r="D13" s="6">
        <v>1257769327</v>
      </c>
      <c r="E13" s="6">
        <v>1257769327</v>
      </c>
      <c r="F13" s="12">
        <v>52273000000</v>
      </c>
      <c r="G13" s="13">
        <v>40082000000</v>
      </c>
      <c r="H13" s="19">
        <f t="shared" si="0"/>
        <v>41.56008488828413</v>
      </c>
      <c r="I13" s="16">
        <f t="shared" si="1"/>
        <v>31.867528599701654</v>
      </c>
      <c r="J13">
        <v>69.06</v>
      </c>
      <c r="K13" s="16">
        <v>46.69</v>
      </c>
      <c r="L13" s="16">
        <f t="shared" si="2"/>
        <v>1.661690542395118</v>
      </c>
      <c r="M13" s="16">
        <f t="shared" si="3"/>
        <v>1.4651277350838281</v>
      </c>
      <c r="N13" s="16"/>
      <c r="O13" s="2">
        <f>(I13-H13)/H13</f>
        <v>-0.23321791364566793</v>
      </c>
      <c r="P13" s="2">
        <f>(M13-L13)/L13</f>
        <v>-0.11829086240568558</v>
      </c>
    </row>
    <row r="14" spans="1:16" x14ac:dyDescent="0.25">
      <c r="A14" t="s">
        <v>29</v>
      </c>
      <c r="B14" t="s">
        <v>30</v>
      </c>
      <c r="C14" t="s">
        <v>31</v>
      </c>
      <c r="D14" s="6">
        <v>230265463</v>
      </c>
      <c r="E14" s="6">
        <v>229054236</v>
      </c>
      <c r="F14" s="12">
        <v>5329458000</v>
      </c>
      <c r="G14" s="13">
        <v>4702027000</v>
      </c>
      <c r="H14" s="19">
        <f t="shared" si="0"/>
        <v>23.144843045784942</v>
      </c>
      <c r="I14" s="16">
        <f t="shared" si="1"/>
        <v>20.528007174685037</v>
      </c>
      <c r="J14">
        <v>33.81</v>
      </c>
      <c r="K14" s="16">
        <v>7.9</v>
      </c>
      <c r="L14" s="16">
        <f t="shared" si="2"/>
        <v>1.4608005737225063</v>
      </c>
      <c r="M14" s="16">
        <f t="shared" si="3"/>
        <v>0.38484008373410028</v>
      </c>
      <c r="N14" s="16"/>
      <c r="O14" s="2">
        <f>(I14-H14)/H14</f>
        <v>-0.11306345287904099</v>
      </c>
      <c r="P14" s="2">
        <f>(M14-L14)/L14</f>
        <v>-0.73655535830368291</v>
      </c>
    </row>
    <row r="15" spans="1:16" x14ac:dyDescent="0.25">
      <c r="A15" t="s">
        <v>32</v>
      </c>
      <c r="B15" t="s">
        <v>33</v>
      </c>
      <c r="C15" t="s">
        <v>5</v>
      </c>
      <c r="D15" s="6">
        <v>409000000</v>
      </c>
      <c r="E15" s="6">
        <v>418000000</v>
      </c>
      <c r="F15" s="12">
        <v>26341000000</v>
      </c>
      <c r="G15" s="13">
        <v>10989000000</v>
      </c>
      <c r="H15" s="19">
        <f t="shared" si="0"/>
        <v>64.40342298288509</v>
      </c>
      <c r="I15" s="16">
        <f t="shared" si="1"/>
        <v>26.289473684210527</v>
      </c>
      <c r="J15">
        <v>61.21</v>
      </c>
      <c r="K15" s="16">
        <v>32</v>
      </c>
      <c r="L15" s="16">
        <f t="shared" si="2"/>
        <v>0.95041532212140767</v>
      </c>
      <c r="M15" s="16">
        <f t="shared" si="3"/>
        <v>1.2172172172172171</v>
      </c>
      <c r="N15" s="16"/>
      <c r="O15" s="2">
        <f>(I15-H15)/H15</f>
        <v>-0.59180005554678616</v>
      </c>
      <c r="P15" s="2">
        <f>(M15-L15)/L15</f>
        <v>0.28072137399919539</v>
      </c>
    </row>
    <row r="16" spans="1:16" x14ac:dyDescent="0.25">
      <c r="A16" t="s">
        <v>34</v>
      </c>
      <c r="B16" t="s">
        <v>35</v>
      </c>
      <c r="C16" t="s">
        <v>36</v>
      </c>
      <c r="D16" s="6">
        <v>137147899</v>
      </c>
      <c r="E16" s="6">
        <v>137158706</v>
      </c>
      <c r="F16" s="12">
        <v>4451563000</v>
      </c>
      <c r="G16" s="13">
        <v>4112770000</v>
      </c>
      <c r="H16" s="19">
        <f t="shared" si="0"/>
        <v>32.458120266209839</v>
      </c>
      <c r="I16" s="16">
        <f t="shared" si="1"/>
        <v>29.985482656857378</v>
      </c>
      <c r="J16">
        <v>36.71</v>
      </c>
      <c r="K16" s="16">
        <v>21.1</v>
      </c>
      <c r="L16" s="16">
        <f t="shared" si="2"/>
        <v>1.1309958709536403</v>
      </c>
      <c r="M16" s="16">
        <f t="shared" si="3"/>
        <v>0.70367384915762377</v>
      </c>
      <c r="N16" s="16"/>
      <c r="O16" s="2">
        <f>(I16-H16)/H16</f>
        <v>-7.6179322433732308E-2</v>
      </c>
      <c r="P16" s="2">
        <f>(M16-L16)/L16</f>
        <v>-0.37782810067706474</v>
      </c>
    </row>
    <row r="17" spans="1:16" x14ac:dyDescent="0.25">
      <c r="A17" t="s">
        <v>37</v>
      </c>
      <c r="B17" t="s">
        <v>38</v>
      </c>
      <c r="C17" t="s">
        <v>36</v>
      </c>
      <c r="D17" s="6">
        <v>234000000</v>
      </c>
      <c r="E17" s="6">
        <v>235300000</v>
      </c>
      <c r="F17" s="12">
        <v>8222900000</v>
      </c>
      <c r="G17" s="13">
        <v>6517200000</v>
      </c>
      <c r="H17" s="19">
        <f t="shared" si="0"/>
        <v>35.140598290598291</v>
      </c>
      <c r="I17" s="16">
        <f t="shared" si="1"/>
        <v>27.697407564810881</v>
      </c>
      <c r="J17">
        <v>29.95</v>
      </c>
      <c r="K17" s="16">
        <v>15.39</v>
      </c>
      <c r="L17" s="16">
        <f t="shared" si="2"/>
        <v>0.8522905544272702</v>
      </c>
      <c r="M17" s="16">
        <f t="shared" si="3"/>
        <v>0.55564767077886212</v>
      </c>
      <c r="N17" s="16"/>
      <c r="O17" s="2">
        <f>(I17-H17)/H17</f>
        <v>-0.21181172455389874</v>
      </c>
      <c r="P17" s="2">
        <f>(M17-L17)/L17</f>
        <v>-0.34805370317373607</v>
      </c>
    </row>
    <row r="18" spans="1:16" x14ac:dyDescent="0.25">
      <c r="A18" t="s">
        <v>39</v>
      </c>
      <c r="B18" t="s">
        <v>40</v>
      </c>
      <c r="C18" t="s">
        <v>5</v>
      </c>
      <c r="D18" s="6">
        <v>548294803</v>
      </c>
      <c r="E18" s="6">
        <v>549858644</v>
      </c>
      <c r="F18" s="12">
        <v>17712582000</v>
      </c>
      <c r="G18" s="13">
        <v>12943035000</v>
      </c>
      <c r="H18" s="19">
        <f t="shared" si="0"/>
        <v>32.304851155045512</v>
      </c>
      <c r="I18" s="16">
        <f t="shared" si="1"/>
        <v>23.538840647924779</v>
      </c>
      <c r="J18">
        <v>92.07</v>
      </c>
      <c r="K18" s="16">
        <v>70.790000000000006</v>
      </c>
      <c r="L18" s="16">
        <f t="shared" si="2"/>
        <v>2.850036347733492</v>
      </c>
      <c r="M18" s="16">
        <f t="shared" si="3"/>
        <v>3.0073698640821109</v>
      </c>
      <c r="N18" s="16"/>
      <c r="O18" s="2">
        <f>(I18-H18)/H18</f>
        <v>-0.27135275952979027</v>
      </c>
      <c r="P18" s="2">
        <f>(M18-L18)/L18</f>
        <v>5.520403852875045E-2</v>
      </c>
    </row>
    <row r="19" spans="1:16" x14ac:dyDescent="0.25">
      <c r="A19" t="s">
        <v>41</v>
      </c>
      <c r="B19" t="s">
        <v>42</v>
      </c>
      <c r="C19" t="s">
        <v>5</v>
      </c>
      <c r="D19" s="6">
        <v>151596000</v>
      </c>
      <c r="E19" s="6">
        <v>152554000</v>
      </c>
      <c r="F19" s="12">
        <v>6373063000</v>
      </c>
      <c r="G19" s="13">
        <v>8028042000</v>
      </c>
      <c r="H19" s="19">
        <f t="shared" si="0"/>
        <v>42.039783371592918</v>
      </c>
      <c r="I19" s="16">
        <f t="shared" si="1"/>
        <v>52.624264194973584</v>
      </c>
      <c r="J19">
        <v>75.7</v>
      </c>
      <c r="K19" s="16">
        <v>52.13</v>
      </c>
      <c r="L19" s="16">
        <f t="shared" si="2"/>
        <v>1.8006753110709874</v>
      </c>
      <c r="M19" s="16">
        <f t="shared" si="3"/>
        <v>0.99060767494739066</v>
      </c>
      <c r="N19" s="16"/>
      <c r="O19" s="2">
        <f>(I19-H19)/H19</f>
        <v>0.25177296300087032</v>
      </c>
      <c r="P19" s="2">
        <f>(M19-L19)/L19</f>
        <v>-0.44986879708024263</v>
      </c>
    </row>
    <row r="20" spans="1:16" x14ac:dyDescent="0.25">
      <c r="A20" t="s">
        <v>43</v>
      </c>
      <c r="B20" t="s">
        <v>44</v>
      </c>
      <c r="C20" t="s">
        <v>17</v>
      </c>
      <c r="D20" s="6">
        <v>4201000000</v>
      </c>
      <c r="E20" s="6">
        <v>4156000000</v>
      </c>
      <c r="F20" s="12">
        <v>174399000000</v>
      </c>
      <c r="G20" s="13">
        <v>170811000000</v>
      </c>
      <c r="H20" s="19">
        <f t="shared" si="0"/>
        <v>41.513687217329206</v>
      </c>
      <c r="I20" s="16">
        <f t="shared" si="1"/>
        <v>41.099855630413856</v>
      </c>
      <c r="J20">
        <v>92.45</v>
      </c>
      <c r="K20" s="16">
        <v>77.95</v>
      </c>
      <c r="L20" s="16">
        <f t="shared" si="2"/>
        <v>2.2269763588093969</v>
      </c>
      <c r="M20" s="16">
        <f t="shared" si="3"/>
        <v>1.8966003360439319</v>
      </c>
      <c r="N20" s="16"/>
      <c r="O20" s="2">
        <f>(I20-H20)/H20</f>
        <v>-9.9685577132402475E-3</v>
      </c>
      <c r="P20" s="2">
        <f>(M20-L20)/L20</f>
        <v>-0.1483518320518199</v>
      </c>
    </row>
    <row r="21" spans="1:16" x14ac:dyDescent="0.25">
      <c r="A21" t="s">
        <v>45</v>
      </c>
      <c r="B21" t="s">
        <v>46</v>
      </c>
      <c r="C21" t="s">
        <v>10</v>
      </c>
      <c r="D21" s="6">
        <v>231500000</v>
      </c>
      <c r="E21" s="6">
        <v>226800000</v>
      </c>
      <c r="F21" s="12">
        <v>2477700000</v>
      </c>
      <c r="G21" s="13">
        <v>2530900000</v>
      </c>
      <c r="H21" s="19">
        <f t="shared" si="0"/>
        <v>10.70280777537797</v>
      </c>
      <c r="I21" s="16">
        <f t="shared" si="1"/>
        <v>11.159171075837742</v>
      </c>
      <c r="J21">
        <v>46.52</v>
      </c>
      <c r="K21" s="16">
        <v>29.01</v>
      </c>
      <c r="L21" s="16">
        <f t="shared" si="2"/>
        <v>4.3465229850264357</v>
      </c>
      <c r="M21" s="16">
        <f t="shared" si="3"/>
        <v>2.599655458532538</v>
      </c>
      <c r="N21" s="16"/>
      <c r="O21" s="2">
        <f>(I21-H21)/H21</f>
        <v>4.2639586736262371E-2</v>
      </c>
      <c r="P21" s="2">
        <f>(M21-L21)/L21</f>
        <v>-0.4018999859224886</v>
      </c>
    </row>
    <row r="22" spans="1:16" x14ac:dyDescent="0.25">
      <c r="A22" t="s">
        <v>47</v>
      </c>
      <c r="B22" t="s">
        <v>48</v>
      </c>
      <c r="C22" t="s">
        <v>10</v>
      </c>
      <c r="D22" s="6">
        <v>848000000</v>
      </c>
      <c r="E22" s="6">
        <v>856000000</v>
      </c>
      <c r="F22" s="12">
        <v>16298000000</v>
      </c>
      <c r="G22" s="13">
        <v>15462000000</v>
      </c>
      <c r="H22" s="19">
        <f t="shared" si="0"/>
        <v>19.21933962264151</v>
      </c>
      <c r="I22" s="16">
        <f t="shared" si="1"/>
        <v>18.063084112149532</v>
      </c>
      <c r="J22">
        <v>39.33</v>
      </c>
      <c r="K22" s="16">
        <v>34.03</v>
      </c>
      <c r="L22" s="16">
        <f t="shared" si="2"/>
        <v>2.0463762424837402</v>
      </c>
      <c r="M22" s="16">
        <f t="shared" si="3"/>
        <v>1.8839529168283535</v>
      </c>
      <c r="N22" s="16"/>
      <c r="O22" s="2">
        <f>(I22-H22)/H22</f>
        <v>-6.0161042636961398E-2</v>
      </c>
      <c r="P22" s="2">
        <f>(M22-L22)/L22</f>
        <v>-7.9371193959058686E-2</v>
      </c>
    </row>
    <row r="23" spans="1:16" x14ac:dyDescent="0.25">
      <c r="A23" t="s">
        <v>49</v>
      </c>
      <c r="B23" t="s">
        <v>50</v>
      </c>
      <c r="C23" t="s">
        <v>36</v>
      </c>
      <c r="D23" s="6">
        <v>108232284</v>
      </c>
      <c r="E23" s="6">
        <v>108010599</v>
      </c>
      <c r="F23" s="12">
        <v>4890977000</v>
      </c>
      <c r="G23" s="12">
        <v>4830293000</v>
      </c>
      <c r="H23" s="19">
        <f t="shared" si="0"/>
        <v>45.189631219461283</v>
      </c>
      <c r="I23" s="16">
        <f t="shared" si="1"/>
        <v>44.720546360454868</v>
      </c>
      <c r="J23">
        <v>67.42</v>
      </c>
      <c r="K23" s="16">
        <v>53.55</v>
      </c>
      <c r="L23" s="16">
        <f t="shared" si="2"/>
        <v>1.4919351669983318</v>
      </c>
      <c r="M23" s="16">
        <f t="shared" si="3"/>
        <v>1.1974361754970142</v>
      </c>
      <c r="N23" s="16"/>
      <c r="O23" s="2">
        <f>(I23-H23)/H23</f>
        <v>-1.0380364839189034E-2</v>
      </c>
      <c r="P23" s="2">
        <f>(M23-L23)/L23</f>
        <v>-0.19739396055247416</v>
      </c>
    </row>
    <row r="24" spans="1:16" x14ac:dyDescent="0.25">
      <c r="A24" t="s">
        <v>51</v>
      </c>
      <c r="B24" t="s">
        <v>52</v>
      </c>
      <c r="C24" t="s">
        <v>17</v>
      </c>
      <c r="D24" s="6">
        <v>285834964</v>
      </c>
      <c r="E24" s="6">
        <v>286045586</v>
      </c>
      <c r="F24" s="12">
        <v>22205000000</v>
      </c>
      <c r="G24" s="13">
        <v>19386000000</v>
      </c>
      <c r="H24" s="19">
        <f t="shared" si="0"/>
        <v>77.684688007587482</v>
      </c>
      <c r="I24" s="16">
        <f t="shared" si="1"/>
        <v>67.772414429076349</v>
      </c>
      <c r="J24">
        <v>73.819999999999993</v>
      </c>
      <c r="K24" s="16">
        <v>48.48</v>
      </c>
      <c r="L24" s="16">
        <f t="shared" si="2"/>
        <v>0.95025161191083085</v>
      </c>
      <c r="M24" s="16">
        <f t="shared" si="3"/>
        <v>0.71533529398947693</v>
      </c>
      <c r="N24" s="16"/>
      <c r="O24" s="2">
        <f>(I24-H24)/H24</f>
        <v>-0.12759623334707862</v>
      </c>
      <c r="P24" s="2">
        <f>(M24-L24)/L24</f>
        <v>-0.24721485865092946</v>
      </c>
    </row>
    <row r="25" spans="1:16" x14ac:dyDescent="0.25">
      <c r="A25" t="s">
        <v>53</v>
      </c>
      <c r="B25" t="s">
        <v>54</v>
      </c>
      <c r="C25" t="s">
        <v>55</v>
      </c>
      <c r="D25" s="6">
        <v>2125147116</v>
      </c>
      <c r="E25" s="6">
        <v>2229223864</v>
      </c>
      <c r="F25" s="12">
        <v>34076000000</v>
      </c>
      <c r="G25" s="13">
        <v>35119000000</v>
      </c>
      <c r="H25" s="19">
        <f t="shared" si="0"/>
        <v>16.034654609765848</v>
      </c>
      <c r="I25" s="16">
        <f t="shared" si="1"/>
        <v>15.753913533378539</v>
      </c>
      <c r="J25">
        <v>42.31</v>
      </c>
      <c r="K25" s="16">
        <v>14.92</v>
      </c>
      <c r="L25" s="16">
        <f t="shared" si="2"/>
        <v>2.6386598919462383</v>
      </c>
      <c r="M25" s="16">
        <f t="shared" si="3"/>
        <v>0.94706626187761611</v>
      </c>
      <c r="N25" s="16"/>
      <c r="O25" s="2">
        <f>(I25-H25)/H25</f>
        <v>-1.7508395610612366E-2</v>
      </c>
      <c r="P25" s="2">
        <f>(M25-L25)/L25</f>
        <v>-0.64108058610802121</v>
      </c>
    </row>
    <row r="26" spans="1:16" x14ac:dyDescent="0.25">
      <c r="A26" t="s">
        <v>56</v>
      </c>
      <c r="B26" t="s">
        <v>57</v>
      </c>
      <c r="C26" t="s">
        <v>55</v>
      </c>
      <c r="D26" s="6">
        <v>547000000</v>
      </c>
      <c r="E26" s="6">
        <v>531000000</v>
      </c>
      <c r="F26" s="12">
        <v>10751000000</v>
      </c>
      <c r="G26" s="13">
        <v>13237000000</v>
      </c>
      <c r="H26" s="19">
        <f t="shared" si="0"/>
        <v>19.654478976234003</v>
      </c>
      <c r="I26" s="16">
        <f t="shared" si="1"/>
        <v>24.928436911487758</v>
      </c>
      <c r="J26">
        <v>45.13</v>
      </c>
      <c r="K26" s="16">
        <v>51.84</v>
      </c>
      <c r="L26" s="16">
        <f t="shared" si="2"/>
        <v>2.2961687284903731</v>
      </c>
      <c r="M26" s="16">
        <f t="shared" si="3"/>
        <v>2.0795527687542497</v>
      </c>
      <c r="N26" s="16"/>
      <c r="O26" s="2">
        <f>(I26-H26)/H26</f>
        <v>0.2683336425061672</v>
      </c>
      <c r="P26" s="2">
        <f>(M26-L26)/L26</f>
        <v>-9.4337997486159758E-2</v>
      </c>
    </row>
    <row r="27" spans="1:16" x14ac:dyDescent="0.25">
      <c r="A27" t="s">
        <v>58</v>
      </c>
      <c r="B27" t="s">
        <v>59</v>
      </c>
      <c r="C27" t="s">
        <v>17</v>
      </c>
      <c r="D27" s="6">
        <v>177499513</v>
      </c>
      <c r="E27" s="6">
        <v>172034711</v>
      </c>
      <c r="F27" s="12">
        <v>8573434000</v>
      </c>
      <c r="G27" s="13">
        <v>5306728000</v>
      </c>
      <c r="H27" s="19">
        <f t="shared" si="0"/>
        <v>48.301169141799278</v>
      </c>
      <c r="I27" s="16">
        <f t="shared" si="1"/>
        <v>30.846844623117949</v>
      </c>
      <c r="J27">
        <v>50.52</v>
      </c>
      <c r="K27" s="16">
        <v>22.45</v>
      </c>
      <c r="L27" s="16">
        <f t="shared" si="2"/>
        <v>1.0459374151314398</v>
      </c>
      <c r="M27" s="16">
        <f t="shared" si="3"/>
        <v>0.72778918797986247</v>
      </c>
      <c r="N27" s="16"/>
      <c r="O27" s="2">
        <f>(I27-H27)/H27</f>
        <v>-0.36136443131304158</v>
      </c>
      <c r="P27" s="2">
        <f>(M27-L27)/L27</f>
        <v>-0.3041752045093411</v>
      </c>
    </row>
    <row r="28" spans="1:16" x14ac:dyDescent="0.25">
      <c r="A28" t="s">
        <v>60</v>
      </c>
      <c r="B28" t="s">
        <v>61</v>
      </c>
      <c r="C28" t="s">
        <v>10</v>
      </c>
      <c r="D28" s="6">
        <v>418977608</v>
      </c>
      <c r="E28" s="6">
        <v>375764794</v>
      </c>
      <c r="F28" s="12">
        <v>20772000000</v>
      </c>
      <c r="G28" s="13">
        <v>16460000000</v>
      </c>
      <c r="H28" s="19">
        <f t="shared" si="0"/>
        <v>49.577828512496545</v>
      </c>
      <c r="I28" s="16">
        <f t="shared" si="1"/>
        <v>43.803997241955564</v>
      </c>
      <c r="J28">
        <v>65.53</v>
      </c>
      <c r="K28" s="16">
        <v>33.49</v>
      </c>
      <c r="L28" s="16">
        <f t="shared" si="2"/>
        <v>1.3217601893048334</v>
      </c>
      <c r="M28" s="16">
        <f t="shared" si="3"/>
        <v>0.76454209909234505</v>
      </c>
      <c r="N28" s="16"/>
      <c r="O28" s="2">
        <f>(I28-H28)/H28</f>
        <v>-0.1164599467902398</v>
      </c>
      <c r="P28" s="2">
        <f>(M28-L28)/L28</f>
        <v>-0.42157275935625788</v>
      </c>
    </row>
    <row r="29" spans="1:16" x14ac:dyDescent="0.25">
      <c r="A29" t="s">
        <v>62</v>
      </c>
      <c r="B29" t="s">
        <v>63</v>
      </c>
      <c r="C29" t="s">
        <v>5</v>
      </c>
      <c r="D29" s="6">
        <v>137603643</v>
      </c>
      <c r="E29" s="6">
        <v>163490317</v>
      </c>
      <c r="F29" s="12">
        <v>3893000000</v>
      </c>
      <c r="G29" s="13">
        <v>1379000000</v>
      </c>
      <c r="H29" s="19">
        <f t="shared" si="0"/>
        <v>28.291402139694803</v>
      </c>
      <c r="I29" s="16">
        <f t="shared" si="1"/>
        <v>8.4347502977806332</v>
      </c>
      <c r="J29">
        <v>27.12</v>
      </c>
      <c r="K29" s="16">
        <v>32.56</v>
      </c>
      <c r="L29" s="16">
        <f t="shared" si="2"/>
        <v>0.95859511897251481</v>
      </c>
      <c r="M29" s="16">
        <f t="shared" si="3"/>
        <v>3.8602209728208847</v>
      </c>
      <c r="N29" s="16"/>
      <c r="O29" s="2">
        <f>(I29-H29)/H29</f>
        <v>-0.70186170851015928</v>
      </c>
      <c r="P29" s="2">
        <f>(M29-L29)/L29</f>
        <v>3.0269566331179769</v>
      </c>
    </row>
    <row r="30" spans="1:16" x14ac:dyDescent="0.25">
      <c r="A30" t="s">
        <v>64</v>
      </c>
      <c r="B30" t="s">
        <v>65</v>
      </c>
      <c r="C30" t="s">
        <v>5</v>
      </c>
      <c r="D30" s="6">
        <v>364693435</v>
      </c>
      <c r="E30" s="6">
        <v>431792887</v>
      </c>
      <c r="F30" s="12">
        <v>10325000000</v>
      </c>
      <c r="G30" s="13">
        <v>10370000000</v>
      </c>
      <c r="H30" s="19">
        <f t="shared" si="0"/>
        <v>28.311450136194527</v>
      </c>
      <c r="I30" s="16">
        <f t="shared" si="1"/>
        <v>24.016143647127748</v>
      </c>
      <c r="J30">
        <v>47.43</v>
      </c>
      <c r="K30" s="16">
        <v>32.93</v>
      </c>
      <c r="L30" s="16">
        <f t="shared" si="2"/>
        <v>1.6752939101259081</v>
      </c>
      <c r="M30" s="16">
        <f t="shared" si="3"/>
        <v>1.3711610191812922</v>
      </c>
      <c r="N30" s="16"/>
      <c r="O30" s="2">
        <f>(I30-H30)/H30</f>
        <v>-0.15171623030271703</v>
      </c>
      <c r="P30" s="2">
        <f>(M30-L30)/L30</f>
        <v>-0.18154002059361546</v>
      </c>
    </row>
    <row r="31" spans="1:16" x14ac:dyDescent="0.25">
      <c r="A31" t="s">
        <v>66</v>
      </c>
      <c r="B31" t="s">
        <v>67</v>
      </c>
      <c r="C31" t="s">
        <v>5</v>
      </c>
      <c r="D31" s="6">
        <v>770606338</v>
      </c>
      <c r="E31" s="6">
        <v>763678756</v>
      </c>
      <c r="F31" s="12">
        <v>34959000000</v>
      </c>
      <c r="G31" s="13">
        <v>24350000000</v>
      </c>
      <c r="H31" s="19">
        <f t="shared" si="0"/>
        <v>45.365575490504206</v>
      </c>
      <c r="I31" s="16">
        <f t="shared" si="1"/>
        <v>31.885134696610574</v>
      </c>
      <c r="J31">
        <v>80.61</v>
      </c>
      <c r="K31" s="16">
        <v>67.61</v>
      </c>
      <c r="L31" s="16">
        <f t="shared" si="2"/>
        <v>1.7768979921101862</v>
      </c>
      <c r="M31" s="16">
        <f t="shared" si="3"/>
        <v>2.1204238477683779</v>
      </c>
      <c r="N31" s="16"/>
      <c r="O31" s="2">
        <f>(I31-H31)/H31</f>
        <v>-0.29715132340193323</v>
      </c>
      <c r="P31" s="2">
        <f>(M31-L31)/L31</f>
        <v>0.19332896833893745</v>
      </c>
    </row>
    <row r="32" spans="1:16" x14ac:dyDescent="0.25">
      <c r="A32" t="s">
        <v>68</v>
      </c>
      <c r="B32" t="s">
        <v>69</v>
      </c>
      <c r="C32" t="s">
        <v>5</v>
      </c>
      <c r="D32" s="6">
        <v>208322247</v>
      </c>
      <c r="E32" s="6">
        <v>209731028</v>
      </c>
      <c r="F32" s="12">
        <v>4005883000</v>
      </c>
      <c r="G32" s="12">
        <v>3766336000</v>
      </c>
      <c r="H32" s="19">
        <f t="shared" si="0"/>
        <v>19.229261673622403</v>
      </c>
      <c r="I32" s="16">
        <f t="shared" si="1"/>
        <v>17.957934197509392</v>
      </c>
      <c r="J32">
        <v>49.79</v>
      </c>
      <c r="K32" s="16">
        <v>24.66</v>
      </c>
      <c r="L32" s="16">
        <f t="shared" si="2"/>
        <v>2.5892829815873304</v>
      </c>
      <c r="M32" s="16">
        <f t="shared" si="3"/>
        <v>1.3732091747735731</v>
      </c>
      <c r="N32" s="16"/>
      <c r="O32" s="2">
        <f>(I32-H32)/H32</f>
        <v>-6.6114211647394949E-2</v>
      </c>
      <c r="P32" s="2">
        <f>(M32-L32)/L32</f>
        <v>-0.46965658657682025</v>
      </c>
    </row>
    <row r="33" spans="1:16" x14ac:dyDescent="0.25">
      <c r="A33" t="s">
        <v>70</v>
      </c>
      <c r="B33" t="s">
        <v>71</v>
      </c>
      <c r="C33" t="s">
        <v>55</v>
      </c>
      <c r="D33" s="6">
        <v>529410380</v>
      </c>
      <c r="E33" s="6">
        <v>546381776</v>
      </c>
      <c r="F33" s="12">
        <v>22037000000</v>
      </c>
      <c r="G33" s="13">
        <v>23938000000</v>
      </c>
      <c r="H33" s="19">
        <f t="shared" si="0"/>
        <v>41.625553318391681</v>
      </c>
      <c r="I33" s="16">
        <f t="shared" si="1"/>
        <v>43.811856565289247</v>
      </c>
      <c r="J33">
        <v>71.7</v>
      </c>
      <c r="K33" s="16">
        <v>81.8</v>
      </c>
      <c r="L33" s="16">
        <f t="shared" si="2"/>
        <v>1.72249962544811</v>
      </c>
      <c r="M33" s="16">
        <f t="shared" si="3"/>
        <v>1.8670744956470884</v>
      </c>
      <c r="N33" s="16"/>
      <c r="O33" s="2">
        <f>(I33-H33)/H33</f>
        <v>5.2523103541102428E-2</v>
      </c>
      <c r="P33" s="2">
        <f>(M33-L33)/L33</f>
        <v>8.3933179469555544E-2</v>
      </c>
    </row>
    <row r="34" spans="1:16" x14ac:dyDescent="0.25">
      <c r="A34" t="s">
        <v>72</v>
      </c>
      <c r="B34" t="s">
        <v>73</v>
      </c>
      <c r="C34" t="s">
        <v>5</v>
      </c>
      <c r="D34" s="6">
        <v>148904645</v>
      </c>
      <c r="E34" s="6">
        <v>149379700</v>
      </c>
      <c r="F34" s="12">
        <v>8589000000</v>
      </c>
      <c r="G34" s="13">
        <v>8375000000</v>
      </c>
      <c r="H34" s="19">
        <f t="shared" si="0"/>
        <v>57.681209340380214</v>
      </c>
      <c r="I34" s="16">
        <f t="shared" si="1"/>
        <v>56.065181547425787</v>
      </c>
      <c r="J34">
        <v>148.85</v>
      </c>
      <c r="K34" s="16">
        <v>125.38</v>
      </c>
      <c r="L34" s="16">
        <f t="shared" si="2"/>
        <v>2.5805630932879264</v>
      </c>
      <c r="M34" s="16">
        <f t="shared" si="3"/>
        <v>2.2363255863880598</v>
      </c>
      <c r="N34" s="16"/>
      <c r="O34" s="2">
        <f>(I34-H34)/H34</f>
        <v>-2.8016537992782906E-2</v>
      </c>
      <c r="P34" s="2">
        <f>(M34-L34)/L34</f>
        <v>-0.13339627610548732</v>
      </c>
    </row>
    <row r="35" spans="1:16" x14ac:dyDescent="0.25">
      <c r="A35" t="s">
        <v>74</v>
      </c>
      <c r="B35" t="s">
        <v>75</v>
      </c>
      <c r="C35" t="s">
        <v>5</v>
      </c>
      <c r="D35" s="6">
        <v>168628177</v>
      </c>
      <c r="E35" s="6">
        <v>169316460</v>
      </c>
      <c r="F35" s="12">
        <v>3457429000</v>
      </c>
      <c r="G35" s="13">
        <v>2759658000</v>
      </c>
      <c r="H35" s="19">
        <f t="shared" si="0"/>
        <v>20.503269747143147</v>
      </c>
      <c r="I35" s="16">
        <f t="shared" si="1"/>
        <v>16.298817019916434</v>
      </c>
      <c r="J35">
        <v>53.45</v>
      </c>
      <c r="K35" s="16">
        <v>24.61</v>
      </c>
      <c r="L35" s="16">
        <f t="shared" si="2"/>
        <v>2.6069012727810175</v>
      </c>
      <c r="M35" s="16">
        <f t="shared" si="3"/>
        <v>1.5099255344684015</v>
      </c>
      <c r="N35" s="16"/>
      <c r="O35" s="2">
        <f>(I35-H35)/H35</f>
        <v>-0.2050625475389137</v>
      </c>
      <c r="P35" s="2">
        <f>(M35-L35)/L35</f>
        <v>-0.42079680951721377</v>
      </c>
    </row>
    <row r="36" spans="1:16" x14ac:dyDescent="0.25">
      <c r="A36" t="s">
        <v>76</v>
      </c>
      <c r="B36" t="s">
        <v>77</v>
      </c>
      <c r="C36" t="s">
        <v>10</v>
      </c>
      <c r="D36" s="6">
        <v>1275000000</v>
      </c>
      <c r="E36" s="6">
        <v>1256000000</v>
      </c>
      <c r="F36" s="12">
        <v>38049000000</v>
      </c>
      <c r="G36" s="12">
        <v>35905000000</v>
      </c>
      <c r="H36" s="19">
        <f t="shared" si="0"/>
        <v>29.842352941176472</v>
      </c>
      <c r="I36" s="16">
        <f t="shared" si="1"/>
        <v>28.586783439490446</v>
      </c>
      <c r="J36">
        <v>85.41</v>
      </c>
      <c r="K36" s="16">
        <v>69.75</v>
      </c>
      <c r="L36" s="16">
        <f t="shared" si="2"/>
        <v>2.8620397382322791</v>
      </c>
      <c r="M36" s="16">
        <f t="shared" si="3"/>
        <v>2.4399387271967692</v>
      </c>
      <c r="N36" s="16"/>
      <c r="O36" s="2">
        <f>(I36-H36)/H36</f>
        <v>-4.2073408358949842E-2</v>
      </c>
      <c r="P36" s="2">
        <f>(M36-L36)/L36</f>
        <v>-0.14748258222865135</v>
      </c>
    </row>
    <row r="37" spans="1:16" x14ac:dyDescent="0.25">
      <c r="A37" t="s">
        <v>78</v>
      </c>
      <c r="B37" t="s">
        <v>79</v>
      </c>
      <c r="C37" t="s">
        <v>5</v>
      </c>
      <c r="D37" s="6">
        <v>354477937</v>
      </c>
      <c r="E37" s="6">
        <v>390091400</v>
      </c>
      <c r="F37" s="12">
        <v>4662000000</v>
      </c>
      <c r="G37" s="13">
        <v>2282000000</v>
      </c>
      <c r="H37" s="19">
        <f t="shared" si="0"/>
        <v>13.151735308141335</v>
      </c>
      <c r="I37" s="16">
        <f t="shared" si="1"/>
        <v>5.8499110721230974</v>
      </c>
      <c r="J37">
        <v>27.29</v>
      </c>
      <c r="K37" s="16">
        <v>7.11</v>
      </c>
      <c r="L37" s="16">
        <f t="shared" si="2"/>
        <v>2.0750113472179321</v>
      </c>
      <c r="M37" s="16">
        <f t="shared" si="3"/>
        <v>1.2154030911481157</v>
      </c>
      <c r="N37" s="16"/>
      <c r="O37" s="2">
        <f>(I37-H37)/H37</f>
        <v>-0.55519853957965382</v>
      </c>
      <c r="P37" s="2">
        <f>(M37-L37)/L37</f>
        <v>-0.41426677363588138</v>
      </c>
    </row>
    <row r="38" spans="1:16" x14ac:dyDescent="0.25">
      <c r="A38" t="s">
        <v>80</v>
      </c>
      <c r="B38" t="s">
        <v>81</v>
      </c>
      <c r="C38" t="s">
        <v>55</v>
      </c>
      <c r="D38" s="6">
        <v>671000000</v>
      </c>
      <c r="E38" s="6">
        <v>671000000</v>
      </c>
      <c r="F38" s="12">
        <v>10398000000</v>
      </c>
      <c r="G38" s="13">
        <v>9532000000</v>
      </c>
      <c r="H38" s="19">
        <f t="shared" si="0"/>
        <v>15.496274217585693</v>
      </c>
      <c r="I38" s="16">
        <f t="shared" si="1"/>
        <v>14.205663189269746</v>
      </c>
      <c r="J38">
        <v>36.299999999999997</v>
      </c>
      <c r="K38" s="16">
        <v>23.94</v>
      </c>
      <c r="L38" s="16">
        <f t="shared" si="2"/>
        <v>2.3424985574148871</v>
      </c>
      <c r="M38" s="16">
        <f t="shared" si="3"/>
        <v>1.6852433906840119</v>
      </c>
      <c r="N38" s="16"/>
      <c r="O38" s="2">
        <f>(I38-H38)/H38</f>
        <v>-8.3285247162915993E-2</v>
      </c>
      <c r="P38" s="2">
        <f>(M38-L38)/L38</f>
        <v>-0.28057868580128509</v>
      </c>
    </row>
    <row r="39" spans="1:16" x14ac:dyDescent="0.25">
      <c r="A39" t="s">
        <v>82</v>
      </c>
      <c r="B39" t="s">
        <v>83</v>
      </c>
      <c r="C39" t="s">
        <v>55</v>
      </c>
      <c r="D39" s="6">
        <v>125290409</v>
      </c>
      <c r="E39" s="6">
        <v>119393321</v>
      </c>
      <c r="F39" s="12">
        <v>6976000000</v>
      </c>
      <c r="G39" s="13">
        <v>7740000000</v>
      </c>
      <c r="H39" s="19">
        <f t="shared" si="0"/>
        <v>55.678643366867767</v>
      </c>
      <c r="I39" s="16">
        <f t="shared" si="1"/>
        <v>64.827746939043607</v>
      </c>
      <c r="J39">
        <v>74.349999999999994</v>
      </c>
      <c r="K39" s="16">
        <v>105.37</v>
      </c>
      <c r="L39" s="16">
        <f t="shared" si="2"/>
        <v>1.3353414433987958</v>
      </c>
      <c r="M39" s="16">
        <f t="shared" si="3"/>
        <v>1.6253842679289405</v>
      </c>
      <c r="N39" s="16"/>
      <c r="O39" s="2">
        <f>(I39-H39)/H39</f>
        <v>0.16431980053630618</v>
      </c>
      <c r="P39" s="2">
        <f>(M39-L39)/L39</f>
        <v>0.21720498975296484</v>
      </c>
    </row>
    <row r="40" spans="1:16" x14ac:dyDescent="0.25">
      <c r="A40" t="s">
        <v>84</v>
      </c>
      <c r="B40" t="s">
        <v>85</v>
      </c>
      <c r="C40" t="s">
        <v>36</v>
      </c>
      <c r="D40" s="6">
        <v>362279530</v>
      </c>
      <c r="E40" s="6">
        <v>364035397</v>
      </c>
      <c r="F40" s="12">
        <v>13982000000</v>
      </c>
      <c r="G40" s="13">
        <v>14808000000</v>
      </c>
      <c r="H40" s="19">
        <f t="shared" si="0"/>
        <v>38.594507395987847</v>
      </c>
      <c r="I40" s="16">
        <f t="shared" si="1"/>
        <v>40.677363031265884</v>
      </c>
      <c r="J40">
        <v>18.13</v>
      </c>
      <c r="K40" s="16">
        <v>12.38</v>
      </c>
      <c r="L40" s="16">
        <f t="shared" si="2"/>
        <v>0.46975596330281782</v>
      </c>
      <c r="M40" s="16">
        <f t="shared" si="3"/>
        <v>0.30434617874527287</v>
      </c>
      <c r="N40" s="16"/>
      <c r="O40" s="2">
        <f>(I40-H40)/H40</f>
        <v>5.3967669904618688E-2</v>
      </c>
      <c r="P40" s="2">
        <f>(M40-L40)/L40</f>
        <v>-0.35211854128377967</v>
      </c>
    </row>
    <row r="41" spans="1:16" x14ac:dyDescent="0.25">
      <c r="A41" t="s">
        <v>86</v>
      </c>
      <c r="B41" t="s">
        <v>87</v>
      </c>
      <c r="C41" t="s">
        <v>55</v>
      </c>
      <c r="D41" s="6">
        <v>514298721</v>
      </c>
      <c r="E41" s="6">
        <v>473039385</v>
      </c>
      <c r="F41" s="12">
        <v>21244000000</v>
      </c>
      <c r="G41" s="13">
        <v>21354000000</v>
      </c>
      <c r="H41" s="19">
        <f t="shared" si="0"/>
        <v>41.306733096075497</v>
      </c>
      <c r="I41" s="16">
        <f t="shared" si="1"/>
        <v>45.142118557422023</v>
      </c>
      <c r="J41">
        <v>49.5</v>
      </c>
      <c r="K41" s="16">
        <v>70.709999999999994</v>
      </c>
      <c r="L41" s="16">
        <f t="shared" si="2"/>
        <v>1.198351849439842</v>
      </c>
      <c r="M41" s="16">
        <f t="shared" si="3"/>
        <v>1.5663863872506321</v>
      </c>
      <c r="N41" s="16"/>
      <c r="O41" s="2">
        <f>(I41-H41)/H41</f>
        <v>9.2851338604430109E-2</v>
      </c>
      <c r="P41" s="2">
        <f>(M41-L41)/L41</f>
        <v>0.30711726108056187</v>
      </c>
    </row>
    <row r="43" spans="1:16" x14ac:dyDescent="0.25">
      <c r="B43" t="s">
        <v>99</v>
      </c>
      <c r="H43" s="18" t="s">
        <v>94</v>
      </c>
      <c r="I43" s="17" t="s">
        <v>95</v>
      </c>
      <c r="J43" s="18" t="s">
        <v>94</v>
      </c>
      <c r="K43" s="17" t="s">
        <v>95</v>
      </c>
      <c r="L43" s="18" t="s">
        <v>94</v>
      </c>
      <c r="M43" s="17" t="s">
        <v>95</v>
      </c>
      <c r="N43" s="24"/>
    </row>
    <row r="44" spans="1:16" x14ac:dyDescent="0.25">
      <c r="H44" s="15">
        <f>AVERAGE(H3:H41)</f>
        <v>38.628851835376963</v>
      </c>
      <c r="I44" s="15">
        <f>AVERAGE(I3:I41)</f>
        <v>31.103373804419981</v>
      </c>
      <c r="J44" s="15">
        <f t="shared" ref="J44:M44" si="4">AVERAGE(J3:J41)</f>
        <v>60.783421052631581</v>
      </c>
      <c r="K44" s="15">
        <f t="shared" si="4"/>
        <v>46.341538461538455</v>
      </c>
      <c r="L44" s="15">
        <f t="shared" si="4"/>
        <v>1.8623962690854194</v>
      </c>
      <c r="M44" s="15">
        <f t="shared" si="4"/>
        <v>1.7372765942720849</v>
      </c>
      <c r="N44" s="15"/>
    </row>
    <row r="45" spans="1:16" x14ac:dyDescent="0.25">
      <c r="H45" s="20" t="s">
        <v>98</v>
      </c>
      <c r="I45" s="20"/>
      <c r="J45" s="20" t="s">
        <v>98</v>
      </c>
      <c r="K45" s="20"/>
      <c r="L45" s="20" t="s">
        <v>98</v>
      </c>
      <c r="M45" s="20"/>
      <c r="N45" s="25"/>
    </row>
    <row r="46" spans="1:16" x14ac:dyDescent="0.25">
      <c r="H46" s="21">
        <f>(I44-H44)/H44</f>
        <v>-0.1948149549727238</v>
      </c>
      <c r="I46" s="21"/>
      <c r="J46" s="21">
        <f t="shared" ref="J46" si="5">(K44-J44)/J44</f>
        <v>-0.23759575129192032</v>
      </c>
      <c r="K46" s="21"/>
      <c r="L46" s="21">
        <f t="shared" ref="L46" si="6">(M44-L44)/L44</f>
        <v>-6.718209056270176E-2</v>
      </c>
      <c r="M46" s="21"/>
      <c r="N46" s="26"/>
    </row>
  </sheetData>
  <mergeCells count="11">
    <mergeCell ref="H45:I45"/>
    <mergeCell ref="J45:K45"/>
    <mergeCell ref="L45:M45"/>
    <mergeCell ref="H46:I46"/>
    <mergeCell ref="J46:K46"/>
    <mergeCell ref="L46:M46"/>
    <mergeCell ref="D1:E1"/>
    <mergeCell ref="F1:G1"/>
    <mergeCell ref="H1:I1"/>
    <mergeCell ref="J1:K1"/>
    <mergeCell ref="L1:M1"/>
  </mergeCells>
  <conditionalFormatting sqref="M3:N3">
    <cfRule type="cellIs" dxfId="3" priority="4" operator="greaterThan">
      <formula>L3</formula>
    </cfRule>
  </conditionalFormatting>
  <conditionalFormatting sqref="M4:N41">
    <cfRule type="cellIs" dxfId="2" priority="3" operator="greaterThan">
      <formula>L4</formula>
    </cfRule>
  </conditionalFormatting>
  <conditionalFormatting sqref="K3:K41">
    <cfRule type="cellIs" dxfId="1" priority="2" operator="greaterThan">
      <formula>J3</formula>
    </cfRule>
  </conditionalFormatting>
  <conditionalFormatting sqref="I3:I41">
    <cfRule type="cellIs" dxfId="0" priority="1" operator="greaterThan">
      <formula>H3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" sqref="S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</vt:lpstr>
      <vt:lpstr>Chart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jacobdhess</dc:creator>
  <cp:keywords/>
  <dc:description/>
  <cp:lastModifiedBy>jacobdhess</cp:lastModifiedBy>
  <cp:revision/>
  <dcterms:created xsi:type="dcterms:W3CDTF">2016-02-24T20:10:30Z</dcterms:created>
  <dcterms:modified xsi:type="dcterms:W3CDTF">2016-03-22T02:30:56Z</dcterms:modified>
  <cp:category/>
  <cp:contentStatus/>
</cp:coreProperties>
</file>