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EVOKE Pharma\"/>
    </mc:Choice>
  </mc:AlternateContent>
  <bookViews>
    <workbookView xWindow="0" yWindow="0" windowWidth="13185" windowHeight="8130"/>
  </bookViews>
  <sheets>
    <sheet name="Equity value calculatio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9" i="1"/>
  <c r="B13" i="1"/>
  <c r="B3" i="1"/>
  <c r="B18" i="1" l="1"/>
  <c r="B2" i="1" l="1"/>
  <c r="B32" i="1" l="1"/>
  <c r="B36" i="1" s="1"/>
</calcChain>
</file>

<file path=xl/sharedStrings.xml><?xml version="1.0" encoding="utf-8"?>
<sst xmlns="http://schemas.openxmlformats.org/spreadsheetml/2006/main" count="32" uniqueCount="32">
  <si>
    <t>Other liabilities</t>
  </si>
  <si>
    <t>Contigent liabilities x (1-t) if tax deductible</t>
  </si>
  <si>
    <t>Non-controlling minority interest (in subsidiaries)</t>
  </si>
  <si>
    <t>Fair value of employee stock options</t>
  </si>
  <si>
    <t>Fair value of warrants</t>
  </si>
  <si>
    <t>Fair value of preferred stock</t>
  </si>
  <si>
    <t>Restructuring charges e.g. from layoffs</t>
  </si>
  <si>
    <t>Long-term operating provisions (e.g. plant decommissioning costs), book value</t>
  </si>
  <si>
    <t>Unfunded pension/retirement liabilities x (1-tax rate)</t>
  </si>
  <si>
    <t>Securitized receivables</t>
  </si>
  <si>
    <t>PV of Operating leases</t>
  </si>
  <si>
    <t>Market value/Fair value of all outstanding debt (fixed and floating-rate), commercial paper, notes etc.</t>
  </si>
  <si>
    <t>Debt and other liabilities, total</t>
  </si>
  <si>
    <t>Value of discontinued operations</t>
  </si>
  <si>
    <t>Overfunded pension assets</t>
  </si>
  <si>
    <t>NPV of any noncontrolling interests in subsidiaries</t>
  </si>
  <si>
    <t>Loans to nonconsolidated subsidiaries and other companies</t>
  </si>
  <si>
    <t>NPV of operating FCF from subsidiaries</t>
  </si>
  <si>
    <t>Investments in subsidiaries</t>
  </si>
  <si>
    <t>Receivables from financial subsidiaries</t>
  </si>
  <si>
    <t>Any investments in marketable securities</t>
  </si>
  <si>
    <t>Available for sale securities, 98% of total</t>
  </si>
  <si>
    <t>Financial investments</t>
  </si>
  <si>
    <t xml:space="preserve">Excess Cash and cash equivalents, 98% of total, incl marketable securities </t>
  </si>
  <si>
    <t>Non-Operating assets, total</t>
  </si>
  <si>
    <t>Acquired goodwill</t>
  </si>
  <si>
    <t>Acquired intangible assets</t>
  </si>
  <si>
    <t>Non-operating assets less liabilities</t>
  </si>
  <si>
    <t>Net deferred tax assets, risk-adjusted at 67% probability</t>
  </si>
  <si>
    <t>Contribution to intrinsic value per common share</t>
  </si>
  <si>
    <t>Evoke Pharma</t>
  </si>
  <si>
    <t>Diluted share count (incl. stock options and warrants)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</si>
</sst>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2" fontId="0" fillId="2" borderId="1" xfId="0" applyNumberFormat="1" applyFill="1" applyBorder="1"/>
    <xf numFmtId="0" fontId="1" fillId="3" borderId="0" xfId="0" applyFont="1" applyFill="1"/>
    <xf numFmtId="164" fontId="0" fillId="4" borderId="1" xfId="0" applyNumberFormat="1" applyFill="1" applyBorder="1"/>
    <xf numFmtId="0" fontId="0" fillId="4" borderId="1" xfId="0" applyFill="1" applyBorder="1"/>
    <xf numFmtId="42" fontId="0" fillId="4" borderId="1" xfId="0" applyNumberFormat="1" applyFill="1" applyBorder="1"/>
    <xf numFmtId="3" fontId="0" fillId="4" borderId="1" xfId="0" applyNumberFormat="1" applyFill="1" applyBorder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Fill="1" applyBorder="1"/>
    <xf numFmtId="44" fontId="0" fillId="0" borderId="0" xfId="0" applyNumberFormat="1" applyFill="1"/>
    <xf numFmtId="44" fontId="1" fillId="2" borderId="1" xfId="0" applyNumberFormat="1" applyFont="1" applyFill="1" applyBorder="1"/>
    <xf numFmtId="14" fontId="0" fillId="0" borderId="0" xfId="0" applyNumberFormat="1"/>
    <xf numFmtId="42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9" workbookViewId="0">
      <selection activeCell="B32" sqref="B32"/>
    </sheetView>
  </sheetViews>
  <sheetFormatPr defaultColWidth="8.86328125" defaultRowHeight="14.25" x14ac:dyDescent="0.45"/>
  <cols>
    <col min="1" max="1" width="91" customWidth="1"/>
    <col min="2" max="2" width="16" customWidth="1"/>
    <col min="4" max="4" width="68.33203125" customWidth="1"/>
    <col min="7" max="7" width="10.73046875" customWidth="1"/>
  </cols>
  <sheetData>
    <row r="1" spans="1:8" x14ac:dyDescent="0.45">
      <c r="A1" s="12"/>
    </row>
    <row r="2" spans="1:8" x14ac:dyDescent="0.45">
      <c r="A2" s="3" t="s">
        <v>24</v>
      </c>
      <c r="B2" s="2">
        <f>SUM(B3:B16)</f>
        <v>21034004.039999999</v>
      </c>
    </row>
    <row r="3" spans="1:8" x14ac:dyDescent="0.45">
      <c r="A3" t="s">
        <v>23</v>
      </c>
      <c r="B3" s="6">
        <f>(6099698+4500000)*0.98</f>
        <v>10387704.039999999</v>
      </c>
    </row>
    <row r="4" spans="1:8" x14ac:dyDescent="0.45">
      <c r="A4" t="s">
        <v>21</v>
      </c>
      <c r="B4" s="6"/>
      <c r="D4" s="1" t="s">
        <v>30</v>
      </c>
    </row>
    <row r="5" spans="1:8" x14ac:dyDescent="0.45">
      <c r="A5" t="s">
        <v>22</v>
      </c>
      <c r="B5" s="6"/>
      <c r="D5" s="15">
        <v>42579</v>
      </c>
    </row>
    <row r="6" spans="1:8" x14ac:dyDescent="0.45">
      <c r="A6" t="s">
        <v>20</v>
      </c>
      <c r="B6" s="6"/>
      <c r="D6" s="16"/>
    </row>
    <row r="7" spans="1:8" x14ac:dyDescent="0.45">
      <c r="A7" t="s">
        <v>19</v>
      </c>
      <c r="B7" s="6"/>
    </row>
    <row r="8" spans="1:8" x14ac:dyDescent="0.45">
      <c r="A8" t="s">
        <v>18</v>
      </c>
      <c r="B8" s="6"/>
    </row>
    <row r="9" spans="1:8" x14ac:dyDescent="0.45">
      <c r="A9" t="s">
        <v>17</v>
      </c>
      <c r="B9" s="6"/>
      <c r="D9" s="16"/>
    </row>
    <row r="10" spans="1:8" x14ac:dyDescent="0.45">
      <c r="A10" t="s">
        <v>16</v>
      </c>
      <c r="B10" s="6"/>
    </row>
    <row r="11" spans="1:8" x14ac:dyDescent="0.45">
      <c r="A11" t="s">
        <v>15</v>
      </c>
      <c r="B11" s="6"/>
    </row>
    <row r="12" spans="1:8" x14ac:dyDescent="0.45">
      <c r="A12" t="s">
        <v>14</v>
      </c>
      <c r="B12" s="6"/>
      <c r="G12" s="11"/>
    </row>
    <row r="13" spans="1:8" x14ac:dyDescent="0.45">
      <c r="A13" s="17" t="s">
        <v>28</v>
      </c>
      <c r="B13" s="6">
        <f>(43900000+1500000)*0.35*0.67</f>
        <v>10646300</v>
      </c>
      <c r="G13" s="10"/>
      <c r="H13" s="9"/>
    </row>
    <row r="14" spans="1:8" x14ac:dyDescent="0.45">
      <c r="A14" t="s">
        <v>25</v>
      </c>
      <c r="B14" s="6"/>
    </row>
    <row r="15" spans="1:8" x14ac:dyDescent="0.45">
      <c r="A15" t="s">
        <v>13</v>
      </c>
      <c r="B15" s="6"/>
      <c r="G15" s="8"/>
    </row>
    <row r="16" spans="1:8" x14ac:dyDescent="0.45">
      <c r="A16" t="s">
        <v>26</v>
      </c>
      <c r="B16" s="6"/>
    </row>
    <row r="18" spans="1:2" x14ac:dyDescent="0.45">
      <c r="A18" s="3" t="s">
        <v>12</v>
      </c>
      <c r="B18" s="2">
        <f>SUM(B19:B30)</f>
        <v>4613000</v>
      </c>
    </row>
    <row r="19" spans="1:2" x14ac:dyDescent="0.45">
      <c r="A19" t="s">
        <v>11</v>
      </c>
      <c r="B19" s="7">
        <f>4500000</f>
        <v>4500000</v>
      </c>
    </row>
    <row r="20" spans="1:2" x14ac:dyDescent="0.45">
      <c r="A20" t="s">
        <v>10</v>
      </c>
      <c r="B20" s="6">
        <v>113000</v>
      </c>
    </row>
    <row r="21" spans="1:2" x14ac:dyDescent="0.45">
      <c r="A21" t="s">
        <v>9</v>
      </c>
      <c r="B21" s="5"/>
    </row>
    <row r="22" spans="1:2" x14ac:dyDescent="0.45">
      <c r="A22" t="s">
        <v>8</v>
      </c>
      <c r="B22" s="5"/>
    </row>
    <row r="23" spans="1:2" x14ac:dyDescent="0.45">
      <c r="A23" t="s">
        <v>7</v>
      </c>
      <c r="B23" s="5"/>
    </row>
    <row r="24" spans="1:2" x14ac:dyDescent="0.45">
      <c r="A24" t="s">
        <v>6</v>
      </c>
      <c r="B24" s="5"/>
    </row>
    <row r="25" spans="1:2" x14ac:dyDescent="0.45">
      <c r="A25" t="s">
        <v>5</v>
      </c>
      <c r="B25" s="5"/>
    </row>
    <row r="26" spans="1:2" x14ac:dyDescent="0.45">
      <c r="A26" t="s">
        <v>4</v>
      </c>
      <c r="B26" s="6"/>
    </row>
    <row r="27" spans="1:2" x14ac:dyDescent="0.45">
      <c r="A27" s="17" t="s">
        <v>3</v>
      </c>
      <c r="B27" s="6"/>
    </row>
    <row r="28" spans="1:2" x14ac:dyDescent="0.45">
      <c r="A28" t="s">
        <v>2</v>
      </c>
      <c r="B28" s="5"/>
    </row>
    <row r="29" spans="1:2" x14ac:dyDescent="0.45">
      <c r="A29" t="s">
        <v>1</v>
      </c>
      <c r="B29" s="5"/>
    </row>
    <row r="30" spans="1:2" x14ac:dyDescent="0.45">
      <c r="A30" t="s">
        <v>0</v>
      </c>
      <c r="B30" s="4"/>
    </row>
    <row r="31" spans="1:2" x14ac:dyDescent="0.45">
      <c r="B31" s="4"/>
    </row>
    <row r="32" spans="1:2" x14ac:dyDescent="0.45">
      <c r="A32" s="3" t="s">
        <v>27</v>
      </c>
      <c r="B32" s="2">
        <f>B2-B18</f>
        <v>16421004.039999999</v>
      </c>
    </row>
    <row r="34" spans="1:2" x14ac:dyDescent="0.45">
      <c r="A34" s="1" t="s">
        <v>31</v>
      </c>
      <c r="B34" s="8">
        <f>7235841+118881+1161624+2760+1800000</f>
        <v>10319106</v>
      </c>
    </row>
    <row r="36" spans="1:2" x14ac:dyDescent="0.45">
      <c r="A36" s="1" t="s">
        <v>29</v>
      </c>
      <c r="B36" s="14">
        <f>B32/B34</f>
        <v>1.591320414772365</v>
      </c>
    </row>
    <row r="37" spans="1:2" x14ac:dyDescent="0.45">
      <c r="B3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Equity value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2016-07-05T20:52:58Z</dcterms:created>
  <dcterms:modified xsi:type="dcterms:W3CDTF">2016-07-28T20:27:31Z</dcterms:modified>
</cp:coreProperties>
</file>