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f\Documents\"/>
    </mc:Choice>
  </mc:AlternateContent>
  <bookViews>
    <workbookView xWindow="0" yWindow="0" windowWidth="28800" windowHeight="12420" activeTab="1"/>
  </bookViews>
  <sheets>
    <sheet name="Sheet1" sheetId="1" r:id="rId1"/>
    <sheet name="Sheet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42461.6525578703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54" i="2" s="1"/>
  <c r="C81" i="2" l="1"/>
  <c r="C80" i="2"/>
  <c r="C78" i="2"/>
  <c r="C77" i="2"/>
  <c r="C75" i="2"/>
  <c r="C74" i="2"/>
  <c r="C72" i="2"/>
  <c r="C71" i="2"/>
  <c r="D67" i="2"/>
  <c r="D66" i="2"/>
  <c r="C20" i="2"/>
  <c r="C19" i="2"/>
  <c r="C38" i="2"/>
  <c r="C67" i="2"/>
  <c r="C66" i="2" l="1"/>
  <c r="D48" i="2"/>
  <c r="E48" i="2"/>
  <c r="F48" i="2"/>
  <c r="G48" i="2"/>
  <c r="H48" i="2"/>
  <c r="I48" i="2"/>
  <c r="C48" i="2"/>
  <c r="D43" i="2"/>
  <c r="E43" i="2"/>
  <c r="F43" i="2"/>
  <c r="G43" i="2"/>
  <c r="H43" i="2"/>
  <c r="I43" i="2"/>
  <c r="J43" i="2"/>
  <c r="K43" i="2"/>
  <c r="L43" i="2"/>
  <c r="M43" i="2"/>
  <c r="C43" i="2"/>
  <c r="D26" i="2"/>
  <c r="E26" i="2"/>
  <c r="F26" i="2"/>
  <c r="G26" i="2"/>
  <c r="H26" i="2"/>
  <c r="I26" i="2"/>
  <c r="J26" i="2"/>
  <c r="K26" i="2"/>
  <c r="L26" i="2"/>
  <c r="M26" i="2"/>
  <c r="C26" i="2"/>
  <c r="F7" i="2"/>
  <c r="D7" i="2"/>
  <c r="E7" i="2"/>
  <c r="G7" i="2"/>
  <c r="H7" i="2"/>
  <c r="I7" i="2"/>
  <c r="J7" i="2"/>
  <c r="K7" i="2"/>
  <c r="L7" i="2"/>
  <c r="M7" i="2"/>
  <c r="C7" i="2"/>
  <c r="E9" i="1"/>
  <c r="F9" i="1"/>
  <c r="G9" i="1"/>
  <c r="H9" i="1"/>
  <c r="I9" i="1"/>
  <c r="J9" i="1"/>
  <c r="K9" i="1"/>
  <c r="L9" i="1"/>
  <c r="M9" i="1"/>
  <c r="N9" i="1"/>
  <c r="D9" i="1"/>
</calcChain>
</file>

<file path=xl/sharedStrings.xml><?xml version="1.0" encoding="utf-8"?>
<sst xmlns="http://schemas.openxmlformats.org/spreadsheetml/2006/main" count="73" uniqueCount="62">
  <si>
    <t>Aug - 26 2016</t>
  </si>
  <si>
    <t>VIAB</t>
  </si>
  <si>
    <t>Time Warner Inc. (NYSE:TWX)</t>
  </si>
  <si>
    <t>CBS Corporation (NYSE:CBS)</t>
  </si>
  <si>
    <t>Twenty‑First Century Fox, Inc. (NasdaqGS:FOXA)</t>
  </si>
  <si>
    <t>The Walt Disney Company (NYSE:DIS)</t>
  </si>
  <si>
    <t>Discovery Communications, Inc. (NasdaqGS:DISC.A)</t>
  </si>
  <si>
    <t>Lions Gate Entertainment Corp. (NYSE:LGF)</t>
  </si>
  <si>
    <t>Live Nation Entertainment, Inc. (NYSE:LYV)</t>
  </si>
  <si>
    <t>Scripps Networks Interactive, Inc. (NasdaqGS:SNI)</t>
  </si>
  <si>
    <t>DreamWorks Animation SKG Inc. (BMV:DWA *)</t>
  </si>
  <si>
    <t>Regal Entertainment Group (NYSE:RGC)</t>
  </si>
  <si>
    <t>Viacom, Inc. (VIAB)</t>
  </si>
  <si>
    <t>Regal Entertainment Group (RGC)</t>
  </si>
  <si>
    <t>Time Warner Inc. (TWX)</t>
  </si>
  <si>
    <t>CBS Corporation (CBS)</t>
  </si>
  <si>
    <t>Twenty‑First Century Fox, Inc. (FOXA)</t>
  </si>
  <si>
    <t>The Walt Disney Company (DIS)</t>
  </si>
  <si>
    <t>Discovery Communications, Inc. (DISC.A)</t>
  </si>
  <si>
    <t>Lions Gate Entertainment Corp. (LGF)</t>
  </si>
  <si>
    <t>Scripps Networks Interactive, Inc. (SNI)</t>
  </si>
  <si>
    <t>P/E</t>
  </si>
  <si>
    <t>Lear Corp. (LEA)</t>
  </si>
  <si>
    <t>Debt / EBITDA</t>
  </si>
  <si>
    <t>Delphi Automotive PLC (DLPH)</t>
  </si>
  <si>
    <t>Faurecia S.A. (EO)</t>
  </si>
  <si>
    <t>BorgWarner Inc. (BWA)</t>
  </si>
  <si>
    <t>Autoliv, Inc. (ALV)</t>
  </si>
  <si>
    <t>Johnson Controls Inc. (JCI)</t>
  </si>
  <si>
    <t>Tenneco Inc. (TEN)</t>
  </si>
  <si>
    <t>Average</t>
  </si>
  <si>
    <t>Average without (JCI)</t>
  </si>
  <si>
    <t>HP Inc. (HPQ)</t>
  </si>
  <si>
    <t>Hewlett Packard Enterprise Company (HPE)</t>
  </si>
  <si>
    <t>Microsoft Corporation (MSFT)</t>
  </si>
  <si>
    <t>NetApp, Inc. (NTAP)</t>
  </si>
  <si>
    <t>Cognizant Technology Solutions Corporation (CTSH)</t>
  </si>
  <si>
    <t>Accenture plc (ACN)</t>
  </si>
  <si>
    <t>EPAM Systems, Inc. (EPAM)</t>
  </si>
  <si>
    <t>International Business Machines Corporation (IBM)</t>
  </si>
  <si>
    <t>Price / LTM EPS</t>
  </si>
  <si>
    <t>Average without (LGF)</t>
  </si>
  <si>
    <t>Price / Diluted EPS Before Extraordinary Items</t>
  </si>
  <si>
    <t>Price / Diluted LTM EPS Before Extraordinary Items</t>
  </si>
  <si>
    <t>Polaris Industries With Goodwill</t>
  </si>
  <si>
    <t>Polaris Industries Without Goodwill</t>
  </si>
  <si>
    <t>Viacom With Goodwill</t>
  </si>
  <si>
    <t>Viacom Without Goodwill</t>
  </si>
  <si>
    <t>Lear Corp. With Goodwill</t>
  </si>
  <si>
    <t>Lear Corp. Without Goodwill</t>
  </si>
  <si>
    <t>International Business Machines With Goodwill</t>
  </si>
  <si>
    <t>International Business Machines Without Goodwill</t>
  </si>
  <si>
    <t>Return on Invested Capital With and Without Goodwill</t>
  </si>
  <si>
    <t>Viacom (VIAB)</t>
  </si>
  <si>
    <t>Cash from Ops.</t>
  </si>
  <si>
    <t>Capex</t>
  </si>
  <si>
    <t>Free Cash Flow</t>
  </si>
  <si>
    <t>Free Cash Flow to Yield</t>
  </si>
  <si>
    <t>Market Cap</t>
  </si>
  <si>
    <t>Debt / EBITDA &amp; Price / Diluted EPS Before Extraordinary Items</t>
  </si>
  <si>
    <t>Polaris Industries (PII)</t>
  </si>
  <si>
    <t>International Business Machines (IBM)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</si>
</sst>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Fill="1"/>
    <xf numFmtId="0" fontId="0" fillId="0" borderId="4" xfId="0" applyBorder="1"/>
    <xf numFmtId="0" fontId="2" fillId="0" borderId="4" xfId="0" applyFont="1" applyBorder="1"/>
    <xf numFmtId="43" fontId="2" fillId="0" borderId="5" xfId="1" applyFont="1" applyBorder="1"/>
    <xf numFmtId="43" fontId="0" fillId="0" borderId="5" xfId="1" applyFont="1" applyBorder="1"/>
    <xf numFmtId="0" fontId="0" fillId="0" borderId="6" xfId="0" applyBorder="1"/>
    <xf numFmtId="43" fontId="0" fillId="0" borderId="7" xfId="1" applyFont="1" applyBorder="1"/>
    <xf numFmtId="14" fontId="0" fillId="0" borderId="0" xfId="0" applyNumberFormat="1"/>
    <xf numFmtId="43" fontId="0" fillId="0" borderId="4" xfId="1" applyFont="1" applyBorder="1"/>
    <xf numFmtId="43" fontId="0" fillId="0" borderId="6" xfId="1" applyFont="1" applyBorder="1"/>
    <xf numFmtId="0" fontId="3" fillId="0" borderId="6" xfId="0" applyFont="1" applyBorder="1"/>
    <xf numFmtId="2" fontId="0" fillId="0" borderId="0" xfId="1" applyNumberFormat="1" applyFont="1" applyBorder="1"/>
    <xf numFmtId="2" fontId="0" fillId="0" borderId="5" xfId="1" applyNumberFormat="1" applyFont="1" applyBorder="1"/>
    <xf numFmtId="2" fontId="2" fillId="0" borderId="0" xfId="1" applyNumberFormat="1" applyFont="1" applyBorder="1"/>
    <xf numFmtId="2" fontId="2" fillId="0" borderId="5" xfId="1" applyNumberFormat="1" applyFont="1" applyBorder="1"/>
    <xf numFmtId="2" fontId="0" fillId="0" borderId="1" xfId="1" applyNumberFormat="1" applyFont="1" applyBorder="1"/>
    <xf numFmtId="2" fontId="0" fillId="0" borderId="7" xfId="1" applyNumberFormat="1" applyFont="1" applyBorder="1"/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/>
    <xf numFmtId="10" fontId="2" fillId="0" borderId="0" xfId="2" applyNumberFormat="1" applyFont="1"/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Viacom (VIAB</a:t>
            </a:r>
            <a:r>
              <a:rPr lang="en-US" baseline="0"/>
              <a:t>) Historical P/E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Price / LTM 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Sheet2!$C$4:$M$5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8/29/2016</c:v>
                </c:pt>
              </c:strCache>
            </c:strRef>
          </c:cat>
          <c:val>
            <c:numRef>
              <c:f>Sheet2!$C$6:$M$6</c:f>
              <c:numCache>
                <c:formatCode>General</c:formatCode>
                <c:ptCount val="11"/>
                <c:pt idx="0">
                  <c:v>21.83</c:v>
                </c:pt>
                <c:pt idx="1">
                  <c:v>19.88</c:v>
                </c:pt>
                <c:pt idx="2">
                  <c:v>12.43</c:v>
                </c:pt>
                <c:pt idx="3">
                  <c:v>12.58</c:v>
                </c:pt>
                <c:pt idx="4">
                  <c:v>13.1</c:v>
                </c:pt>
                <c:pt idx="5">
                  <c:v>16.850000000000001</c:v>
                </c:pt>
                <c:pt idx="6">
                  <c:v>12.39</c:v>
                </c:pt>
                <c:pt idx="7">
                  <c:v>16.440000000000001</c:v>
                </c:pt>
                <c:pt idx="8">
                  <c:v>15.39</c:v>
                </c:pt>
                <c:pt idx="9">
                  <c:v>12.36</c:v>
                </c:pt>
                <c:pt idx="10">
                  <c:v>8.06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Sheet2!$C$4:$M$5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8/29/2016</c:v>
                </c:pt>
              </c:strCache>
            </c:strRef>
          </c:cat>
          <c:val>
            <c:numRef>
              <c:f>Sheet2!$C$7:$M$7</c:f>
              <c:numCache>
                <c:formatCode>_(* #,##0.00_);_(* \(#,##0.00\);_(* "-"??_);_(@_)</c:formatCode>
                <c:ptCount val="11"/>
                <c:pt idx="0">
                  <c:v>14.664545454545454</c:v>
                </c:pt>
                <c:pt idx="1">
                  <c:v>14.664545454545454</c:v>
                </c:pt>
                <c:pt idx="2">
                  <c:v>14.664545454545454</c:v>
                </c:pt>
                <c:pt idx="3">
                  <c:v>14.664545454545454</c:v>
                </c:pt>
                <c:pt idx="4">
                  <c:v>14.664545454545454</c:v>
                </c:pt>
                <c:pt idx="5">
                  <c:v>14.664545454545454</c:v>
                </c:pt>
                <c:pt idx="6">
                  <c:v>14.664545454545454</c:v>
                </c:pt>
                <c:pt idx="7">
                  <c:v>14.664545454545454</c:v>
                </c:pt>
                <c:pt idx="8">
                  <c:v>14.664545454545454</c:v>
                </c:pt>
                <c:pt idx="9">
                  <c:v>14.664545454545454</c:v>
                </c:pt>
                <c:pt idx="10">
                  <c:v>14.664545454545454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0246248"/>
        <c:axId val="1280247424"/>
      </c:lineChart>
      <c:catAx>
        <c:axId val="128024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247424"/>
        <c:crosses val="autoZero"/>
        <c:auto val="1"/>
        <c:lblAlgn val="ctr"/>
        <c:lblOffset val="100"/>
        <c:noMultiLvlLbl val="0"/>
      </c:catAx>
      <c:valAx>
        <c:axId val="128024742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24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International Business Machines (IBM) Historical</a:t>
            </a:r>
            <a:r>
              <a:rPr lang="en-US" baseline="0"/>
              <a:t> P/E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Sheet2!$B$25</c:f>
              <c:strCache>
                <c:ptCount val="1"/>
                <c:pt idx="0">
                  <c:v>Price / LTM 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Sheet2!$C$24:$M$24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m/d/yyyy">
                  <c:v>42611</c:v>
                </c:pt>
              </c:numCache>
            </c:numRef>
          </c:cat>
          <c:val>
            <c:numRef>
              <c:f>Sheet2!$C$25:$M$25</c:f>
              <c:numCache>
                <c:formatCode>General</c:formatCode>
                <c:ptCount val="11"/>
                <c:pt idx="0">
                  <c:v>15.76</c:v>
                </c:pt>
                <c:pt idx="1">
                  <c:v>16.71</c:v>
                </c:pt>
                <c:pt idx="2">
                  <c:v>14.24</c:v>
                </c:pt>
                <c:pt idx="3">
                  <c:v>11.82</c:v>
                </c:pt>
                <c:pt idx="4">
                  <c:v>12.65</c:v>
                </c:pt>
                <c:pt idx="5">
                  <c:v>14.19</c:v>
                </c:pt>
                <c:pt idx="6">
                  <c:v>14.59</c:v>
                </c:pt>
                <c:pt idx="7">
                  <c:v>13.56</c:v>
                </c:pt>
                <c:pt idx="8">
                  <c:v>12.01</c:v>
                </c:pt>
                <c:pt idx="9">
                  <c:v>10.17</c:v>
                </c:pt>
                <c:pt idx="10">
                  <c:v>11.05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Sheet2!$B$26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Sheet2!$C$24:$M$24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m/d/yyyy">
                  <c:v>42611</c:v>
                </c:pt>
              </c:numCache>
            </c:numRef>
          </c:cat>
          <c:val>
            <c:numRef>
              <c:f>Sheet2!$C$26:$M$26</c:f>
              <c:numCache>
                <c:formatCode>_(* #,##0.00_);_(* \(#,##0.00\);_(* "-"??_);_(@_)</c:formatCode>
                <c:ptCount val="11"/>
                <c:pt idx="0">
                  <c:v>13.340909090909093</c:v>
                </c:pt>
                <c:pt idx="1">
                  <c:v>13.340909090909093</c:v>
                </c:pt>
                <c:pt idx="2">
                  <c:v>13.340909090909093</c:v>
                </c:pt>
                <c:pt idx="3">
                  <c:v>13.340909090909093</c:v>
                </c:pt>
                <c:pt idx="4">
                  <c:v>13.340909090909093</c:v>
                </c:pt>
                <c:pt idx="5">
                  <c:v>13.340909090909093</c:v>
                </c:pt>
                <c:pt idx="6">
                  <c:v>13.340909090909093</c:v>
                </c:pt>
                <c:pt idx="7">
                  <c:v>13.340909090909093</c:v>
                </c:pt>
                <c:pt idx="8">
                  <c:v>13.340909090909093</c:v>
                </c:pt>
                <c:pt idx="9">
                  <c:v>13.340909090909093</c:v>
                </c:pt>
                <c:pt idx="10">
                  <c:v>13.340909090909093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10328"/>
        <c:axId val="679110720"/>
      </c:lineChart>
      <c:catAx>
        <c:axId val="67911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10720"/>
        <c:crosses val="autoZero"/>
        <c:auto val="1"/>
        <c:lblAlgn val="ctr"/>
        <c:lblOffset val="100"/>
        <c:noMultiLvlLbl val="0"/>
      </c:catAx>
      <c:valAx>
        <c:axId val="679110720"/>
        <c:scaling>
          <c:orientation val="minMax"/>
          <c:max val="17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Polaris Industries (PII) Historical P/E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Sheet2!$B$42</c:f>
              <c:strCache>
                <c:ptCount val="1"/>
                <c:pt idx="0">
                  <c:v>Price / LTM 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Sheet2!$C$41:$M$41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m/d/yyyy">
                  <c:v>42611</c:v>
                </c:pt>
              </c:numCache>
            </c:numRef>
          </c:cat>
          <c:val>
            <c:numRef>
              <c:f>Sheet2!$C$42:$M$42</c:f>
              <c:numCache>
                <c:formatCode>_(* #,##0.00_);_(* \(#,##0.00\);_(* "-"??_);_(@_)</c:formatCode>
                <c:ptCount val="11"/>
                <c:pt idx="0">
                  <c:v>14.44</c:v>
                </c:pt>
                <c:pt idx="1">
                  <c:v>17.05</c:v>
                </c:pt>
                <c:pt idx="2">
                  <c:v>12.14</c:v>
                </c:pt>
                <c:pt idx="3">
                  <c:v>10.81</c:v>
                </c:pt>
                <c:pt idx="4">
                  <c:v>17.11</c:v>
                </c:pt>
                <c:pt idx="5">
                  <c:v>19.61</c:v>
                </c:pt>
                <c:pt idx="6">
                  <c:v>21.31</c:v>
                </c:pt>
                <c:pt idx="7">
                  <c:v>22.72</c:v>
                </c:pt>
                <c:pt idx="8">
                  <c:v>24.75</c:v>
                </c:pt>
                <c:pt idx="9">
                  <c:v>19.7</c:v>
                </c:pt>
                <c:pt idx="10">
                  <c:v>13.95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Sheet2!$B$43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Sheet2!$C$41:$M$41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m/d/yyyy">
                  <c:v>42611</c:v>
                </c:pt>
              </c:numCache>
            </c:numRef>
          </c:cat>
          <c:val>
            <c:numRef>
              <c:f>Sheet2!$C$43:$M$43</c:f>
              <c:numCache>
                <c:formatCode>_(* #,##0.00_);_(* \(#,##0.00\);_(* "-"??_);_(@_)</c:formatCode>
                <c:ptCount val="11"/>
                <c:pt idx="0">
                  <c:v>17.599090909090908</c:v>
                </c:pt>
                <c:pt idx="1">
                  <c:v>17.599090909090908</c:v>
                </c:pt>
                <c:pt idx="2">
                  <c:v>17.599090909090908</c:v>
                </c:pt>
                <c:pt idx="3">
                  <c:v>17.599090909090908</c:v>
                </c:pt>
                <c:pt idx="4">
                  <c:v>17.599090909090908</c:v>
                </c:pt>
                <c:pt idx="5">
                  <c:v>17.599090909090908</c:v>
                </c:pt>
                <c:pt idx="6">
                  <c:v>17.599090909090908</c:v>
                </c:pt>
                <c:pt idx="7">
                  <c:v>17.599090909090908</c:v>
                </c:pt>
                <c:pt idx="8">
                  <c:v>17.599090909090908</c:v>
                </c:pt>
                <c:pt idx="9">
                  <c:v>17.599090909090908</c:v>
                </c:pt>
                <c:pt idx="10">
                  <c:v>17.599090909090908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324496"/>
        <c:axId val="1062324888"/>
      </c:lineChart>
      <c:catAx>
        <c:axId val="10623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24888"/>
        <c:crosses val="autoZero"/>
        <c:auto val="1"/>
        <c:lblAlgn val="ctr"/>
        <c:lblOffset val="100"/>
        <c:noMultiLvlLbl val="0"/>
      </c:catAx>
      <c:valAx>
        <c:axId val="10623248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142875</xdr:rowOff>
    </xdr:to>
    <xdr:pic>
      <xdr:nvPicPr>
        <xdr:cNvPr id="8" name="Picture 7" descr="https://w2.ciqimg.com/ciqdotnet/images/QC-Icon-disabled.png?urwvid=1391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381500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142875</xdr:rowOff>
    </xdr:to>
    <xdr:pic>
      <xdr:nvPicPr>
        <xdr:cNvPr id="10" name="Picture 9" descr="https://w2.ciqimg.com/ciqdotnet/images/QC-Icon-disabled.png?urwvid=1391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439150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142875</xdr:rowOff>
    </xdr:to>
    <xdr:pic>
      <xdr:nvPicPr>
        <xdr:cNvPr id="12" name="Picture 11" descr="https://w2.ciqimg.com/ciqdotnet/images/QC-Icon-disabled.png?urwvid=1391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9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142875</xdr:rowOff>
    </xdr:to>
    <xdr:pic>
      <xdr:nvPicPr>
        <xdr:cNvPr id="14" name="Picture 13" descr="https://w2.ciqimg.com/ciqdotnet/images/QC-Icon-disabled.png?urwvid=1391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553700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142875</xdr:rowOff>
    </xdr:to>
    <xdr:pic>
      <xdr:nvPicPr>
        <xdr:cNvPr id="16" name="Picture 15" descr="https://w2.ciqimg.com/ciqdotnet/images/QC-Icon-disabled.png?urwvid=1391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51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142875</xdr:rowOff>
    </xdr:to>
    <xdr:pic>
      <xdr:nvPicPr>
        <xdr:cNvPr id="18" name="Picture 17" descr="https://w2.ciqimg.com/ciqdotnet/images/QC-Icon-disabled.png?urwvid=1391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381500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257175</xdr:colOff>
          <xdr:row>24</xdr:row>
          <xdr:rowOff>66675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</xdr:row>
      <xdr:rowOff>47625</xdr:rowOff>
    </xdr:from>
    <xdr:to>
      <xdr:col>22</xdr:col>
      <xdr:colOff>38100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123826</xdr:colOff>
      <xdr:row>21</xdr:row>
      <xdr:rowOff>0</xdr:rowOff>
    </xdr:from>
    <xdr:to>
      <xdr:col>20</xdr:col>
      <xdr:colOff>504826</xdr:colOff>
      <xdr:row>35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80962</xdr:colOff>
      <xdr:row>37</xdr:row>
      <xdr:rowOff>38100</xdr:rowOff>
    </xdr:from>
    <xdr:to>
      <xdr:col>20</xdr:col>
      <xdr:colOff>385762</xdr:colOff>
      <xdr:row>51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image" Target="../media/image1.emf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6:O21"/>
  <sheetViews>
    <sheetView topLeftCell="A3" workbookViewId="0">
      <selection activeCell="C21" sqref="C6:O21"/>
    </sheetView>
  </sheetViews>
  <sheetFormatPr defaultRowHeight="15" x14ac:dyDescent="0.25"/>
  <sheetData>
    <row r="6" spans="3:15" x14ac:dyDescent="0.25">
      <c r="D6" t="s">
        <v>1</v>
      </c>
    </row>
    <row r="7" spans="3:15" x14ac:dyDescent="0.25">
      <c r="D7">
        <v>2006</v>
      </c>
      <c r="E7">
        <v>2007</v>
      </c>
      <c r="F7">
        <v>2008</v>
      </c>
      <c r="G7">
        <v>2009</v>
      </c>
      <c r="H7">
        <v>2010</v>
      </c>
      <c r="I7">
        <v>2011</v>
      </c>
      <c r="J7">
        <v>2012</v>
      </c>
      <c r="K7">
        <v>2013</v>
      </c>
      <c r="L7">
        <v>2014</v>
      </c>
      <c r="M7">
        <v>2015</v>
      </c>
      <c r="N7" t="s">
        <v>0</v>
      </c>
    </row>
    <row r="8" spans="3:15" x14ac:dyDescent="0.25">
      <c r="D8" s="1">
        <v>21.83</v>
      </c>
      <c r="E8" s="1">
        <v>19.88</v>
      </c>
      <c r="F8" s="1">
        <v>12.43</v>
      </c>
      <c r="G8" s="1">
        <v>12.58</v>
      </c>
      <c r="H8" s="1">
        <v>13.1</v>
      </c>
      <c r="I8" s="1">
        <v>16.850000000000001</v>
      </c>
      <c r="J8" s="1">
        <v>12.39</v>
      </c>
      <c r="K8" s="1">
        <v>16.440000000000001</v>
      </c>
      <c r="L8" s="1">
        <v>15.39</v>
      </c>
      <c r="M8" s="1">
        <v>12.36</v>
      </c>
      <c r="N8" s="1">
        <v>8.1199999999999992</v>
      </c>
      <c r="O8" s="1"/>
    </row>
    <row r="9" spans="3:15" x14ac:dyDescent="0.25">
      <c r="D9" s="1">
        <f>AVERAGE($D$8:$N$8)</f>
        <v>14.67</v>
      </c>
      <c r="E9" s="1">
        <f t="shared" ref="E9:N9" si="0">AVERAGE($D$8:$N$8)</f>
        <v>14.67</v>
      </c>
      <c r="F9" s="1">
        <f t="shared" si="0"/>
        <v>14.67</v>
      </c>
      <c r="G9" s="1">
        <f t="shared" si="0"/>
        <v>14.67</v>
      </c>
      <c r="H9" s="1">
        <f t="shared" si="0"/>
        <v>14.67</v>
      </c>
      <c r="I9" s="1">
        <f t="shared" si="0"/>
        <v>14.67</v>
      </c>
      <c r="J9" s="1">
        <f t="shared" si="0"/>
        <v>14.67</v>
      </c>
      <c r="K9" s="1">
        <f t="shared" si="0"/>
        <v>14.67</v>
      </c>
      <c r="L9" s="1">
        <f t="shared" si="0"/>
        <v>14.67</v>
      </c>
      <c r="M9" s="1">
        <f t="shared" si="0"/>
        <v>14.67</v>
      </c>
      <c r="N9" s="1">
        <f t="shared" si="0"/>
        <v>14.67</v>
      </c>
      <c r="O9" s="1"/>
    </row>
    <row r="12" spans="3:15" x14ac:dyDescent="0.25">
      <c r="C12" t="s">
        <v>2</v>
      </c>
      <c r="D12">
        <v>15.9</v>
      </c>
      <c r="E12" s="1"/>
    </row>
    <row r="13" spans="3:15" x14ac:dyDescent="0.25">
      <c r="C13" t="s">
        <v>3</v>
      </c>
      <c r="D13">
        <v>15.3</v>
      </c>
    </row>
    <row r="14" spans="3:15" x14ac:dyDescent="0.25">
      <c r="C14" t="s">
        <v>4</v>
      </c>
      <c r="D14">
        <v>17.3</v>
      </c>
    </row>
    <row r="15" spans="3:15" x14ac:dyDescent="0.25">
      <c r="C15" t="s">
        <v>5</v>
      </c>
      <c r="D15">
        <v>17.100000000000001</v>
      </c>
    </row>
    <row r="16" spans="3:15" x14ac:dyDescent="0.25">
      <c r="C16" t="s">
        <v>6</v>
      </c>
      <c r="D16">
        <v>14</v>
      </c>
    </row>
    <row r="17" spans="3:4" x14ac:dyDescent="0.25">
      <c r="C17" t="s">
        <v>7</v>
      </c>
      <c r="D17">
        <v>297.60000000000002</v>
      </c>
    </row>
    <row r="18" spans="3:4" x14ac:dyDescent="0.25">
      <c r="C18" t="s">
        <v>8</v>
      </c>
      <c r="D18">
        <v>10.8</v>
      </c>
    </row>
    <row r="19" spans="3:4" x14ac:dyDescent="0.25">
      <c r="C19" t="s">
        <v>9</v>
      </c>
      <c r="D19">
        <v>22.2</v>
      </c>
    </row>
    <row r="20" spans="3:4" x14ac:dyDescent="0.25">
      <c r="C20" t="s">
        <v>10</v>
      </c>
      <c r="D20">
        <v>7.9</v>
      </c>
    </row>
    <row r="21" spans="3:4" x14ac:dyDescent="0.25">
      <c r="C21" t="s">
        <v>11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41" r:id="rId3" name="Control 17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41" r:id="rId3" name="Control 17"/>
      </mc:Fallback>
    </mc:AlternateContent>
    <mc:AlternateContent xmlns:mc="http://schemas.openxmlformats.org/markup-compatibility/2006">
      <mc:Choice Requires="x14">
        <control shapeId="1039" r:id="rId5" name="Control 15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39" r:id="rId5" name="Control 15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5" r:id="rId7" name="Control 11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35" r:id="rId7" name="Control 11"/>
      </mc:Fallback>
    </mc:AlternateContent>
    <mc:AlternateContent xmlns:mc="http://schemas.openxmlformats.org/markup-compatibility/2006">
      <mc:Choice Requires="x14">
        <control shapeId="1033" r:id="rId8" name="Control 9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33" r:id="rId8" name="Control 9"/>
      </mc:Fallback>
    </mc:AlternateContent>
    <mc:AlternateContent xmlns:mc="http://schemas.openxmlformats.org/markup-compatibility/2006">
      <mc:Choice Requires="x14">
        <control shapeId="1031" r:id="rId9" name="Control 7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31" r:id="rId9" name="Control 7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27" r:id="rId11" name="Control 3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27" r:id="rId11" name="Control 3"/>
      </mc:Fallback>
    </mc:AlternateContent>
    <mc:AlternateContent xmlns:mc="http://schemas.openxmlformats.org/markup-compatibility/2006">
      <mc:Choice Requires="x14">
        <control shapeId="1025" r:id="rId12" name="Control 1">
          <controlPr defaultSize="0" autoPict="0" r:id="rId4">
            <anchor moveWithCells="1">
              <from>
                <xdr:col>4</xdr:col>
                <xdr:colOff>0</xdr:colOff>
                <xdr:row>23</xdr:row>
                <xdr:rowOff>0</xdr:rowOff>
              </from>
              <to>
                <xdr:col>4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025" r:id="rId12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Q81"/>
  <sheetViews>
    <sheetView tabSelected="1" workbookViewId="0">
      <selection activeCell="E12" sqref="E12"/>
    </sheetView>
  </sheetViews>
  <sheetFormatPr defaultRowHeight="15" x14ac:dyDescent="0.25"/>
  <cols>
    <col min="2" max="2" width="47" bestFit="1" customWidth="1"/>
    <col min="3" max="3" width="10" bestFit="1" customWidth="1"/>
    <col min="4" max="4" width="11" bestFit="1" customWidth="1"/>
    <col min="9" max="9" width="10.42578125" customWidth="1"/>
    <col min="13" max="13" width="10.28515625" bestFit="1" customWidth="1"/>
  </cols>
  <sheetData>
    <row r="4" spans="2:14" x14ac:dyDescent="0.25">
      <c r="B4" s="24" t="s">
        <v>53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4" x14ac:dyDescent="0.25">
      <c r="C5">
        <v>2006</v>
      </c>
      <c r="D5">
        <v>2007</v>
      </c>
      <c r="E5">
        <v>2008</v>
      </c>
      <c r="F5">
        <v>2009</v>
      </c>
      <c r="G5">
        <v>2010</v>
      </c>
      <c r="H5">
        <v>2011</v>
      </c>
      <c r="I5">
        <v>2012</v>
      </c>
      <c r="J5">
        <v>2013</v>
      </c>
      <c r="K5">
        <v>2014</v>
      </c>
      <c r="L5">
        <v>2015</v>
      </c>
      <c r="M5" s="14">
        <v>42611</v>
      </c>
    </row>
    <row r="6" spans="2:14" x14ac:dyDescent="0.25">
      <c r="B6" t="s">
        <v>40</v>
      </c>
      <c r="C6" s="1">
        <v>21.83</v>
      </c>
      <c r="D6" s="1">
        <v>19.88</v>
      </c>
      <c r="E6" s="1">
        <v>12.43</v>
      </c>
      <c r="F6" s="1">
        <v>12.58</v>
      </c>
      <c r="G6" s="1">
        <v>13.1</v>
      </c>
      <c r="H6" s="1">
        <v>16.850000000000001</v>
      </c>
      <c r="I6" s="1">
        <v>12.39</v>
      </c>
      <c r="J6" s="1">
        <v>16.440000000000001</v>
      </c>
      <c r="K6" s="1">
        <v>15.39</v>
      </c>
      <c r="L6" s="1">
        <v>12.36</v>
      </c>
      <c r="M6" s="1">
        <v>8.06</v>
      </c>
      <c r="N6" s="1"/>
    </row>
    <row r="7" spans="2:14" x14ac:dyDescent="0.25">
      <c r="B7" t="s">
        <v>30</v>
      </c>
      <c r="C7" s="7">
        <f>AVERAGE($C$6:$M$6)</f>
        <v>14.664545454545454</v>
      </c>
      <c r="D7" s="7">
        <f t="shared" ref="D7:M7" si="0">AVERAGE($C$6:$M$6)</f>
        <v>14.664545454545454</v>
      </c>
      <c r="E7" s="7">
        <f t="shared" si="0"/>
        <v>14.664545454545454</v>
      </c>
      <c r="F7" s="7">
        <f>AVERAGE($C$6:$M$6)</f>
        <v>14.664545454545454</v>
      </c>
      <c r="G7" s="7">
        <f t="shared" si="0"/>
        <v>14.664545454545454</v>
      </c>
      <c r="H7" s="7">
        <f t="shared" si="0"/>
        <v>14.664545454545454</v>
      </c>
      <c r="I7" s="7">
        <f t="shared" si="0"/>
        <v>14.664545454545454</v>
      </c>
      <c r="J7" s="7">
        <f t="shared" si="0"/>
        <v>14.664545454545454</v>
      </c>
      <c r="K7" s="7">
        <f t="shared" si="0"/>
        <v>14.664545454545454</v>
      </c>
      <c r="L7" s="7">
        <f t="shared" si="0"/>
        <v>14.664545454545454</v>
      </c>
      <c r="M7" s="7">
        <f t="shared" si="0"/>
        <v>14.664545454545454</v>
      </c>
      <c r="N7" s="1"/>
    </row>
    <row r="9" spans="2:14" x14ac:dyDescent="0.25">
      <c r="B9" s="25" t="s">
        <v>42</v>
      </c>
      <c r="C9" s="26"/>
    </row>
    <row r="10" spans="2:14" x14ac:dyDescent="0.25">
      <c r="B10" s="8" t="s">
        <v>14</v>
      </c>
      <c r="C10" s="11">
        <v>15.9</v>
      </c>
      <c r="D10" s="1"/>
    </row>
    <row r="11" spans="2:14" x14ac:dyDescent="0.25">
      <c r="B11" s="8" t="s">
        <v>15</v>
      </c>
      <c r="C11" s="11">
        <v>15.3</v>
      </c>
    </row>
    <row r="12" spans="2:14" x14ac:dyDescent="0.25">
      <c r="B12" s="8" t="s">
        <v>16</v>
      </c>
      <c r="C12" s="11">
        <v>17.399999999999999</v>
      </c>
    </row>
    <row r="13" spans="2:14" x14ac:dyDescent="0.25">
      <c r="B13" s="8" t="s">
        <v>17</v>
      </c>
      <c r="C13" s="11">
        <v>17.100000000000001</v>
      </c>
    </row>
    <row r="14" spans="2:14" x14ac:dyDescent="0.25">
      <c r="B14" s="8" t="s">
        <v>18</v>
      </c>
      <c r="C14" s="11">
        <v>14</v>
      </c>
    </row>
    <row r="15" spans="2:14" x14ac:dyDescent="0.25">
      <c r="B15" s="8" t="s">
        <v>19</v>
      </c>
      <c r="C15" s="11">
        <v>292.3</v>
      </c>
    </row>
    <row r="16" spans="2:14" x14ac:dyDescent="0.25">
      <c r="B16" s="8" t="s">
        <v>20</v>
      </c>
      <c r="C16" s="11">
        <v>10.8</v>
      </c>
    </row>
    <row r="17" spans="2:13" x14ac:dyDescent="0.25">
      <c r="B17" s="8" t="s">
        <v>13</v>
      </c>
      <c r="C17" s="11">
        <v>22.2</v>
      </c>
    </row>
    <row r="18" spans="2:13" x14ac:dyDescent="0.25">
      <c r="B18" s="9" t="s">
        <v>12</v>
      </c>
      <c r="C18" s="10">
        <v>8</v>
      </c>
    </row>
    <row r="19" spans="2:13" x14ac:dyDescent="0.25">
      <c r="B19" s="8" t="s">
        <v>30</v>
      </c>
      <c r="C19" s="11">
        <f>AVERAGE(C10:C18)</f>
        <v>45.888888888888886</v>
      </c>
    </row>
    <row r="20" spans="2:13" x14ac:dyDescent="0.25">
      <c r="B20" s="12" t="s">
        <v>41</v>
      </c>
      <c r="C20" s="13">
        <f>AVERAGE(C16:C18,C10:C14)</f>
        <v>15.087499999999999</v>
      </c>
    </row>
    <row r="23" spans="2:13" x14ac:dyDescent="0.25">
      <c r="B23" s="29" t="s">
        <v>61</v>
      </c>
    </row>
    <row r="24" spans="2:13" x14ac:dyDescent="0.25">
      <c r="C24">
        <v>2006</v>
      </c>
      <c r="D24">
        <v>2007</v>
      </c>
      <c r="E24">
        <v>2008</v>
      </c>
      <c r="F24">
        <v>2009</v>
      </c>
      <c r="G24">
        <v>2010</v>
      </c>
      <c r="H24">
        <v>2011</v>
      </c>
      <c r="I24">
        <v>2012</v>
      </c>
      <c r="J24">
        <v>2013</v>
      </c>
      <c r="K24">
        <v>2014</v>
      </c>
      <c r="L24">
        <v>2015</v>
      </c>
      <c r="M24" s="14">
        <v>42611</v>
      </c>
    </row>
    <row r="25" spans="2:13" x14ac:dyDescent="0.25">
      <c r="B25" t="s">
        <v>40</v>
      </c>
      <c r="C25">
        <v>15.76</v>
      </c>
      <c r="D25" s="1">
        <v>16.71</v>
      </c>
      <c r="E25" s="1">
        <v>14.24</v>
      </c>
      <c r="F25" s="1">
        <v>11.82</v>
      </c>
      <c r="G25" s="1">
        <v>12.65</v>
      </c>
      <c r="H25" s="1">
        <v>14.19</v>
      </c>
      <c r="I25" s="1">
        <v>14.59</v>
      </c>
      <c r="J25" s="1">
        <v>13.56</v>
      </c>
      <c r="K25" s="1">
        <v>12.01</v>
      </c>
      <c r="L25" s="1">
        <v>10.17</v>
      </c>
      <c r="M25" s="1">
        <v>11.05</v>
      </c>
    </row>
    <row r="26" spans="2:13" x14ac:dyDescent="0.25">
      <c r="B26" t="s">
        <v>30</v>
      </c>
      <c r="C26" s="2">
        <f>AVERAGE($C$25:$M$25)</f>
        <v>13.340909090909093</v>
      </c>
      <c r="D26" s="2">
        <f t="shared" ref="D26:M26" si="1">AVERAGE($C$25:$M$25)</f>
        <v>13.340909090909093</v>
      </c>
      <c r="E26" s="2">
        <f t="shared" si="1"/>
        <v>13.340909090909093</v>
      </c>
      <c r="F26" s="2">
        <f t="shared" si="1"/>
        <v>13.340909090909093</v>
      </c>
      <c r="G26" s="2">
        <f t="shared" si="1"/>
        <v>13.340909090909093</v>
      </c>
      <c r="H26" s="2">
        <f t="shared" si="1"/>
        <v>13.340909090909093</v>
      </c>
      <c r="I26" s="2">
        <f t="shared" si="1"/>
        <v>13.340909090909093</v>
      </c>
      <c r="J26" s="2">
        <f t="shared" si="1"/>
        <v>13.340909090909093</v>
      </c>
      <c r="K26" s="2">
        <f t="shared" si="1"/>
        <v>13.340909090909093</v>
      </c>
      <c r="L26" s="2">
        <f t="shared" si="1"/>
        <v>13.340909090909093</v>
      </c>
      <c r="M26" s="2">
        <f t="shared" si="1"/>
        <v>13.340909090909093</v>
      </c>
    </row>
    <row r="27" spans="2:13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5">
      <c r="C28" s="2"/>
      <c r="D28" s="2"/>
      <c r="E28" s="4"/>
      <c r="F28" s="2"/>
      <c r="G28" s="2"/>
      <c r="H28" s="2"/>
      <c r="I28" s="2"/>
      <c r="J28" s="2"/>
      <c r="K28" s="2"/>
      <c r="L28" s="2"/>
      <c r="M28" s="2"/>
    </row>
    <row r="29" spans="2:13" x14ac:dyDescent="0.25">
      <c r="B29" s="25" t="s">
        <v>43</v>
      </c>
      <c r="C29" s="26"/>
      <c r="D29" s="2"/>
      <c r="E29" s="4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15" t="s">
        <v>32</v>
      </c>
      <c r="C30" s="19">
        <v>5.7</v>
      </c>
      <c r="D30" s="2"/>
      <c r="E30" s="4"/>
      <c r="F30" s="2"/>
      <c r="H30" s="2"/>
      <c r="I30" s="2"/>
      <c r="J30" s="2"/>
      <c r="K30" s="2"/>
      <c r="L30" s="2"/>
      <c r="M30" s="2"/>
    </row>
    <row r="31" spans="2:13" x14ac:dyDescent="0.25">
      <c r="B31" s="15" t="s">
        <v>33</v>
      </c>
      <c r="C31" s="19">
        <v>17.899999999999999</v>
      </c>
      <c r="D31" s="2"/>
      <c r="E31" s="2"/>
      <c r="F31" s="2"/>
      <c r="H31" s="2"/>
      <c r="I31" s="2"/>
      <c r="J31" s="2"/>
    </row>
    <row r="32" spans="2:13" x14ac:dyDescent="0.25">
      <c r="B32" s="15" t="s">
        <v>34</v>
      </c>
      <c r="C32" s="19">
        <v>27.7</v>
      </c>
      <c r="D32" s="2"/>
      <c r="E32" s="2"/>
      <c r="F32" s="2"/>
      <c r="H32" s="2"/>
      <c r="I32" s="2"/>
      <c r="J32" s="2"/>
    </row>
    <row r="33" spans="2:13" x14ac:dyDescent="0.25">
      <c r="B33" s="15" t="s">
        <v>35</v>
      </c>
      <c r="C33" s="19">
        <v>31.6</v>
      </c>
      <c r="D33" s="2"/>
      <c r="E33" s="2"/>
      <c r="F33" s="2"/>
      <c r="H33" s="2"/>
      <c r="I33" s="2"/>
      <c r="J33" s="2"/>
    </row>
    <row r="34" spans="2:13" x14ac:dyDescent="0.25">
      <c r="B34" s="15" t="s">
        <v>36</v>
      </c>
      <c r="C34" s="19">
        <v>23.3</v>
      </c>
      <c r="D34" s="2"/>
      <c r="E34" s="2"/>
      <c r="F34" s="2"/>
      <c r="H34" s="2"/>
      <c r="I34" s="2"/>
      <c r="J34" s="2"/>
    </row>
    <row r="35" spans="2:13" x14ac:dyDescent="0.25">
      <c r="B35" s="15" t="s">
        <v>37</v>
      </c>
      <c r="C35" s="19">
        <v>19.399999999999999</v>
      </c>
      <c r="D35" s="2"/>
      <c r="E35" s="2"/>
      <c r="F35" s="2"/>
      <c r="H35" s="2"/>
      <c r="I35" s="2"/>
      <c r="J35" s="2"/>
    </row>
    <row r="36" spans="2:13" x14ac:dyDescent="0.25">
      <c r="B36" s="15" t="s">
        <v>38</v>
      </c>
      <c r="C36" s="19">
        <v>35.9</v>
      </c>
      <c r="D36" s="2"/>
      <c r="E36" s="2"/>
      <c r="F36" s="2"/>
      <c r="H36" s="2"/>
      <c r="I36" s="2"/>
      <c r="J36" s="2"/>
    </row>
    <row r="37" spans="2:13" x14ac:dyDescent="0.25">
      <c r="B37" s="15" t="s">
        <v>39</v>
      </c>
      <c r="C37" s="19">
        <v>13</v>
      </c>
      <c r="D37" s="2"/>
      <c r="E37" s="4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16" t="s">
        <v>30</v>
      </c>
      <c r="C38" s="23">
        <f>AVERAGE(C30:C37)</f>
        <v>21.8125</v>
      </c>
      <c r="D38" s="2"/>
      <c r="E38" s="4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9" t="s">
        <v>60</v>
      </c>
    </row>
    <row r="41" spans="2:13" x14ac:dyDescent="0.25">
      <c r="C41">
        <v>2006</v>
      </c>
      <c r="D41">
        <v>2007</v>
      </c>
      <c r="E41">
        <v>2008</v>
      </c>
      <c r="F41">
        <v>2009</v>
      </c>
      <c r="G41">
        <v>2010</v>
      </c>
      <c r="H41">
        <v>2011</v>
      </c>
      <c r="I41">
        <v>2012</v>
      </c>
      <c r="J41">
        <v>2013</v>
      </c>
      <c r="K41">
        <v>2014</v>
      </c>
      <c r="L41">
        <v>2015</v>
      </c>
      <c r="M41" s="14">
        <v>42611</v>
      </c>
    </row>
    <row r="42" spans="2:13" x14ac:dyDescent="0.25">
      <c r="B42" t="s">
        <v>40</v>
      </c>
      <c r="C42" s="2">
        <v>14.44</v>
      </c>
      <c r="D42" s="2">
        <v>17.05</v>
      </c>
      <c r="E42" s="2">
        <v>12.14</v>
      </c>
      <c r="F42" s="2">
        <v>10.81</v>
      </c>
      <c r="G42" s="2">
        <v>17.11</v>
      </c>
      <c r="H42" s="2">
        <v>19.61</v>
      </c>
      <c r="I42" s="2">
        <v>21.31</v>
      </c>
      <c r="J42" s="2">
        <v>22.72</v>
      </c>
      <c r="K42" s="2">
        <v>24.75</v>
      </c>
      <c r="L42" s="2">
        <v>19.7</v>
      </c>
      <c r="M42" s="2">
        <v>13.95</v>
      </c>
    </row>
    <row r="43" spans="2:13" x14ac:dyDescent="0.25">
      <c r="B43" t="s">
        <v>30</v>
      </c>
      <c r="C43" s="2">
        <f>AVERAGE($C$42:$M$42)</f>
        <v>17.599090909090908</v>
      </c>
      <c r="D43" s="2">
        <f t="shared" ref="D43:M43" si="2">AVERAGE($C$42:$M$42)</f>
        <v>17.599090909090908</v>
      </c>
      <c r="E43" s="2">
        <f t="shared" si="2"/>
        <v>17.599090909090908</v>
      </c>
      <c r="F43" s="2">
        <f t="shared" si="2"/>
        <v>17.599090909090908</v>
      </c>
      <c r="G43" s="2">
        <f t="shared" si="2"/>
        <v>17.599090909090908</v>
      </c>
      <c r="H43" s="2">
        <f t="shared" si="2"/>
        <v>17.599090909090908</v>
      </c>
      <c r="I43" s="2">
        <f t="shared" si="2"/>
        <v>17.599090909090908</v>
      </c>
      <c r="J43" s="2">
        <f t="shared" si="2"/>
        <v>17.599090909090908</v>
      </c>
      <c r="K43" s="2">
        <f t="shared" si="2"/>
        <v>17.599090909090908</v>
      </c>
      <c r="L43" s="2">
        <f t="shared" si="2"/>
        <v>17.599090909090908</v>
      </c>
      <c r="M43" s="2">
        <f t="shared" si="2"/>
        <v>17.599090909090908</v>
      </c>
    </row>
    <row r="45" spans="2:13" x14ac:dyDescent="0.25">
      <c r="B45" s="29" t="s">
        <v>22</v>
      </c>
    </row>
    <row r="46" spans="2:13" x14ac:dyDescent="0.25">
      <c r="C46">
        <v>2010</v>
      </c>
      <c r="D46">
        <v>2011</v>
      </c>
      <c r="E46">
        <v>2012</v>
      </c>
      <c r="F46">
        <v>2013</v>
      </c>
      <c r="G46">
        <v>2014</v>
      </c>
      <c r="H46">
        <v>2015</v>
      </c>
      <c r="I46" s="14">
        <v>42611</v>
      </c>
    </row>
    <row r="47" spans="2:13" x14ac:dyDescent="0.25">
      <c r="B47" t="s">
        <v>40</v>
      </c>
      <c r="C47" s="2">
        <v>4.29</v>
      </c>
      <c r="D47" s="2">
        <v>9.57</v>
      </c>
      <c r="E47" s="2">
        <v>8.4</v>
      </c>
      <c r="F47" s="2">
        <v>5.39</v>
      </c>
      <c r="G47" s="2">
        <v>15.65</v>
      </c>
      <c r="H47" s="2">
        <v>12.95</v>
      </c>
      <c r="I47" s="2">
        <v>10.47</v>
      </c>
    </row>
    <row r="48" spans="2:13" x14ac:dyDescent="0.25">
      <c r="B48" t="s">
        <v>30</v>
      </c>
      <c r="C48" s="3">
        <f t="shared" ref="C48:I48" si="3">AVERAGE($C$47:$I$47)</f>
        <v>9.531428571428572</v>
      </c>
      <c r="D48" s="3">
        <f t="shared" si="3"/>
        <v>9.531428571428572</v>
      </c>
      <c r="E48" s="3">
        <f t="shared" si="3"/>
        <v>9.531428571428572</v>
      </c>
      <c r="F48" s="3">
        <f t="shared" si="3"/>
        <v>9.531428571428572</v>
      </c>
      <c r="G48" s="3">
        <f t="shared" si="3"/>
        <v>9.531428571428572</v>
      </c>
      <c r="H48" s="3">
        <f t="shared" si="3"/>
        <v>9.531428571428572</v>
      </c>
      <c r="I48" s="3">
        <f t="shared" si="3"/>
        <v>9.531428571428572</v>
      </c>
    </row>
    <row r="50" spans="2:17" x14ac:dyDescent="0.25">
      <c r="B50" t="s">
        <v>54</v>
      </c>
      <c r="C50">
        <v>1680.7</v>
      </c>
    </row>
    <row r="51" spans="2:17" x14ac:dyDescent="0.25">
      <c r="B51" t="s">
        <v>55</v>
      </c>
      <c r="C51" s="28">
        <v>454.6</v>
      </c>
    </row>
    <row r="52" spans="2:17" x14ac:dyDescent="0.25">
      <c r="B52" s="29" t="s">
        <v>56</v>
      </c>
      <c r="C52" s="29">
        <f>C50-C51</f>
        <v>1226.0999999999999</v>
      </c>
    </row>
    <row r="53" spans="2:17" x14ac:dyDescent="0.25">
      <c r="B53" t="s">
        <v>58</v>
      </c>
      <c r="C53" s="28">
        <v>8259.6</v>
      </c>
    </row>
    <row r="54" spans="2:17" x14ac:dyDescent="0.25">
      <c r="B54" s="29" t="s">
        <v>57</v>
      </c>
      <c r="C54" s="30">
        <f>C52/C53</f>
        <v>0.14844544530001452</v>
      </c>
    </row>
    <row r="57" spans="2:17" x14ac:dyDescent="0.25">
      <c r="B57" s="25" t="s">
        <v>59</v>
      </c>
      <c r="C57" s="31"/>
      <c r="D57" s="26"/>
    </row>
    <row r="58" spans="2:17" ht="30" x14ac:dyDescent="0.25">
      <c r="B58" s="8"/>
      <c r="C58" s="32" t="s">
        <v>23</v>
      </c>
      <c r="D58" s="33" t="s">
        <v>21</v>
      </c>
    </row>
    <row r="59" spans="2:17" x14ac:dyDescent="0.25">
      <c r="B59" s="8" t="s">
        <v>24</v>
      </c>
      <c r="C59" s="18">
        <v>1.5</v>
      </c>
      <c r="D59" s="19">
        <v>17.3</v>
      </c>
      <c r="F59" s="5"/>
      <c r="G59" s="5"/>
      <c r="H59" s="5"/>
      <c r="I59" s="5"/>
      <c r="J59" s="5"/>
      <c r="K59" s="5"/>
      <c r="L59" s="5"/>
      <c r="N59" s="5"/>
    </row>
    <row r="60" spans="2:17" x14ac:dyDescent="0.25">
      <c r="B60" s="8" t="s">
        <v>25</v>
      </c>
      <c r="C60" s="18">
        <v>1.5</v>
      </c>
      <c r="D60" s="19">
        <v>12.3</v>
      </c>
      <c r="G60" s="5"/>
      <c r="H60" s="5"/>
      <c r="I60" s="5"/>
      <c r="J60" s="5"/>
      <c r="K60" s="5"/>
      <c r="L60" s="5"/>
      <c r="N60" s="5"/>
      <c r="O60" s="5"/>
      <c r="Q60" s="5"/>
    </row>
    <row r="61" spans="2:17" x14ac:dyDescent="0.25">
      <c r="B61" s="8" t="s">
        <v>26</v>
      </c>
      <c r="C61" s="18">
        <v>1.8</v>
      </c>
      <c r="D61" s="19">
        <v>12.2</v>
      </c>
      <c r="G61" s="5"/>
      <c r="H61" s="5"/>
      <c r="I61" s="5"/>
      <c r="J61" s="5"/>
      <c r="K61" s="5"/>
      <c r="L61" s="5"/>
      <c r="N61" s="5"/>
      <c r="O61" s="5"/>
      <c r="Q61" s="5"/>
    </row>
    <row r="62" spans="2:17" x14ac:dyDescent="0.25">
      <c r="B62" s="8" t="s">
        <v>27</v>
      </c>
      <c r="C62" s="18">
        <v>1.2</v>
      </c>
      <c r="D62" s="19">
        <v>16.600000000000001</v>
      </c>
      <c r="G62" s="5"/>
      <c r="H62" s="5"/>
      <c r="I62" s="5"/>
      <c r="J62" s="5"/>
      <c r="K62" s="5"/>
      <c r="L62" s="5"/>
      <c r="N62" s="5"/>
      <c r="O62" s="5"/>
      <c r="Q62" s="5"/>
    </row>
    <row r="63" spans="2:17" x14ac:dyDescent="0.25">
      <c r="B63" s="8" t="s">
        <v>28</v>
      </c>
      <c r="C63" s="18">
        <v>2.4</v>
      </c>
      <c r="D63" s="19">
        <v>92.9</v>
      </c>
      <c r="G63" s="5"/>
      <c r="H63" s="5"/>
      <c r="I63" s="5"/>
      <c r="J63" s="5"/>
      <c r="K63" s="5"/>
      <c r="L63" s="5"/>
      <c r="N63" s="5"/>
      <c r="O63" s="5"/>
      <c r="Q63" s="5"/>
    </row>
    <row r="64" spans="2:17" x14ac:dyDescent="0.25">
      <c r="B64" s="8" t="s">
        <v>29</v>
      </c>
      <c r="C64" s="18">
        <v>1.7</v>
      </c>
      <c r="D64" s="19">
        <v>12.4</v>
      </c>
      <c r="G64" s="5"/>
      <c r="H64" s="5"/>
      <c r="I64" s="5"/>
      <c r="J64" s="5"/>
      <c r="K64" s="5"/>
      <c r="L64" s="5"/>
      <c r="N64" s="5"/>
      <c r="O64" s="5"/>
      <c r="Q64" s="5"/>
    </row>
    <row r="65" spans="2:12" x14ac:dyDescent="0.25">
      <c r="B65" s="9" t="s">
        <v>22</v>
      </c>
      <c r="C65" s="20">
        <v>1.1000000000000001</v>
      </c>
      <c r="D65" s="21">
        <v>9.1999999999999993</v>
      </c>
    </row>
    <row r="66" spans="2:12" x14ac:dyDescent="0.25">
      <c r="B66" s="8" t="s">
        <v>30</v>
      </c>
      <c r="C66" s="18">
        <f>AVERAGE(C59:C65)</f>
        <v>1.5999999999999999</v>
      </c>
      <c r="D66" s="19">
        <f>AVERAGE(D59:D65)</f>
        <v>24.7</v>
      </c>
    </row>
    <row r="67" spans="2:12" x14ac:dyDescent="0.25">
      <c r="B67" s="17" t="s">
        <v>31</v>
      </c>
      <c r="C67" s="22">
        <f>AVERAGE(C59:C62,C64:C65)</f>
        <v>1.4666666666666668</v>
      </c>
      <c r="D67" s="23">
        <f>AVERAGE(D59:D62,D64:D65)</f>
        <v>13.333333333333334</v>
      </c>
    </row>
    <row r="69" spans="2:12" x14ac:dyDescent="0.25">
      <c r="B69" s="27" t="s">
        <v>52</v>
      </c>
      <c r="C69" s="27"/>
      <c r="D69" s="24"/>
      <c r="E69" s="24"/>
      <c r="F69" s="24"/>
      <c r="G69" s="24"/>
      <c r="H69" s="24"/>
      <c r="I69" s="24"/>
      <c r="J69" s="24"/>
      <c r="K69" s="24"/>
      <c r="L69" s="24"/>
    </row>
    <row r="70" spans="2:12" x14ac:dyDescent="0.25">
      <c r="C70" t="s">
        <v>30</v>
      </c>
      <c r="D70" s="6">
        <v>2007</v>
      </c>
      <c r="E70" s="6">
        <v>2008</v>
      </c>
      <c r="F70" s="6">
        <v>2009</v>
      </c>
      <c r="G70" s="6">
        <v>2010</v>
      </c>
      <c r="H70" s="6">
        <v>2011</v>
      </c>
      <c r="I70" s="6">
        <v>2012</v>
      </c>
      <c r="J70" s="6">
        <v>2013</v>
      </c>
      <c r="K70" s="6">
        <v>2014</v>
      </c>
      <c r="L70" s="6">
        <v>2015</v>
      </c>
    </row>
    <row r="71" spans="2:12" x14ac:dyDescent="0.25">
      <c r="B71" t="s">
        <v>50</v>
      </c>
      <c r="C71" s="4">
        <f>AVERAGE(D71:L71)</f>
        <v>0.45961238037801927</v>
      </c>
      <c r="D71" s="4">
        <v>0.30408840707592755</v>
      </c>
      <c r="E71" s="4">
        <v>0.49531818970001734</v>
      </c>
      <c r="F71" s="4">
        <v>0.5359644087256028</v>
      </c>
      <c r="G71" s="4">
        <v>0.49321898683685678</v>
      </c>
      <c r="H71" s="4">
        <v>0.54432458378596871</v>
      </c>
      <c r="I71" s="4">
        <v>0.55510382939357794</v>
      </c>
      <c r="J71" s="4">
        <v>0.40745047873783774</v>
      </c>
      <c r="K71" s="4">
        <v>0.44921477799118742</v>
      </c>
      <c r="L71" s="4">
        <v>0.35182776115519709</v>
      </c>
    </row>
    <row r="72" spans="2:12" x14ac:dyDescent="0.25">
      <c r="B72" t="s">
        <v>51</v>
      </c>
      <c r="C72" s="4">
        <f>AVERAGE(D72:L72)</f>
        <v>1.2497420608229437</v>
      </c>
      <c r="D72" s="4">
        <v>0.43448503587188186</v>
      </c>
      <c r="E72" s="4">
        <v>1.0465925744992672</v>
      </c>
      <c r="F72" s="4">
        <v>1.2746075085324231</v>
      </c>
      <c r="G72" s="4">
        <v>1.3210470085470085</v>
      </c>
      <c r="H72" s="4">
        <v>1.6115183246073299</v>
      </c>
      <c r="I72" s="4">
        <v>1.9274725274725275</v>
      </c>
      <c r="J72" s="4">
        <v>1.029985301322881</v>
      </c>
      <c r="K72" s="4">
        <v>1.4512008175779254</v>
      </c>
      <c r="L72" s="4">
        <v>1.15076944897525</v>
      </c>
    </row>
    <row r="73" spans="2:12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x14ac:dyDescent="0.25">
      <c r="B74" t="s">
        <v>44</v>
      </c>
      <c r="C74" s="4">
        <f>AVERAGE(D74:L74)</f>
        <v>0.85056891568614157</v>
      </c>
      <c r="D74" s="4">
        <v>0.56829189538262836</v>
      </c>
      <c r="E74" s="4">
        <v>0.58986769925782523</v>
      </c>
      <c r="F74" s="4">
        <v>0.62429057888762762</v>
      </c>
      <c r="G74" s="4">
        <v>1.2772444946357988</v>
      </c>
      <c r="H74" s="4">
        <v>1.2403403048564339</v>
      </c>
      <c r="I74" s="4">
        <v>1.2566325190438663</v>
      </c>
      <c r="J74" s="4">
        <v>0.79056087551299592</v>
      </c>
      <c r="K74" s="4">
        <v>0.75247420509580987</v>
      </c>
      <c r="L74" s="4">
        <v>0.55541766850228813</v>
      </c>
    </row>
    <row r="75" spans="2:12" x14ac:dyDescent="0.25">
      <c r="B75" t="s">
        <v>45</v>
      </c>
      <c r="C75" s="4">
        <f>AVERAGE(D75:L75)</f>
        <v>0.9847856670079711</v>
      </c>
      <c r="D75" s="4">
        <v>0.62124955877162014</v>
      </c>
      <c r="E75" s="4">
        <v>0.64095371669004209</v>
      </c>
      <c r="F75" s="4">
        <v>0.69211409395973156</v>
      </c>
      <c r="G75" s="4">
        <v>1.5211835911230662</v>
      </c>
      <c r="H75" s="4">
        <v>1.4738837405223253</v>
      </c>
      <c r="I75" s="4">
        <v>1.4747225647348949</v>
      </c>
      <c r="J75" s="4">
        <v>0.95631308952507033</v>
      </c>
      <c r="K75" s="4">
        <v>0.86441702951136934</v>
      </c>
      <c r="L75" s="4">
        <v>0.61823361823361833</v>
      </c>
    </row>
    <row r="76" spans="2:12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x14ac:dyDescent="0.25">
      <c r="B77" t="s">
        <v>46</v>
      </c>
      <c r="C77" s="4">
        <f>AVERAGE(D77:L77)</f>
        <v>0.23237641318070429</v>
      </c>
      <c r="D77" s="4">
        <v>0.20816636727925936</v>
      </c>
      <c r="E77" s="4">
        <v>0.21118969259855752</v>
      </c>
      <c r="F77" s="4">
        <v>0.20483028720626631</v>
      </c>
      <c r="G77" s="4">
        <v>0.21050243111831443</v>
      </c>
      <c r="H77" s="4">
        <v>0.25888873867784234</v>
      </c>
      <c r="I77" s="4">
        <v>0.24466741976211043</v>
      </c>
      <c r="J77" s="4">
        <v>0.26528370169316273</v>
      </c>
      <c r="K77" s="4">
        <v>0.25368147506496719</v>
      </c>
      <c r="L77" s="4">
        <v>0.23417760522585815</v>
      </c>
    </row>
    <row r="78" spans="2:12" x14ac:dyDescent="0.25">
      <c r="B78" t="s">
        <v>47</v>
      </c>
      <c r="C78" s="4">
        <f>AVERAGE(D78:L78)</f>
        <v>0.89857260751922352</v>
      </c>
      <c r="D78" s="4">
        <v>0.97224911261697322</v>
      </c>
      <c r="E78" s="4">
        <v>1.0729277837068658</v>
      </c>
      <c r="F78" s="4">
        <v>0.74483740802278664</v>
      </c>
      <c r="G78" s="4">
        <v>0.74166285975331203</v>
      </c>
      <c r="H78" s="4">
        <v>1.0226969292389854</v>
      </c>
      <c r="I78" s="4">
        <v>0.92466097438473127</v>
      </c>
      <c r="J78" s="4">
        <v>0.93678685531720673</v>
      </c>
      <c r="K78" s="4">
        <v>0.87850867795157483</v>
      </c>
      <c r="L78" s="4">
        <v>0.79282286668057589</v>
      </c>
    </row>
    <row r="79" spans="2:12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x14ac:dyDescent="0.25">
      <c r="B80" t="s">
        <v>48</v>
      </c>
      <c r="C80" s="4">
        <f>AVERAGE(D80:L80)</f>
        <v>0.27474802205142013</v>
      </c>
      <c r="D80" s="4">
        <v>0.26613934702120501</v>
      </c>
      <c r="E80" s="4">
        <v>0.18315635965911681</v>
      </c>
      <c r="F80" s="4">
        <v>3.2310480594962811E-2</v>
      </c>
      <c r="G80" s="4">
        <v>0.3786329553200718</v>
      </c>
      <c r="H80" s="4">
        <v>0.49227799227799224</v>
      </c>
      <c r="I80" s="4">
        <v>0.25099601593625498</v>
      </c>
      <c r="J80" s="4">
        <v>0.25748639577698845</v>
      </c>
      <c r="K80" s="4">
        <v>0.2779844064247734</v>
      </c>
      <c r="L80" s="4">
        <v>0.33374824545141557</v>
      </c>
    </row>
    <row r="81" spans="2:12" x14ac:dyDescent="0.25">
      <c r="B81" t="s">
        <v>49</v>
      </c>
      <c r="C81" s="4">
        <f>AVERAGE(D81:L81)</f>
        <v>0.49213409351711562</v>
      </c>
      <c r="D81" s="4">
        <v>0.86226826608506002</v>
      </c>
      <c r="E81" s="4">
        <v>0.56312175984307145</v>
      </c>
      <c r="F81" s="4">
        <v>5.2825176254214755E-2</v>
      </c>
      <c r="G81" s="4">
        <v>0.61155039535582012</v>
      </c>
      <c r="H81" s="4">
        <v>0.84649725274725274</v>
      </c>
      <c r="I81" s="4">
        <v>0.34065460809646853</v>
      </c>
      <c r="J81" s="4">
        <v>0.34182636155210444</v>
      </c>
      <c r="K81" s="4">
        <v>0.34751162390218704</v>
      </c>
      <c r="L81" s="4">
        <v>0.46295139781786115</v>
      </c>
    </row>
  </sheetData>
  <mergeCells count="4">
    <mergeCell ref="B9:C9"/>
    <mergeCell ref="B29:C29"/>
    <mergeCell ref="B69:C69"/>
    <mergeCell ref="B57:D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Foyteck</dc:creator>
  <cp:lastModifiedBy>Kevin Foyteck</cp:lastModifiedBy>
  <dcterms:created xsi:type="dcterms:W3CDTF">2016-08-29T15:53:46Z</dcterms:created>
  <dcterms:modified xsi:type="dcterms:W3CDTF">2016-08-30T21:47:35Z</dcterms:modified>
</cp:coreProperties>
</file>