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makaramlou\Desktop\Corporate Folder\Investment Documents\"/>
    </mc:Choice>
  </mc:AlternateContent>
  <bookViews>
    <workbookView xWindow="0" yWindow="0" windowWidth="24885" windowHeight="9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/>
  <c r="C44" i="1"/>
  <c r="C45" i="1"/>
  <c r="C46" i="1"/>
  <c r="C47" i="1"/>
  <c r="C48" i="1"/>
  <c r="C49" i="1"/>
  <c r="C50" i="1"/>
  <c r="C51" i="1"/>
  <c r="C52" i="1"/>
  <c r="C41" i="1"/>
  <c r="C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40" i="1"/>
  <c r="E24" i="1"/>
  <c r="E25" i="1"/>
  <c r="E26" i="1"/>
  <c r="E27" i="1"/>
  <c r="E28" i="1"/>
  <c r="E29" i="1"/>
  <c r="E30" i="1"/>
  <c r="E31" i="1"/>
  <c r="E32" i="1"/>
  <c r="E33" i="1"/>
  <c r="E34" i="1"/>
  <c r="E35" i="1"/>
  <c r="E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7" i="1"/>
  <c r="C17" i="1" s="1"/>
  <c r="D15" i="1"/>
  <c r="E15" i="1"/>
  <c r="E16" i="1" s="1"/>
  <c r="F15" i="1"/>
  <c r="F16" i="1" s="1"/>
  <c r="G15" i="1"/>
  <c r="H15" i="1"/>
  <c r="I15" i="1"/>
  <c r="I16" i="1" s="1"/>
  <c r="J15" i="1"/>
  <c r="J16" i="1" s="1"/>
  <c r="K15" i="1"/>
  <c r="L15" i="1"/>
  <c r="M15" i="1"/>
  <c r="M16" i="1" s="1"/>
  <c r="N15" i="1"/>
  <c r="O15" i="1"/>
  <c r="P15" i="1"/>
  <c r="Q15" i="1"/>
  <c r="Q16" i="1" s="1"/>
  <c r="R15" i="1"/>
  <c r="C15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X14" i="1"/>
  <c r="C14" i="1"/>
  <c r="R16" i="1" l="1"/>
  <c r="O16" i="1"/>
  <c r="G16" i="1"/>
  <c r="N16" i="1"/>
  <c r="P16" i="1"/>
  <c r="L16" i="1"/>
  <c r="H16" i="1"/>
  <c r="K16" i="1"/>
  <c r="C16" i="1" l="1"/>
</calcChain>
</file>

<file path=xl/sharedStrings.xml><?xml version="1.0" encoding="utf-8"?>
<sst xmlns="http://schemas.openxmlformats.org/spreadsheetml/2006/main" count="33" uniqueCount="29">
  <si>
    <t>2016 Average</t>
  </si>
  <si>
    <t>Macro</t>
  </si>
  <si>
    <t>Retail Sector</t>
  </si>
  <si>
    <t>Retail Sales</t>
  </si>
  <si>
    <t>% Change M/M</t>
  </si>
  <si>
    <t>Auto Sales</t>
  </si>
  <si>
    <t>Retail</t>
  </si>
  <si>
    <t>5-Year Avg.</t>
  </si>
  <si>
    <t>Score</t>
  </si>
  <si>
    <t>Redbook Chain Sales</t>
  </si>
  <si>
    <t xml:space="preserve">Retail Sector - Sales Mix </t>
  </si>
  <si>
    <t>Total Sales</t>
  </si>
  <si>
    <t>FY 2016</t>
  </si>
  <si>
    <t>($ in billions)</t>
  </si>
  <si>
    <t>Percent Change Y/Y</t>
  </si>
  <si>
    <t>Electronics &amp; appliance stores</t>
  </si>
  <si>
    <t>Furniture &amp; home sales</t>
  </si>
  <si>
    <t>Building material &amp; garden supplies</t>
  </si>
  <si>
    <t>Food &amp; beverage stores</t>
  </si>
  <si>
    <t>Health &amp; personal care</t>
  </si>
  <si>
    <t>Gasoline stations</t>
  </si>
  <si>
    <t xml:space="preserve">Clothing &amp; accessories </t>
  </si>
  <si>
    <t>Sporting goods, hobbies, books, and music stores</t>
  </si>
  <si>
    <t>General merchandise</t>
  </si>
  <si>
    <t>Miscallaneous store retailers</t>
  </si>
  <si>
    <t>Nonstore retailers</t>
  </si>
  <si>
    <t>Food services &amp; drinking places</t>
  </si>
  <si>
    <t>Percent Mix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</si>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</sst>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9" formatCode="[$-409]d\-mmm;@"/>
    <numFmt numFmtId="170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.2"/>
      <color rgb="FFFFFFFF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737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F3F3F3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2" borderId="6" xfId="0" applyFont="1" applyFill="1" applyBorder="1"/>
    <xf numFmtId="0" fontId="0" fillId="0" borderId="8" xfId="0" applyBorder="1"/>
    <xf numFmtId="0" fontId="8" fillId="0" borderId="9" xfId="0" applyFont="1" applyBorder="1" applyAlignment="1">
      <alignment wrapText="1"/>
    </xf>
    <xf numFmtId="17" fontId="8" fillId="0" borderId="9" xfId="0" applyNumberFormat="1" applyFont="1" applyBorder="1" applyAlignment="1">
      <alignment horizontal="right" wrapText="1"/>
    </xf>
    <xf numFmtId="0" fontId="10" fillId="0" borderId="9" xfId="0" applyFont="1" applyBorder="1" applyAlignment="1">
      <alignment wrapText="1"/>
    </xf>
    <xf numFmtId="8" fontId="10" fillId="0" borderId="9" xfId="0" applyNumberFormat="1" applyFont="1" applyBorder="1" applyAlignment="1">
      <alignment horizontal="right" wrapText="1"/>
    </xf>
    <xf numFmtId="0" fontId="10" fillId="4" borderId="9" xfId="0" applyFont="1" applyFill="1" applyBorder="1" applyAlignment="1">
      <alignment wrapText="1"/>
    </xf>
    <xf numFmtId="10" fontId="10" fillId="0" borderId="9" xfId="0" applyNumberFormat="1" applyFont="1" applyBorder="1" applyAlignment="1">
      <alignment horizontal="right" wrapText="1"/>
    </xf>
    <xf numFmtId="0" fontId="10" fillId="5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169" fontId="1" fillId="2" borderId="0" xfId="0" applyNumberFormat="1" applyFont="1" applyFill="1" applyBorder="1" applyAlignment="1">
      <alignment horizontal="center"/>
    </xf>
    <xf numFmtId="8" fontId="0" fillId="0" borderId="0" xfId="0" applyNumberFormat="1" applyBorder="1"/>
    <xf numFmtId="8" fontId="2" fillId="0" borderId="0" xfId="0" applyNumberFormat="1" applyFont="1" applyBorder="1"/>
    <xf numFmtId="0" fontId="11" fillId="2" borderId="4" xfId="0" applyFont="1" applyFill="1" applyBorder="1"/>
    <xf numFmtId="170" fontId="12" fillId="0" borderId="0" xfId="0" applyNumberFormat="1" applyFont="1" applyBorder="1"/>
    <xf numFmtId="0" fontId="0" fillId="4" borderId="5" xfId="0" applyFill="1" applyBorder="1"/>
    <xf numFmtId="0" fontId="0" fillId="6" borderId="8" xfId="0" applyFill="1" applyBorder="1"/>
    <xf numFmtId="8" fontId="0" fillId="0" borderId="7" xfId="0" applyNumberFormat="1" applyBorder="1"/>
    <xf numFmtId="8" fontId="12" fillId="0" borderId="0" xfId="0" applyNumberFormat="1" applyFont="1" applyBorder="1"/>
    <xf numFmtId="8" fontId="12" fillId="0" borderId="7" xfId="0" applyNumberFormat="1" applyFont="1" applyBorder="1"/>
    <xf numFmtId="169" fontId="13" fillId="2" borderId="0" xfId="0" applyNumberFormat="1" applyFont="1" applyFill="1" applyBorder="1" applyAlignment="1">
      <alignment horizontal="center"/>
    </xf>
    <xf numFmtId="10" fontId="12" fillId="0" borderId="7" xfId="0" applyNumberFormat="1" applyFont="1" applyBorder="1"/>
    <xf numFmtId="10" fontId="0" fillId="0" borderId="0" xfId="0" applyNumberFormat="1" applyBorder="1"/>
    <xf numFmtId="170" fontId="0" fillId="0" borderId="0" xfId="0" applyNumberFormat="1"/>
    <xf numFmtId="0" fontId="5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7" fontId="14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13" fillId="2" borderId="4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/>
    <xf numFmtId="4" fontId="13" fillId="2" borderId="0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2" fillId="0" borderId="0" xfId="0" applyNumberFormat="1" applyFont="1" applyBorder="1"/>
    <xf numFmtId="0" fontId="0" fillId="0" borderId="5" xfId="0" applyBorder="1" applyAlignment="1">
      <alignment horizontal="center"/>
    </xf>
    <xf numFmtId="170" fontId="0" fillId="0" borderId="5" xfId="0" applyNumberFormat="1" applyBorder="1"/>
    <xf numFmtId="170" fontId="0" fillId="0" borderId="8" xfId="0" applyNumberFormat="1" applyBorder="1"/>
    <xf numFmtId="8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Retail Sales FY 2016 Mix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204877515310588"/>
          <c:y val="5.4726368159203981E-2"/>
          <c:w val="0.43368022747156604"/>
          <c:h val="0.776740705919222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Sheet1!$B$40:$B$52</c:f>
              <c:strCache>
                <c:ptCount val="13"/>
                <c:pt idx="0">
                  <c:v>Auto Sales</c:v>
                </c:pt>
                <c:pt idx="1">
                  <c:v>Furniture &amp; home sales</c:v>
                </c:pt>
                <c:pt idx="2">
                  <c:v>Electronics &amp; appliance stores</c:v>
                </c:pt>
                <c:pt idx="3">
                  <c:v>Building material &amp; garden supplies</c:v>
                </c:pt>
                <c:pt idx="4">
                  <c:v>Food &amp; beverage stores</c:v>
                </c:pt>
                <c:pt idx="5">
                  <c:v>Health &amp; personal care</c:v>
                </c:pt>
                <c:pt idx="6">
                  <c:v>Gasoline stations</c:v>
                </c:pt>
                <c:pt idx="7">
                  <c:v>Clothing &amp; accessories </c:v>
                </c:pt>
                <c:pt idx="8">
                  <c:v>Sporting goods, hobbies, books, and music stores</c:v>
                </c:pt>
                <c:pt idx="9">
                  <c:v>General merchandise</c:v>
                </c:pt>
                <c:pt idx="10">
                  <c:v>Miscallaneous store retailers</c:v>
                </c:pt>
                <c:pt idx="11">
                  <c:v>Nonstore retailers</c:v>
                </c:pt>
                <c:pt idx="12">
                  <c:v>Food services &amp; drinking places</c:v>
                </c:pt>
              </c:strCache>
            </c:strRef>
          </c:cat>
          <c:val>
            <c:numRef>
              <c:f>Sheet1!$C$40:$C$52</c:f>
              <c:numCache>
                <c:formatCode>0.0%</c:formatCode>
                <c:ptCount val="13"/>
                <c:pt idx="0">
                  <c:v>0.20530523255813954</c:v>
                </c:pt>
                <c:pt idx="1">
                  <c:v>1.9876453488372095E-2</c:v>
                </c:pt>
                <c:pt idx="2">
                  <c:v>1.8386627906976746E-2</c:v>
                </c:pt>
                <c:pt idx="3">
                  <c:v>6.400799418604651E-2</c:v>
                </c:pt>
                <c:pt idx="4">
                  <c:v>0.12843386627906977</c:v>
                </c:pt>
                <c:pt idx="5">
                  <c:v>6.1010174418604651E-2</c:v>
                </c:pt>
                <c:pt idx="6">
                  <c:v>7.3546511627906985E-2</c:v>
                </c:pt>
                <c:pt idx="7">
                  <c:v>4.6675145348837203E-2</c:v>
                </c:pt>
                <c:pt idx="8">
                  <c:v>1.6842296511627906E-2</c:v>
                </c:pt>
                <c:pt idx="9">
                  <c:v>0.12142078488372092</c:v>
                </c:pt>
                <c:pt idx="10">
                  <c:v>2.3146802325581396E-2</c:v>
                </c:pt>
                <c:pt idx="11">
                  <c:v>0.10183502906976744</c:v>
                </c:pt>
                <c:pt idx="12">
                  <c:v>0.11969476744186046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v>Retail Sales FY2016 Mix</c:v>
                </c:tx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dP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33</xdr:row>
      <xdr:rowOff>47625</xdr:rowOff>
    </xdr:from>
    <xdr:to>
      <xdr:col>24</xdr:col>
      <xdr:colOff>295275</xdr:colOff>
      <xdr:row>58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5"/>
  <sheetViews>
    <sheetView showGridLines="0" tabSelected="1" workbookViewId="0">
      <selection activeCell="O28" sqref="O28"/>
    </sheetView>
  </sheetViews>
  <sheetFormatPr defaultRowHeight="15" x14ac:dyDescent="0.25"/>
  <cols>
    <col min="1" max="1" width="1.5703125" customWidth="1"/>
    <col min="2" max="2" width="28.85546875" customWidth="1"/>
    <col min="3" max="3" width="19.42578125" customWidth="1"/>
    <col min="4" max="4" width="11.28515625" customWidth="1"/>
    <col min="5" max="5" width="11" customWidth="1"/>
    <col min="18" max="18" width="12.42578125" customWidth="1"/>
    <col min="19" max="19" width="18" customWidth="1"/>
  </cols>
  <sheetData>
    <row r="1" spans="2:24" ht="15.75" thickBot="1" x14ac:dyDescent="0.3"/>
    <row r="2" spans="2:24" ht="27" thickBot="1" x14ac:dyDescent="0.3">
      <c r="B2" s="19" t="s">
        <v>6</v>
      </c>
      <c r="C2" s="12" t="s">
        <v>7</v>
      </c>
      <c r="D2" s="12" t="s">
        <v>0</v>
      </c>
      <c r="E2" s="13">
        <v>42370</v>
      </c>
      <c r="F2" s="13">
        <v>42401</v>
      </c>
      <c r="G2" s="13">
        <v>42430</v>
      </c>
      <c r="H2" s="13">
        <v>42461</v>
      </c>
      <c r="I2" s="13">
        <v>42491</v>
      </c>
      <c r="J2" s="13">
        <v>42522</v>
      </c>
      <c r="K2" s="13">
        <v>42552</v>
      </c>
      <c r="L2" s="13">
        <v>42583</v>
      </c>
      <c r="M2" s="13">
        <v>42614</v>
      </c>
      <c r="N2" s="13">
        <v>42644</v>
      </c>
      <c r="O2" s="13">
        <v>42675</v>
      </c>
      <c r="P2" s="13">
        <v>42705</v>
      </c>
      <c r="Q2" s="13">
        <v>42736</v>
      </c>
      <c r="R2" s="13">
        <v>42767</v>
      </c>
      <c r="S2" s="13">
        <v>42795</v>
      </c>
      <c r="T2" s="12" t="s">
        <v>8</v>
      </c>
    </row>
    <row r="3" spans="2:24" ht="15.75" thickBot="1" x14ac:dyDescent="0.3">
      <c r="B3" s="20" t="s">
        <v>3</v>
      </c>
      <c r="C3" s="14"/>
      <c r="D3" s="15">
        <v>457.36</v>
      </c>
      <c r="E3" s="15">
        <v>448</v>
      </c>
      <c r="F3" s="15">
        <v>449.3</v>
      </c>
      <c r="G3" s="15">
        <v>447.9</v>
      </c>
      <c r="H3" s="15">
        <v>453.4</v>
      </c>
      <c r="I3" s="15">
        <v>454.1</v>
      </c>
      <c r="J3" s="15">
        <v>457.4</v>
      </c>
      <c r="K3" s="15">
        <v>457.8</v>
      </c>
      <c r="L3" s="15">
        <v>457.7</v>
      </c>
      <c r="M3" s="15">
        <v>462.3</v>
      </c>
      <c r="N3" s="15">
        <v>465.1</v>
      </c>
      <c r="O3" s="15">
        <v>466.2</v>
      </c>
      <c r="P3" s="15">
        <v>469.09</v>
      </c>
      <c r="Q3" s="15">
        <v>455.65</v>
      </c>
      <c r="R3" s="15">
        <v>455.93</v>
      </c>
      <c r="S3" s="15">
        <v>456.47</v>
      </c>
      <c r="T3" s="16"/>
    </row>
    <row r="4" spans="2:24" ht="15.75" thickBot="1" x14ac:dyDescent="0.3">
      <c r="B4" s="2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7">
        <v>6.1999999999999998E-3</v>
      </c>
      <c r="Q4" s="17">
        <v>-2.86E-2</v>
      </c>
      <c r="R4" s="17">
        <v>5.9999999999999995E-4</v>
      </c>
      <c r="S4" s="17">
        <v>1.1999999999999999E-3</v>
      </c>
      <c r="T4" s="14"/>
    </row>
    <row r="5" spans="2:24" ht="15.75" thickBot="1" x14ac:dyDescent="0.3">
      <c r="B5" s="20" t="s">
        <v>9</v>
      </c>
      <c r="C5" s="14"/>
      <c r="D5" s="14"/>
      <c r="E5" s="17">
        <v>2.1000000000000001E-2</v>
      </c>
      <c r="F5" s="17">
        <v>2.1000000000000001E-2</v>
      </c>
      <c r="G5" s="17">
        <v>2.1000000000000001E-2</v>
      </c>
      <c r="H5" s="17">
        <v>1.4E-2</v>
      </c>
      <c r="I5" s="17">
        <v>1.4E-2</v>
      </c>
      <c r="J5" s="17">
        <v>1.4E-2</v>
      </c>
      <c r="K5" s="17">
        <v>3.5000000000000003E-2</v>
      </c>
      <c r="L5" s="17">
        <v>3.5000000000000003E-2</v>
      </c>
      <c r="M5" s="17">
        <v>3.5000000000000003E-2</v>
      </c>
      <c r="N5" s="17">
        <v>2.3E-2</v>
      </c>
      <c r="O5" s="17">
        <v>2.3E-2</v>
      </c>
      <c r="P5" s="17">
        <v>2.3E-2</v>
      </c>
      <c r="Q5" s="17">
        <v>1.7000000000000001E-2</v>
      </c>
      <c r="R5" s="17">
        <v>1.7999999999999999E-2</v>
      </c>
      <c r="S5" s="17">
        <v>0.02</v>
      </c>
      <c r="T5" s="14"/>
    </row>
    <row r="6" spans="2:24" ht="15.75" thickBot="1" x14ac:dyDescent="0.3">
      <c r="B6" s="2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4" ht="15.75" thickBot="1" x14ac:dyDescent="0.3">
      <c r="B7" s="20" t="s">
        <v>5</v>
      </c>
      <c r="C7" s="14"/>
      <c r="D7" s="14"/>
      <c r="E7" s="15">
        <v>17.899999999999999</v>
      </c>
      <c r="F7" s="15">
        <v>17.7</v>
      </c>
      <c r="G7" s="15">
        <v>16.7</v>
      </c>
      <c r="H7" s="15">
        <v>17.399999999999999</v>
      </c>
      <c r="I7" s="15">
        <v>17.100000000000001</v>
      </c>
      <c r="J7" s="15">
        <v>16.8</v>
      </c>
      <c r="K7" s="15">
        <v>17.899999999999999</v>
      </c>
      <c r="L7" s="15">
        <v>17</v>
      </c>
      <c r="M7" s="15">
        <v>17.8</v>
      </c>
      <c r="N7" s="15">
        <v>18</v>
      </c>
      <c r="O7" s="15">
        <v>17.899999999999999</v>
      </c>
      <c r="P7" s="15">
        <v>18.399999999999999</v>
      </c>
      <c r="Q7" s="15">
        <v>17.48</v>
      </c>
      <c r="R7" s="15">
        <v>17.489999999999998</v>
      </c>
      <c r="S7" s="15">
        <v>17.510000000000002</v>
      </c>
      <c r="T7" s="18"/>
    </row>
    <row r="12" spans="2:24" ht="15.75" thickBot="1" x14ac:dyDescent="0.3"/>
    <row r="13" spans="2:24" ht="21" x14ac:dyDescent="0.35">
      <c r="B13" s="1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X13" s="3"/>
    </row>
    <row r="14" spans="2:24" ht="18.75" x14ac:dyDescent="0.3">
      <c r="B14" s="4" t="s">
        <v>2</v>
      </c>
      <c r="C14" s="5" t="str">
        <f>D2</f>
        <v>2016 Average</v>
      </c>
      <c r="D14" s="22">
        <f t="shared" ref="D14:T14" si="0">E2</f>
        <v>42370</v>
      </c>
      <c r="E14" s="22">
        <f t="shared" si="0"/>
        <v>42401</v>
      </c>
      <c r="F14" s="22">
        <f t="shared" si="0"/>
        <v>42430</v>
      </c>
      <c r="G14" s="22">
        <f t="shared" si="0"/>
        <v>42461</v>
      </c>
      <c r="H14" s="22">
        <f t="shared" si="0"/>
        <v>42491</v>
      </c>
      <c r="I14" s="22">
        <f t="shared" si="0"/>
        <v>42522</v>
      </c>
      <c r="J14" s="22">
        <f t="shared" si="0"/>
        <v>42552</v>
      </c>
      <c r="K14" s="22">
        <f t="shared" si="0"/>
        <v>42583</v>
      </c>
      <c r="L14" s="22">
        <f t="shared" si="0"/>
        <v>42614</v>
      </c>
      <c r="M14" s="22">
        <f t="shared" si="0"/>
        <v>42644</v>
      </c>
      <c r="N14" s="22">
        <f t="shared" si="0"/>
        <v>42675</v>
      </c>
      <c r="O14" s="22">
        <f t="shared" si="0"/>
        <v>42705</v>
      </c>
      <c r="P14" s="32">
        <f t="shared" si="0"/>
        <v>42736</v>
      </c>
      <c r="Q14" s="32">
        <f t="shared" si="0"/>
        <v>42767</v>
      </c>
      <c r="R14" s="32">
        <f t="shared" si="0"/>
        <v>42795</v>
      </c>
      <c r="S14" s="6" t="str">
        <f t="shared" si="0"/>
        <v>Score</v>
      </c>
      <c r="X14" s="5">
        <f>U2</f>
        <v>0</v>
      </c>
    </row>
    <row r="15" spans="2:24" ht="15.75" x14ac:dyDescent="0.25">
      <c r="B15" s="7" t="s">
        <v>3</v>
      </c>
      <c r="C15" s="23">
        <f>D3</f>
        <v>457.36</v>
      </c>
      <c r="D15" s="23">
        <f t="shared" ref="D15:R15" si="1">E3</f>
        <v>448</v>
      </c>
      <c r="E15" s="23">
        <f t="shared" si="1"/>
        <v>449.3</v>
      </c>
      <c r="F15" s="23">
        <f t="shared" si="1"/>
        <v>447.9</v>
      </c>
      <c r="G15" s="23">
        <f t="shared" si="1"/>
        <v>453.4</v>
      </c>
      <c r="H15" s="23">
        <f t="shared" si="1"/>
        <v>454.1</v>
      </c>
      <c r="I15" s="23">
        <f t="shared" si="1"/>
        <v>457.4</v>
      </c>
      <c r="J15" s="23">
        <f t="shared" si="1"/>
        <v>457.8</v>
      </c>
      <c r="K15" s="23">
        <f t="shared" si="1"/>
        <v>457.7</v>
      </c>
      <c r="L15" s="23">
        <f t="shared" si="1"/>
        <v>462.3</v>
      </c>
      <c r="M15" s="23">
        <f t="shared" si="1"/>
        <v>465.1</v>
      </c>
      <c r="N15" s="23">
        <f t="shared" si="1"/>
        <v>466.2</v>
      </c>
      <c r="O15" s="24">
        <f t="shared" si="1"/>
        <v>469.09</v>
      </c>
      <c r="P15" s="30">
        <f t="shared" si="1"/>
        <v>455.65</v>
      </c>
      <c r="Q15" s="30">
        <f t="shared" si="1"/>
        <v>455.93</v>
      </c>
      <c r="R15" s="30">
        <f t="shared" si="1"/>
        <v>456.47</v>
      </c>
      <c r="S15" s="27"/>
      <c r="X15" s="9"/>
    </row>
    <row r="16" spans="2:24" x14ac:dyDescent="0.25">
      <c r="B16" s="25" t="s">
        <v>4</v>
      </c>
      <c r="C16" s="34">
        <f>AVERAGE(D16:R16)</f>
        <v>1.3822273481599258E-3</v>
      </c>
      <c r="D16" s="8"/>
      <c r="E16" s="26">
        <f>(E15-D15)/D15</f>
        <v>2.9017857142857395E-3</v>
      </c>
      <c r="F16" s="26">
        <f t="shared" ref="F16:R16" si="2">(F15-E15)/E15</f>
        <v>-3.1159581571333942E-3</v>
      </c>
      <c r="G16" s="26">
        <f t="shared" si="2"/>
        <v>1.2279526680062514E-2</v>
      </c>
      <c r="H16" s="26">
        <f t="shared" si="2"/>
        <v>1.543890604322994E-3</v>
      </c>
      <c r="I16" s="26">
        <f t="shared" si="2"/>
        <v>7.2671217793436561E-3</v>
      </c>
      <c r="J16" s="26">
        <f t="shared" si="2"/>
        <v>8.7450808919989971E-4</v>
      </c>
      <c r="K16" s="26">
        <f t="shared" si="2"/>
        <v>-2.1843599825256167E-4</v>
      </c>
      <c r="L16" s="26">
        <f t="shared" si="2"/>
        <v>1.0050251256281457E-2</v>
      </c>
      <c r="M16" s="26">
        <f t="shared" si="2"/>
        <v>6.0566731559593585E-3</v>
      </c>
      <c r="N16" s="26">
        <f t="shared" si="2"/>
        <v>2.3650827778971531E-3</v>
      </c>
      <c r="O16" s="26">
        <f t="shared" si="2"/>
        <v>6.1990561990561696E-3</v>
      </c>
      <c r="P16" s="26">
        <f t="shared" si="2"/>
        <v>-2.8651218316314564E-2</v>
      </c>
      <c r="Q16" s="26">
        <f t="shared" si="2"/>
        <v>6.1450674860096476E-4</v>
      </c>
      <c r="R16" s="26">
        <f t="shared" si="2"/>
        <v>1.1843923409295735E-3</v>
      </c>
      <c r="S16" s="9"/>
      <c r="X16" s="9"/>
    </row>
    <row r="17" spans="2:24" ht="15.75" thickBot="1" x14ac:dyDescent="0.3">
      <c r="B17" s="10" t="s">
        <v>5</v>
      </c>
      <c r="C17" s="29">
        <f>AVERAGE(D17:R17)</f>
        <v>17.538666666666664</v>
      </c>
      <c r="D17" s="29">
        <f>E7</f>
        <v>17.899999999999999</v>
      </c>
      <c r="E17" s="29">
        <f t="shared" ref="E17:R17" si="3">F7</f>
        <v>17.7</v>
      </c>
      <c r="F17" s="29">
        <f t="shared" si="3"/>
        <v>16.7</v>
      </c>
      <c r="G17" s="29">
        <f t="shared" si="3"/>
        <v>17.399999999999999</v>
      </c>
      <c r="H17" s="29">
        <f t="shared" si="3"/>
        <v>17.100000000000001</v>
      </c>
      <c r="I17" s="29">
        <f t="shared" si="3"/>
        <v>16.8</v>
      </c>
      <c r="J17" s="29">
        <f t="shared" si="3"/>
        <v>17.899999999999999</v>
      </c>
      <c r="K17" s="29">
        <f t="shared" si="3"/>
        <v>17</v>
      </c>
      <c r="L17" s="29">
        <f t="shared" si="3"/>
        <v>17.8</v>
      </c>
      <c r="M17" s="29">
        <f t="shared" si="3"/>
        <v>18</v>
      </c>
      <c r="N17" s="29">
        <f t="shared" si="3"/>
        <v>17.899999999999999</v>
      </c>
      <c r="O17" s="51">
        <f t="shared" si="3"/>
        <v>18.399999999999999</v>
      </c>
      <c r="P17" s="31">
        <f t="shared" si="3"/>
        <v>17.48</v>
      </c>
      <c r="Q17" s="31">
        <f t="shared" si="3"/>
        <v>17.489999999999998</v>
      </c>
      <c r="R17" s="31">
        <f t="shared" si="3"/>
        <v>17.510000000000002</v>
      </c>
      <c r="S17" s="28"/>
      <c r="X17" s="11"/>
    </row>
    <row r="18" spans="2:24" ht="15.75" thickBot="1" x14ac:dyDescent="0.3"/>
    <row r="19" spans="2:24" ht="18.75" x14ac:dyDescent="0.3">
      <c r="B19" s="36" t="s">
        <v>10</v>
      </c>
      <c r="C19" s="37"/>
      <c r="D19" s="37"/>
      <c r="E19" s="38"/>
    </row>
    <row r="20" spans="2:24" ht="15.75" x14ac:dyDescent="0.25">
      <c r="B20" s="39" t="s">
        <v>12</v>
      </c>
      <c r="C20" s="40"/>
      <c r="D20" s="40"/>
      <c r="E20" s="41"/>
    </row>
    <row r="21" spans="2:24" x14ac:dyDescent="0.25">
      <c r="B21" s="42" t="s">
        <v>13</v>
      </c>
      <c r="C21" s="43" t="s">
        <v>11</v>
      </c>
      <c r="D21" s="45" t="s">
        <v>14</v>
      </c>
      <c r="E21" s="46" t="s">
        <v>27</v>
      </c>
    </row>
    <row r="22" spans="2:24" x14ac:dyDescent="0.25">
      <c r="B22" s="44" t="s">
        <v>11</v>
      </c>
      <c r="C22" s="23">
        <v>5504</v>
      </c>
      <c r="D22" s="47">
        <v>3.3000000000000002E-2</v>
      </c>
      <c r="E22" s="48" t="s">
        <v>28</v>
      </c>
    </row>
    <row r="23" spans="2:24" x14ac:dyDescent="0.25">
      <c r="B23" s="44" t="s">
        <v>5</v>
      </c>
      <c r="C23" s="23">
        <v>1130</v>
      </c>
      <c r="D23" s="47">
        <v>3.7999999999999999E-2</v>
      </c>
      <c r="E23" s="49">
        <f>C23/$C$22</f>
        <v>0.20530523255813954</v>
      </c>
    </row>
    <row r="24" spans="2:24" x14ac:dyDescent="0.25">
      <c r="B24" s="44" t="s">
        <v>16</v>
      </c>
      <c r="C24" s="23">
        <v>109.4</v>
      </c>
      <c r="D24" s="26">
        <v>3.7999999999999999E-2</v>
      </c>
      <c r="E24" s="49">
        <f t="shared" ref="E24:E35" si="4">C24/$C$22</f>
        <v>1.9876453488372095E-2</v>
      </c>
    </row>
    <row r="25" spans="2:24" x14ac:dyDescent="0.25">
      <c r="B25" s="44" t="s">
        <v>15</v>
      </c>
      <c r="C25" s="23">
        <v>101.2</v>
      </c>
      <c r="D25" s="47">
        <v>-3.2000000000000001E-2</v>
      </c>
      <c r="E25" s="49">
        <f t="shared" si="4"/>
        <v>1.8386627906976746E-2</v>
      </c>
    </row>
    <row r="26" spans="2:24" x14ac:dyDescent="0.25">
      <c r="B26" s="44" t="s">
        <v>17</v>
      </c>
      <c r="C26" s="23">
        <v>352.3</v>
      </c>
      <c r="D26" s="47">
        <v>-5.8999999999999997E-2</v>
      </c>
      <c r="E26" s="49">
        <f t="shared" si="4"/>
        <v>6.400799418604651E-2</v>
      </c>
    </row>
    <row r="27" spans="2:24" x14ac:dyDescent="0.25">
      <c r="B27" s="44" t="s">
        <v>18</v>
      </c>
      <c r="C27" s="23">
        <v>706.9</v>
      </c>
      <c r="D27" s="47">
        <v>2.4E-2</v>
      </c>
      <c r="E27" s="49">
        <f t="shared" si="4"/>
        <v>0.12843386627906977</v>
      </c>
    </row>
    <row r="28" spans="2:24" x14ac:dyDescent="0.25">
      <c r="B28" s="44" t="s">
        <v>19</v>
      </c>
      <c r="C28" s="23">
        <v>335.8</v>
      </c>
      <c r="D28" s="47">
        <v>7.3999999999999996E-2</v>
      </c>
      <c r="E28" s="49">
        <f t="shared" si="4"/>
        <v>6.1010174418604651E-2</v>
      </c>
    </row>
    <row r="29" spans="2:24" x14ac:dyDescent="0.25">
      <c r="B29" s="44" t="s">
        <v>20</v>
      </c>
      <c r="C29" s="23">
        <v>404.8</v>
      </c>
      <c r="D29" s="47">
        <v>-6.3E-2</v>
      </c>
      <c r="E29" s="49">
        <f t="shared" si="4"/>
        <v>7.3546511627906985E-2</v>
      </c>
    </row>
    <row r="30" spans="2:24" x14ac:dyDescent="0.25">
      <c r="B30" s="44" t="s">
        <v>21</v>
      </c>
      <c r="C30" s="23">
        <v>256.89999999999998</v>
      </c>
      <c r="D30" s="47">
        <v>8.0000000000000002E-3</v>
      </c>
      <c r="E30" s="49">
        <f t="shared" si="4"/>
        <v>4.6675145348837203E-2</v>
      </c>
    </row>
    <row r="31" spans="2:24" x14ac:dyDescent="0.25">
      <c r="B31" s="44" t="s">
        <v>22</v>
      </c>
      <c r="C31" s="23">
        <v>92.7</v>
      </c>
      <c r="D31" s="47">
        <v>2.5999999999999999E-2</v>
      </c>
      <c r="E31" s="49">
        <f t="shared" si="4"/>
        <v>1.6842296511627906E-2</v>
      </c>
    </row>
    <row r="32" spans="2:24" x14ac:dyDescent="0.25">
      <c r="B32" s="44" t="s">
        <v>23</v>
      </c>
      <c r="C32" s="23">
        <v>668.3</v>
      </c>
      <c r="D32" s="47">
        <v>-8.0000000000000002E-3</v>
      </c>
      <c r="E32" s="49">
        <f t="shared" si="4"/>
        <v>0.12142078488372092</v>
      </c>
    </row>
    <row r="33" spans="2:5" x14ac:dyDescent="0.25">
      <c r="B33" s="44" t="s">
        <v>24</v>
      </c>
      <c r="C33" s="23">
        <v>127.4</v>
      </c>
      <c r="D33" s="47">
        <v>5.1999999999999998E-2</v>
      </c>
      <c r="E33" s="49">
        <f t="shared" si="4"/>
        <v>2.3146802325581396E-2</v>
      </c>
    </row>
    <row r="34" spans="2:5" x14ac:dyDescent="0.25">
      <c r="B34" s="44" t="s">
        <v>25</v>
      </c>
      <c r="C34" s="23">
        <v>560.5</v>
      </c>
      <c r="D34" s="47">
        <v>0.114</v>
      </c>
      <c r="E34" s="49">
        <f t="shared" si="4"/>
        <v>0.10183502906976744</v>
      </c>
    </row>
    <row r="35" spans="2:5" ht="15.75" thickBot="1" x14ac:dyDescent="0.3">
      <c r="B35" s="10" t="s">
        <v>26</v>
      </c>
      <c r="C35" s="29">
        <v>658.8</v>
      </c>
      <c r="D35" s="33">
        <v>0.06</v>
      </c>
      <c r="E35" s="50">
        <f t="shared" si="4"/>
        <v>0.11969476744186046</v>
      </c>
    </row>
    <row r="40" spans="2:5" x14ac:dyDescent="0.25">
      <c r="B40" t="str">
        <f>B23</f>
        <v>Auto Sales</v>
      </c>
      <c r="C40" s="35">
        <f>$E$23</f>
        <v>0.20530523255813954</v>
      </c>
    </row>
    <row r="41" spans="2:5" x14ac:dyDescent="0.25">
      <c r="B41" t="str">
        <f t="shared" ref="B41:B55" si="5">B24</f>
        <v>Furniture &amp; home sales</v>
      </c>
      <c r="C41" s="35">
        <f>E24</f>
        <v>1.9876453488372095E-2</v>
      </c>
    </row>
    <row r="42" spans="2:5" x14ac:dyDescent="0.25">
      <c r="B42" t="str">
        <f t="shared" si="5"/>
        <v>Electronics &amp; appliance stores</v>
      </c>
      <c r="C42" s="35">
        <f t="shared" ref="C42:C52" si="6">E25</f>
        <v>1.8386627906976746E-2</v>
      </c>
    </row>
    <row r="43" spans="2:5" x14ac:dyDescent="0.25">
      <c r="B43" t="str">
        <f t="shared" si="5"/>
        <v>Building material &amp; garden supplies</v>
      </c>
      <c r="C43" s="35">
        <f t="shared" si="6"/>
        <v>6.400799418604651E-2</v>
      </c>
    </row>
    <row r="44" spans="2:5" x14ac:dyDescent="0.25">
      <c r="B44" t="str">
        <f t="shared" si="5"/>
        <v>Food &amp; beverage stores</v>
      </c>
      <c r="C44" s="35">
        <f t="shared" si="6"/>
        <v>0.12843386627906977</v>
      </c>
    </row>
    <row r="45" spans="2:5" x14ac:dyDescent="0.25">
      <c r="B45" t="str">
        <f t="shared" si="5"/>
        <v>Health &amp; personal care</v>
      </c>
      <c r="C45" s="35">
        <f t="shared" si="6"/>
        <v>6.1010174418604651E-2</v>
      </c>
    </row>
    <row r="46" spans="2:5" x14ac:dyDescent="0.25">
      <c r="B46" t="str">
        <f t="shared" si="5"/>
        <v>Gasoline stations</v>
      </c>
      <c r="C46" s="35">
        <f t="shared" si="6"/>
        <v>7.3546511627906985E-2</v>
      </c>
    </row>
    <row r="47" spans="2:5" x14ac:dyDescent="0.25">
      <c r="B47" t="str">
        <f t="shared" si="5"/>
        <v xml:space="preserve">Clothing &amp; accessories </v>
      </c>
      <c r="C47" s="35">
        <f t="shared" si="6"/>
        <v>4.6675145348837203E-2</v>
      </c>
    </row>
    <row r="48" spans="2:5" x14ac:dyDescent="0.25">
      <c r="B48" t="str">
        <f t="shared" si="5"/>
        <v>Sporting goods, hobbies, books, and music stores</v>
      </c>
      <c r="C48" s="35">
        <f t="shared" si="6"/>
        <v>1.6842296511627906E-2</v>
      </c>
    </row>
    <row r="49" spans="2:3" x14ac:dyDescent="0.25">
      <c r="B49" t="str">
        <f t="shared" si="5"/>
        <v>General merchandise</v>
      </c>
      <c r="C49" s="35">
        <f t="shared" si="6"/>
        <v>0.12142078488372092</v>
      </c>
    </row>
    <row r="50" spans="2:3" x14ac:dyDescent="0.25">
      <c r="B50" t="str">
        <f t="shared" si="5"/>
        <v>Miscallaneous store retailers</v>
      </c>
      <c r="C50" s="35">
        <f t="shared" si="6"/>
        <v>2.3146802325581396E-2</v>
      </c>
    </row>
    <row r="51" spans="2:3" x14ac:dyDescent="0.25">
      <c r="B51" t="str">
        <f t="shared" si="5"/>
        <v>Nonstore retailers</v>
      </c>
      <c r="C51" s="35">
        <f t="shared" si="6"/>
        <v>0.10183502906976744</v>
      </c>
    </row>
    <row r="52" spans="2:3" x14ac:dyDescent="0.25">
      <c r="B52" t="str">
        <f t="shared" si="5"/>
        <v>Food services &amp; drinking places</v>
      </c>
      <c r="C52" s="35">
        <f t="shared" si="6"/>
        <v>0.11969476744186046</v>
      </c>
    </row>
    <row r="53" spans="2:3" x14ac:dyDescent="0.25">
      <c r="B53">
        <f t="shared" si="5"/>
        <v>0</v>
      </c>
    </row>
    <row r="54" spans="2:3" x14ac:dyDescent="0.25">
      <c r="B54">
        <f t="shared" si="5"/>
        <v>0</v>
      </c>
    </row>
    <row r="55" spans="2:3" x14ac:dyDescent="0.25">
      <c r="B55">
        <f t="shared" si="5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nimakaramlou</dc:creator>
  <cp:lastModifiedBy>nimakaramlou</cp:lastModifiedBy>
  <dcterms:created xsi:type="dcterms:W3CDTF">2017-01-13T19:52:08Z</dcterms:created>
  <dcterms:modified xsi:type="dcterms:W3CDTF">2017-01-13T20:51:51Z</dcterms:modified>
</cp:coreProperties>
</file>