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ropbox\DM Martins Research\"/>
    </mc:Choice>
  </mc:AlternateContent>
  <bookViews>
    <workbookView xWindow="0" yWindow="0" windowWidth="23040" windowHeight="8508"/>
  </bookViews>
  <sheets>
    <sheet name="Deferred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" l="1"/>
  <c r="S1" i="1"/>
  <c r="T1" i="1"/>
  <c r="U1" i="1"/>
  <c r="V1" i="1"/>
  <c r="W1" i="1"/>
  <c r="X1" i="1"/>
  <c r="C6" i="1"/>
  <c r="D6" i="1"/>
  <c r="E6" i="1"/>
  <c r="F6" i="1"/>
  <c r="G6" i="1"/>
  <c r="G10" i="1" s="1"/>
  <c r="H6" i="1"/>
  <c r="I6" i="1"/>
  <c r="J6" i="1"/>
  <c r="K6" i="1"/>
  <c r="K10" i="1" s="1"/>
  <c r="L6" i="1"/>
  <c r="M6" i="1"/>
  <c r="N6" i="1"/>
  <c r="O6" i="1"/>
  <c r="O10" i="1" s="1"/>
  <c r="P6" i="1"/>
  <c r="Q6" i="1"/>
  <c r="R6" i="1"/>
  <c r="S6" i="1"/>
  <c r="S10" i="1" s="1"/>
  <c r="T6" i="1"/>
  <c r="U6" i="1"/>
  <c r="V6" i="1"/>
  <c r="W6" i="1"/>
  <c r="W10" i="1" s="1"/>
  <c r="X6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H10" i="1"/>
  <c r="I10" i="1"/>
  <c r="J10" i="1"/>
  <c r="L10" i="1"/>
  <c r="M10" i="1"/>
  <c r="N10" i="1"/>
  <c r="P10" i="1"/>
  <c r="Q10" i="1"/>
  <c r="R10" i="1"/>
  <c r="T10" i="1"/>
  <c r="U10" i="1"/>
  <c r="V10" i="1"/>
  <c r="X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C15" i="1"/>
  <c r="D15" i="1"/>
  <c r="E15" i="1"/>
  <c r="F15" i="1"/>
  <c r="G15" i="1"/>
  <c r="H15" i="1"/>
  <c r="I15" i="1"/>
  <c r="I18" i="1" s="1"/>
  <c r="J15" i="1"/>
  <c r="K15" i="1"/>
  <c r="L15" i="1"/>
  <c r="M15" i="1"/>
  <c r="M18" i="1" s="1"/>
  <c r="N15" i="1"/>
  <c r="O15" i="1"/>
  <c r="P15" i="1"/>
  <c r="Q15" i="1"/>
  <c r="Q18" i="1" s="1"/>
  <c r="R15" i="1"/>
  <c r="S15" i="1"/>
  <c r="T15" i="1"/>
  <c r="U15" i="1"/>
  <c r="U18" i="1" s="1"/>
  <c r="V15" i="1"/>
  <c r="W15" i="1"/>
  <c r="X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G18" i="1"/>
  <c r="H18" i="1"/>
  <c r="J18" i="1"/>
  <c r="K18" i="1"/>
  <c r="L18" i="1"/>
  <c r="N18" i="1"/>
  <c r="O18" i="1"/>
  <c r="P18" i="1"/>
  <c r="R18" i="1"/>
  <c r="S18" i="1"/>
  <c r="T18" i="1"/>
  <c r="V18" i="1"/>
  <c r="W18" i="1"/>
  <c r="X18" i="1"/>
  <c r="Q57" i="1"/>
  <c r="R57" i="1"/>
  <c r="S57" i="1"/>
  <c r="T57" i="1"/>
  <c r="U57" i="1"/>
  <c r="V57" i="1"/>
  <c r="W57" i="1"/>
  <c r="X57" i="1"/>
  <c r="S58" i="1"/>
  <c r="T58" i="1"/>
  <c r="U58" i="1"/>
  <c r="W58" i="1"/>
  <c r="S59" i="1"/>
  <c r="T59" i="1"/>
  <c r="U59" i="1"/>
  <c r="U61" i="1" s="1"/>
  <c r="W59" i="1"/>
  <c r="Q61" i="1"/>
  <c r="R61" i="1"/>
  <c r="S61" i="1"/>
  <c r="T61" i="1"/>
  <c r="V61" i="1"/>
  <c r="W61" i="1"/>
  <c r="X61" i="1"/>
  <c r="Q62" i="1"/>
  <c r="R62" i="1"/>
  <c r="S62" i="1"/>
  <c r="S63" i="1" s="1"/>
  <c r="T62" i="1"/>
  <c r="V62" i="1"/>
  <c r="W62" i="1"/>
  <c r="X62" i="1"/>
  <c r="Q63" i="1"/>
  <c r="R63" i="1"/>
  <c r="T63" i="1"/>
  <c r="V63" i="1"/>
  <c r="W63" i="1"/>
  <c r="W64" i="1" s="1"/>
  <c r="X63" i="1"/>
  <c r="V64" i="1"/>
  <c r="X64" i="1"/>
  <c r="Q65" i="1"/>
  <c r="R65" i="1"/>
  <c r="S65" i="1"/>
  <c r="T65" i="1"/>
  <c r="V65" i="1"/>
  <c r="V66" i="1" s="1"/>
  <c r="W65" i="1"/>
  <c r="W66" i="1" s="1"/>
  <c r="X65" i="1"/>
  <c r="X66" i="1"/>
  <c r="U62" i="1" l="1"/>
  <c r="U63" i="1" s="1"/>
  <c r="U64" i="1" s="1"/>
  <c r="U65" i="1"/>
  <c r="U66" i="1" s="1"/>
</calcChain>
</file>

<file path=xl/sharedStrings.xml><?xml version="1.0" encoding="utf-8"?>
<sst xmlns="http://schemas.openxmlformats.org/spreadsheetml/2006/main" count="44" uniqueCount="44">
  <si>
    <t>Non-recurring Total Rev YOY</t>
  </si>
  <si>
    <t>Non-recurring Total Revs</t>
  </si>
  <si>
    <t>Recurring Total Rev YOY</t>
  </si>
  <si>
    <t>Recurring Total Revs</t>
  </si>
  <si>
    <t>Est. Recurring Svcs Revs</t>
  </si>
  <si>
    <t>Est. Recurring Prod Revs (mill.)</t>
  </si>
  <si>
    <t>Est. Recur. as % of Prod Revs</t>
  </si>
  <si>
    <t>Est. Recur. as % of Tot Revs</t>
  </si>
  <si>
    <t>Total Deferred YOY Growth</t>
  </si>
  <si>
    <t>LT Deferred YOY Growth</t>
  </si>
  <si>
    <t>ST Deferred YOY Growth</t>
  </si>
  <si>
    <t>Total Deferred Revenue</t>
  </si>
  <si>
    <t>LT Deferred Revenue</t>
  </si>
  <si>
    <t>ST Deferred Revenue</t>
  </si>
  <si>
    <t>Total Rev YOY Growth</t>
  </si>
  <si>
    <t>Total Product YOY Growth</t>
  </si>
  <si>
    <t>Services YOY Growth</t>
  </si>
  <si>
    <t>Security YOY Growth</t>
  </si>
  <si>
    <t>Total Revenues</t>
  </si>
  <si>
    <t>Product Revenues</t>
  </si>
  <si>
    <t>Service Revenues</t>
  </si>
  <si>
    <t>Security Revenues</t>
  </si>
  <si>
    <t>F2Q17</t>
  </si>
  <si>
    <t>F1Q17</t>
  </si>
  <si>
    <t>F4Q16</t>
  </si>
  <si>
    <t>F3Q16</t>
  </si>
  <si>
    <t>F2Q16</t>
  </si>
  <si>
    <t>F1Q16</t>
  </si>
  <si>
    <t>F4Q15</t>
  </si>
  <si>
    <t>F3Q15</t>
  </si>
  <si>
    <t>F2Q15</t>
  </si>
  <si>
    <t>F1Q15</t>
  </si>
  <si>
    <t>F4Q14</t>
  </si>
  <si>
    <t>F3Q14</t>
  </si>
  <si>
    <t>F2Q14</t>
  </si>
  <si>
    <t>F1Q14</t>
  </si>
  <si>
    <t>F4Q13</t>
  </si>
  <si>
    <t>F3Q13</t>
  </si>
  <si>
    <t>F2Q13</t>
  </si>
  <si>
    <t>F1Q13</t>
  </si>
  <si>
    <t>F4Q12</t>
  </si>
  <si>
    <t>F3Q12</t>
  </si>
  <si>
    <t>F2Q12</t>
  </si>
  <si>
    <t>F1Q12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</si>
</sst>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%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3" fillId="0" borderId="0" xfId="0" applyFont="1"/>
    <xf numFmtId="165" fontId="3" fillId="0" borderId="0" xfId="1" applyNumberFormat="1" applyFont="1"/>
    <xf numFmtId="166" fontId="0" fillId="0" borderId="0" xfId="0" applyNumberFormat="1" applyFont="1"/>
    <xf numFmtId="0" fontId="0" fillId="0" borderId="0" xfId="0" applyFont="1"/>
    <xf numFmtId="166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9" fontId="1" fillId="0" borderId="0" xfId="1" applyFont="1"/>
    <xf numFmtId="166" fontId="2" fillId="0" borderId="0" xfId="0" applyNumberFormat="1" applyFont="1"/>
    <xf numFmtId="0" fontId="2" fillId="0" borderId="0" xfId="0" applyFont="1"/>
    <xf numFmtId="9" fontId="1" fillId="0" borderId="0" xfId="1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Deferred Revenues (millions) and YOY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Deferred!$B$15</c:f>
              <c:strCache>
                <c:ptCount val="1"/>
                <c:pt idx="0">
                  <c:v>Total Deferred Revenue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cat>
            <c:strRef>
              <c:f>Deferred!$C$3:$X$3</c:f>
              <c:strCache>
                <c:ptCount val="22"/>
                <c:pt idx="0">
                  <c:v>F1Q12</c:v>
                </c:pt>
                <c:pt idx="1">
                  <c:v>F2Q12</c:v>
                </c:pt>
                <c:pt idx="2">
                  <c:v>F3Q12</c:v>
                </c:pt>
                <c:pt idx="3">
                  <c:v>F4Q12</c:v>
                </c:pt>
                <c:pt idx="4">
                  <c:v>F1Q13</c:v>
                </c:pt>
                <c:pt idx="5">
                  <c:v>F2Q13</c:v>
                </c:pt>
                <c:pt idx="6">
                  <c:v>F3Q13</c:v>
                </c:pt>
                <c:pt idx="7">
                  <c:v>F4Q13</c:v>
                </c:pt>
                <c:pt idx="8">
                  <c:v>F1Q14</c:v>
                </c:pt>
                <c:pt idx="9">
                  <c:v>F2Q14</c:v>
                </c:pt>
                <c:pt idx="10">
                  <c:v>F3Q14</c:v>
                </c:pt>
                <c:pt idx="11">
                  <c:v>F4Q14</c:v>
                </c:pt>
                <c:pt idx="12">
                  <c:v>F1Q15</c:v>
                </c:pt>
                <c:pt idx="13">
                  <c:v>F2Q15</c:v>
                </c:pt>
                <c:pt idx="14">
                  <c:v>F3Q15</c:v>
                </c:pt>
                <c:pt idx="15">
                  <c:v>F4Q15</c:v>
                </c:pt>
                <c:pt idx="16">
                  <c:v>F1Q16</c:v>
                </c:pt>
                <c:pt idx="17">
                  <c:v>F2Q16</c:v>
                </c:pt>
                <c:pt idx="18">
                  <c:v>F3Q16</c:v>
                </c:pt>
                <c:pt idx="19">
                  <c:v>F4Q16</c:v>
                </c:pt>
                <c:pt idx="20">
                  <c:v>F1Q17</c:v>
                </c:pt>
                <c:pt idx="21">
                  <c:v>F2Q17</c:v>
                </c:pt>
              </c:strCache>
            </c:strRef>
          </c:cat>
          <c:val>
            <c:numRef>
              <c:f>Deferred!$C$15:$X$15</c:f>
              <c:numCache>
                <c:formatCode>"$"#,##0</c:formatCode>
                <c:ptCount val="22"/>
                <c:pt idx="0">
                  <c:v>12396</c:v>
                </c:pt>
                <c:pt idx="1">
                  <c:v>12462</c:v>
                </c:pt>
                <c:pt idx="2">
                  <c:v>12648</c:v>
                </c:pt>
                <c:pt idx="3">
                  <c:v>12880</c:v>
                </c:pt>
                <c:pt idx="4">
                  <c:v>12623</c:v>
                </c:pt>
                <c:pt idx="5">
                  <c:v>13321</c:v>
                </c:pt>
                <c:pt idx="6">
                  <c:v>12685</c:v>
                </c:pt>
                <c:pt idx="7">
                  <c:v>13423</c:v>
                </c:pt>
                <c:pt idx="8">
                  <c:v>13207</c:v>
                </c:pt>
                <c:pt idx="9">
                  <c:v>13244</c:v>
                </c:pt>
                <c:pt idx="10">
                  <c:v>13151</c:v>
                </c:pt>
                <c:pt idx="11">
                  <c:v>14142</c:v>
                </c:pt>
                <c:pt idx="12">
                  <c:v>13744</c:v>
                </c:pt>
                <c:pt idx="13">
                  <c:v>14021</c:v>
                </c:pt>
                <c:pt idx="14">
                  <c:v>14181</c:v>
                </c:pt>
                <c:pt idx="15">
                  <c:v>15183</c:v>
                </c:pt>
                <c:pt idx="16">
                  <c:v>15162</c:v>
                </c:pt>
                <c:pt idx="17">
                  <c:v>15185</c:v>
                </c:pt>
                <c:pt idx="18">
                  <c:v>15272</c:v>
                </c:pt>
                <c:pt idx="19">
                  <c:v>16472</c:v>
                </c:pt>
                <c:pt idx="20">
                  <c:v>16951</c:v>
                </c:pt>
                <c:pt idx="21">
                  <c:v>17086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B-4135-A80A-1865A648F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633248"/>
        <c:axId val="636632264"/>
      </c:areaChart>
      <c:lineChart>
        <c:grouping val="standard"/>
        <c:varyColors val="0"/>
        <c:ser>
          <c:idx val="1"/>
          <c:order val="1"/>
          <c:tx>
            <c:strRef>
              <c:f>Deferred!$B$18</c:f>
              <c:strCache>
                <c:ptCount val="1"/>
                <c:pt idx="0">
                  <c:v>Total Deferred YOY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Deferred!$C$3:$X$3</c:f>
              <c:strCache>
                <c:ptCount val="22"/>
                <c:pt idx="0">
                  <c:v>F1Q12</c:v>
                </c:pt>
                <c:pt idx="1">
                  <c:v>F2Q12</c:v>
                </c:pt>
                <c:pt idx="2">
                  <c:v>F3Q12</c:v>
                </c:pt>
                <c:pt idx="3">
                  <c:v>F4Q12</c:v>
                </c:pt>
                <c:pt idx="4">
                  <c:v>F1Q13</c:v>
                </c:pt>
                <c:pt idx="5">
                  <c:v>F2Q13</c:v>
                </c:pt>
                <c:pt idx="6">
                  <c:v>F3Q13</c:v>
                </c:pt>
                <c:pt idx="7">
                  <c:v>F4Q13</c:v>
                </c:pt>
                <c:pt idx="8">
                  <c:v>F1Q14</c:v>
                </c:pt>
                <c:pt idx="9">
                  <c:v>F2Q14</c:v>
                </c:pt>
                <c:pt idx="10">
                  <c:v>F3Q14</c:v>
                </c:pt>
                <c:pt idx="11">
                  <c:v>F4Q14</c:v>
                </c:pt>
                <c:pt idx="12">
                  <c:v>F1Q15</c:v>
                </c:pt>
                <c:pt idx="13">
                  <c:v>F2Q15</c:v>
                </c:pt>
                <c:pt idx="14">
                  <c:v>F3Q15</c:v>
                </c:pt>
                <c:pt idx="15">
                  <c:v>F4Q15</c:v>
                </c:pt>
                <c:pt idx="16">
                  <c:v>F1Q16</c:v>
                </c:pt>
                <c:pt idx="17">
                  <c:v>F2Q16</c:v>
                </c:pt>
                <c:pt idx="18">
                  <c:v>F3Q16</c:v>
                </c:pt>
                <c:pt idx="19">
                  <c:v>F4Q16</c:v>
                </c:pt>
                <c:pt idx="20">
                  <c:v>F1Q17</c:v>
                </c:pt>
                <c:pt idx="21">
                  <c:v>F2Q17</c:v>
                </c:pt>
              </c:strCache>
            </c:strRef>
          </c:cat>
          <c:val>
            <c:numRef>
              <c:f>Deferred!$C$18:$X$18</c:f>
              <c:numCache>
                <c:formatCode>General</c:formatCode>
                <c:ptCount val="22"/>
                <c:pt idx="4" formatCode="0%">
                  <c:v>1.8312358825427477E-2</c:v>
                </c:pt>
                <c:pt idx="5" formatCode="0%">
                  <c:v>6.8929545819290672E-2</c:v>
                </c:pt>
                <c:pt idx="6" formatCode="0%">
                  <c:v>2.9253636938646466E-3</c:v>
                </c:pt>
                <c:pt idx="7" formatCode="0%">
                  <c:v>4.2158385093167716E-2</c:v>
                </c:pt>
                <c:pt idx="8" formatCode="0%">
                  <c:v>4.6264754812643583E-2</c:v>
                </c:pt>
                <c:pt idx="9" formatCode="0%">
                  <c:v>-5.7803468208093012E-3</c:v>
                </c:pt>
                <c:pt idx="10" formatCode="0%">
                  <c:v>3.6736302719747815E-2</c:v>
                </c:pt>
                <c:pt idx="11" formatCode="0%">
                  <c:v>5.3564776875512088E-2</c:v>
                </c:pt>
                <c:pt idx="12" formatCode="0%">
                  <c:v>4.0660255924888311E-2</c:v>
                </c:pt>
                <c:pt idx="13" formatCode="0%">
                  <c:v>5.8668076109936518E-2</c:v>
                </c:pt>
                <c:pt idx="14" formatCode="0%">
                  <c:v>7.832104022507802E-2</c:v>
                </c:pt>
                <c:pt idx="15" formatCode="0%">
                  <c:v>7.3610521849809096E-2</c:v>
                </c:pt>
                <c:pt idx="16" formatCode="0%">
                  <c:v>0.10317229336437728</c:v>
                </c:pt>
                <c:pt idx="17" formatCode="0%">
                  <c:v>8.3018329648384626E-2</c:v>
                </c:pt>
                <c:pt idx="18" formatCode="0%">
                  <c:v>7.6933925675199299E-2</c:v>
                </c:pt>
                <c:pt idx="19" formatCode="0%">
                  <c:v>8.4897582822893947E-2</c:v>
                </c:pt>
                <c:pt idx="20" formatCode="0%">
                  <c:v>0.11799234929428826</c:v>
                </c:pt>
                <c:pt idx="21" formatCode="0%">
                  <c:v>0.12518933157721435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B-4135-A80A-1865A648F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802224"/>
        <c:axId val="555800256"/>
      </c:lineChart>
      <c:catAx>
        <c:axId val="6366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32264"/>
        <c:crosses val="autoZero"/>
        <c:auto val="1"/>
        <c:lblAlgn val="ctr"/>
        <c:lblOffset val="100"/>
        <c:noMultiLvlLbl val="0"/>
      </c:catAx>
      <c:valAx>
        <c:axId val="636632264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33248"/>
        <c:crosses val="autoZero"/>
        <c:crossBetween val="between"/>
      </c:valAx>
      <c:valAx>
        <c:axId val="55580025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802224"/>
        <c:crosses val="max"/>
        <c:crossBetween val="between"/>
      </c:valAx>
      <c:catAx>
        <c:axId val="555802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800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Short Term vs. Long Term Deferred Revenues (millions)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Deferred!$B$13</c:f>
              <c:strCache>
                <c:ptCount val="1"/>
                <c:pt idx="0">
                  <c:v>ST Deferred 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Deferred!$C$3:$X$3</c:f>
              <c:strCache>
                <c:ptCount val="22"/>
                <c:pt idx="0">
                  <c:v>F1Q12</c:v>
                </c:pt>
                <c:pt idx="1">
                  <c:v>F2Q12</c:v>
                </c:pt>
                <c:pt idx="2">
                  <c:v>F3Q12</c:v>
                </c:pt>
                <c:pt idx="3">
                  <c:v>F4Q12</c:v>
                </c:pt>
                <c:pt idx="4">
                  <c:v>F1Q13</c:v>
                </c:pt>
                <c:pt idx="5">
                  <c:v>F2Q13</c:v>
                </c:pt>
                <c:pt idx="6">
                  <c:v>F3Q13</c:v>
                </c:pt>
                <c:pt idx="7">
                  <c:v>F4Q13</c:v>
                </c:pt>
                <c:pt idx="8">
                  <c:v>F1Q14</c:v>
                </c:pt>
                <c:pt idx="9">
                  <c:v>F2Q14</c:v>
                </c:pt>
                <c:pt idx="10">
                  <c:v>F3Q14</c:v>
                </c:pt>
                <c:pt idx="11">
                  <c:v>F4Q14</c:v>
                </c:pt>
                <c:pt idx="12">
                  <c:v>F1Q15</c:v>
                </c:pt>
                <c:pt idx="13">
                  <c:v>F2Q15</c:v>
                </c:pt>
                <c:pt idx="14">
                  <c:v>F3Q15</c:v>
                </c:pt>
                <c:pt idx="15">
                  <c:v>F4Q15</c:v>
                </c:pt>
                <c:pt idx="16">
                  <c:v>F1Q16</c:v>
                </c:pt>
                <c:pt idx="17">
                  <c:v>F2Q16</c:v>
                </c:pt>
                <c:pt idx="18">
                  <c:v>F3Q16</c:v>
                </c:pt>
                <c:pt idx="19">
                  <c:v>F4Q16</c:v>
                </c:pt>
                <c:pt idx="20">
                  <c:v>F1Q17</c:v>
                </c:pt>
                <c:pt idx="21">
                  <c:v>F2Q17</c:v>
                </c:pt>
              </c:strCache>
            </c:strRef>
          </c:cat>
          <c:val>
            <c:numRef>
              <c:f>Deferred!$C$13:$X$13</c:f>
              <c:numCache>
                <c:formatCode>"$"#,##0</c:formatCode>
                <c:ptCount val="22"/>
                <c:pt idx="0">
                  <c:v>8444</c:v>
                </c:pt>
                <c:pt idx="1">
                  <c:v>8534</c:v>
                </c:pt>
                <c:pt idx="2">
                  <c:v>8568</c:v>
                </c:pt>
                <c:pt idx="3">
                  <c:v>8852</c:v>
                </c:pt>
                <c:pt idx="4">
                  <c:v>8721</c:v>
                </c:pt>
                <c:pt idx="5">
                  <c:v>9108</c:v>
                </c:pt>
                <c:pt idx="6">
                  <c:v>9055</c:v>
                </c:pt>
                <c:pt idx="7">
                  <c:v>9262</c:v>
                </c:pt>
                <c:pt idx="8">
                  <c:v>9212</c:v>
                </c:pt>
                <c:pt idx="9">
                  <c:v>9350</c:v>
                </c:pt>
                <c:pt idx="10">
                  <c:v>9198</c:v>
                </c:pt>
                <c:pt idx="11">
                  <c:v>9478</c:v>
                </c:pt>
                <c:pt idx="12">
                  <c:v>9449</c:v>
                </c:pt>
                <c:pt idx="13">
                  <c:v>9369</c:v>
                </c:pt>
                <c:pt idx="14">
                  <c:v>9371</c:v>
                </c:pt>
                <c:pt idx="15">
                  <c:v>9824</c:v>
                </c:pt>
                <c:pt idx="16">
                  <c:v>9821</c:v>
                </c:pt>
                <c:pt idx="17">
                  <c:v>9796</c:v>
                </c:pt>
                <c:pt idx="18">
                  <c:v>9662</c:v>
                </c:pt>
                <c:pt idx="19">
                  <c:v>10155</c:v>
                </c:pt>
                <c:pt idx="20">
                  <c:v>10215</c:v>
                </c:pt>
                <c:pt idx="21">
                  <c:v>10243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9-45EF-8503-B56AF060A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3248"/>
        <c:axId val="636632264"/>
      </c:lineChart>
      <c:lineChart>
        <c:grouping val="standard"/>
        <c:varyColors val="0"/>
        <c:ser>
          <c:idx val="1"/>
          <c:order val="1"/>
          <c:tx>
            <c:strRef>
              <c:f>Deferred!$B$14</c:f>
              <c:strCache>
                <c:ptCount val="1"/>
                <c:pt idx="0">
                  <c:v>LT Deferred 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Deferred!$C$3:$X$3</c:f>
              <c:strCache>
                <c:ptCount val="22"/>
                <c:pt idx="0">
                  <c:v>F1Q12</c:v>
                </c:pt>
                <c:pt idx="1">
                  <c:v>F2Q12</c:v>
                </c:pt>
                <c:pt idx="2">
                  <c:v>F3Q12</c:v>
                </c:pt>
                <c:pt idx="3">
                  <c:v>F4Q12</c:v>
                </c:pt>
                <c:pt idx="4">
                  <c:v>F1Q13</c:v>
                </c:pt>
                <c:pt idx="5">
                  <c:v>F2Q13</c:v>
                </c:pt>
                <c:pt idx="6">
                  <c:v>F3Q13</c:v>
                </c:pt>
                <c:pt idx="7">
                  <c:v>F4Q13</c:v>
                </c:pt>
                <c:pt idx="8">
                  <c:v>F1Q14</c:v>
                </c:pt>
                <c:pt idx="9">
                  <c:v>F2Q14</c:v>
                </c:pt>
                <c:pt idx="10">
                  <c:v>F3Q14</c:v>
                </c:pt>
                <c:pt idx="11">
                  <c:v>F4Q14</c:v>
                </c:pt>
                <c:pt idx="12">
                  <c:v>F1Q15</c:v>
                </c:pt>
                <c:pt idx="13">
                  <c:v>F2Q15</c:v>
                </c:pt>
                <c:pt idx="14">
                  <c:v>F3Q15</c:v>
                </c:pt>
                <c:pt idx="15">
                  <c:v>F4Q15</c:v>
                </c:pt>
                <c:pt idx="16">
                  <c:v>F1Q16</c:v>
                </c:pt>
                <c:pt idx="17">
                  <c:v>F2Q16</c:v>
                </c:pt>
                <c:pt idx="18">
                  <c:v>F3Q16</c:v>
                </c:pt>
                <c:pt idx="19">
                  <c:v>F4Q16</c:v>
                </c:pt>
                <c:pt idx="20">
                  <c:v>F1Q17</c:v>
                </c:pt>
                <c:pt idx="21">
                  <c:v>F2Q17</c:v>
                </c:pt>
              </c:strCache>
            </c:strRef>
          </c:cat>
          <c:val>
            <c:numRef>
              <c:f>Deferred!$C$14:$X$14</c:f>
              <c:numCache>
                <c:formatCode>"$"#,##0</c:formatCode>
                <c:ptCount val="22"/>
                <c:pt idx="0">
                  <c:v>3952</c:v>
                </c:pt>
                <c:pt idx="1">
                  <c:v>3928</c:v>
                </c:pt>
                <c:pt idx="2">
                  <c:v>4080</c:v>
                </c:pt>
                <c:pt idx="3">
                  <c:v>4028</c:v>
                </c:pt>
                <c:pt idx="4">
                  <c:v>3902</c:v>
                </c:pt>
                <c:pt idx="5">
                  <c:v>4213</c:v>
                </c:pt>
                <c:pt idx="6">
                  <c:v>3630</c:v>
                </c:pt>
                <c:pt idx="7">
                  <c:v>4161</c:v>
                </c:pt>
                <c:pt idx="8">
                  <c:v>3995</c:v>
                </c:pt>
                <c:pt idx="9">
                  <c:v>3894</c:v>
                </c:pt>
                <c:pt idx="10">
                  <c:v>3953</c:v>
                </c:pt>
                <c:pt idx="11">
                  <c:v>4664</c:v>
                </c:pt>
                <c:pt idx="12">
                  <c:v>4295</c:v>
                </c:pt>
                <c:pt idx="13">
                  <c:v>4652</c:v>
                </c:pt>
                <c:pt idx="14">
                  <c:v>4810</c:v>
                </c:pt>
                <c:pt idx="15">
                  <c:v>5359</c:v>
                </c:pt>
                <c:pt idx="16">
                  <c:v>5341</c:v>
                </c:pt>
                <c:pt idx="17">
                  <c:v>5389</c:v>
                </c:pt>
                <c:pt idx="18">
                  <c:v>5610</c:v>
                </c:pt>
                <c:pt idx="19">
                  <c:v>6317</c:v>
                </c:pt>
                <c:pt idx="20">
                  <c:v>6736</c:v>
                </c:pt>
                <c:pt idx="21">
                  <c:v>6843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F29-45EF-8503-B56AF060A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789760"/>
        <c:axId val="555791400"/>
      </c:lineChart>
      <c:catAx>
        <c:axId val="6366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32264"/>
        <c:crosses val="autoZero"/>
        <c:auto val="1"/>
        <c:lblAlgn val="ctr"/>
        <c:lblOffset val="100"/>
        <c:noMultiLvlLbl val="0"/>
      </c:catAx>
      <c:valAx>
        <c:axId val="636632264"/>
        <c:scaling>
          <c:orientation val="minMax"/>
          <c:max val="120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Short Term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33248"/>
        <c:crosses val="autoZero"/>
        <c:crossBetween val="between"/>
        <c:majorUnit val="1000"/>
      </c:valAx>
      <c:valAx>
        <c:axId val="555791400"/>
        <c:scaling>
          <c:orientation val="minMax"/>
          <c:min val="2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Long Term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789760"/>
        <c:crosses val="max"/>
        <c:crossBetween val="between"/>
      </c:valAx>
      <c:catAx>
        <c:axId val="55578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791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Short Term vs. Long Term Deferred Rev Growth</a:t>
            </a:r>
            <a:r>
              <a:rPr lang="en-US" baseline="0"/>
              <a:t> (YOY)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Deferred!$B$16</c:f>
              <c:strCache>
                <c:ptCount val="1"/>
                <c:pt idx="0">
                  <c:v>ST Deferred YOY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Deferred!$G$3:$X$3</c:f>
              <c:strCache>
                <c:ptCount val="18"/>
                <c:pt idx="0">
                  <c:v>F1Q13</c:v>
                </c:pt>
                <c:pt idx="1">
                  <c:v>F2Q13</c:v>
                </c:pt>
                <c:pt idx="2">
                  <c:v>F3Q13</c:v>
                </c:pt>
                <c:pt idx="3">
                  <c:v>F4Q13</c:v>
                </c:pt>
                <c:pt idx="4">
                  <c:v>F1Q14</c:v>
                </c:pt>
                <c:pt idx="5">
                  <c:v>F2Q14</c:v>
                </c:pt>
                <c:pt idx="6">
                  <c:v>F3Q14</c:v>
                </c:pt>
                <c:pt idx="7">
                  <c:v>F4Q14</c:v>
                </c:pt>
                <c:pt idx="8">
                  <c:v>F1Q15</c:v>
                </c:pt>
                <c:pt idx="9">
                  <c:v>F2Q15</c:v>
                </c:pt>
                <c:pt idx="10">
                  <c:v>F3Q15</c:v>
                </c:pt>
                <c:pt idx="11">
                  <c:v>F4Q15</c:v>
                </c:pt>
                <c:pt idx="12">
                  <c:v>F1Q16</c:v>
                </c:pt>
                <c:pt idx="13">
                  <c:v>F2Q16</c:v>
                </c:pt>
                <c:pt idx="14">
                  <c:v>F3Q16</c:v>
                </c:pt>
                <c:pt idx="15">
                  <c:v>F4Q16</c:v>
                </c:pt>
                <c:pt idx="16">
                  <c:v>F1Q17</c:v>
                </c:pt>
                <c:pt idx="17">
                  <c:v>F2Q17</c:v>
                </c:pt>
              </c:strCache>
            </c:strRef>
          </c:cat>
          <c:val>
            <c:numRef>
              <c:f>Deferred!$G$16:$X$16</c:f>
              <c:numCache>
                <c:formatCode>0%</c:formatCode>
                <c:ptCount val="18"/>
                <c:pt idx="0">
                  <c:v>3.2804358124111754E-2</c:v>
                </c:pt>
                <c:pt idx="1">
                  <c:v>6.726037028357168E-2</c:v>
                </c:pt>
                <c:pt idx="2">
                  <c:v>5.6839402427637742E-2</c:v>
                </c:pt>
                <c:pt idx="3">
                  <c:v>4.6317216448260368E-2</c:v>
                </c:pt>
                <c:pt idx="4">
                  <c:v>5.6300882926269891E-2</c:v>
                </c:pt>
                <c:pt idx="5">
                  <c:v>2.657004830917864E-2</c:v>
                </c:pt>
                <c:pt idx="6">
                  <c:v>1.5792379900607445E-2</c:v>
                </c:pt>
                <c:pt idx="7">
                  <c:v>2.3321096955301268E-2</c:v>
                </c:pt>
                <c:pt idx="8">
                  <c:v>2.5727312201476282E-2</c:v>
                </c:pt>
                <c:pt idx="9">
                  <c:v>2.0320855614972544E-3</c:v>
                </c:pt>
                <c:pt idx="10">
                  <c:v>1.8808436616655877E-2</c:v>
                </c:pt>
                <c:pt idx="11">
                  <c:v>3.6505591897024736E-2</c:v>
                </c:pt>
                <c:pt idx="12">
                  <c:v>3.9369245422796073E-2</c:v>
                </c:pt>
                <c:pt idx="13">
                  <c:v>4.5575835201195458E-2</c:v>
                </c:pt>
                <c:pt idx="14">
                  <c:v>3.1053249386404858E-2</c:v>
                </c:pt>
                <c:pt idx="15">
                  <c:v>3.36929967426709E-2</c:v>
                </c:pt>
                <c:pt idx="16">
                  <c:v>4.0118114244985126E-2</c:v>
                </c:pt>
                <c:pt idx="17">
                  <c:v>4.56308697427521E-2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3-43F1-BCFF-91426817CAF2}"/>
            </c:ext>
          </c:extLst>
        </c:ser>
        <c:ser>
          <c:idx val="1"/>
          <c:order val="1"/>
          <c:tx>
            <c:strRef>
              <c:f>Deferred!$B$17</c:f>
              <c:strCache>
                <c:ptCount val="1"/>
                <c:pt idx="0">
                  <c:v>LT Deferred YOY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Deferred!$G$3:$X$3</c:f>
              <c:strCache>
                <c:ptCount val="18"/>
                <c:pt idx="0">
                  <c:v>F1Q13</c:v>
                </c:pt>
                <c:pt idx="1">
                  <c:v>F2Q13</c:v>
                </c:pt>
                <c:pt idx="2">
                  <c:v>F3Q13</c:v>
                </c:pt>
                <c:pt idx="3">
                  <c:v>F4Q13</c:v>
                </c:pt>
                <c:pt idx="4">
                  <c:v>F1Q14</c:v>
                </c:pt>
                <c:pt idx="5">
                  <c:v>F2Q14</c:v>
                </c:pt>
                <c:pt idx="6">
                  <c:v>F3Q14</c:v>
                </c:pt>
                <c:pt idx="7">
                  <c:v>F4Q14</c:v>
                </c:pt>
                <c:pt idx="8">
                  <c:v>F1Q15</c:v>
                </c:pt>
                <c:pt idx="9">
                  <c:v>F2Q15</c:v>
                </c:pt>
                <c:pt idx="10">
                  <c:v>F3Q15</c:v>
                </c:pt>
                <c:pt idx="11">
                  <c:v>F4Q15</c:v>
                </c:pt>
                <c:pt idx="12">
                  <c:v>F1Q16</c:v>
                </c:pt>
                <c:pt idx="13">
                  <c:v>F2Q16</c:v>
                </c:pt>
                <c:pt idx="14">
                  <c:v>F3Q16</c:v>
                </c:pt>
                <c:pt idx="15">
                  <c:v>F4Q16</c:v>
                </c:pt>
                <c:pt idx="16">
                  <c:v>F1Q17</c:v>
                </c:pt>
                <c:pt idx="17">
                  <c:v>F2Q17</c:v>
                </c:pt>
              </c:strCache>
            </c:strRef>
          </c:cat>
          <c:val>
            <c:numRef>
              <c:f>Deferred!$G$17:$X$17</c:f>
              <c:numCache>
                <c:formatCode>0%</c:formatCode>
                <c:ptCount val="18"/>
                <c:pt idx="0">
                  <c:v>-1.2651821862348145E-2</c:v>
                </c:pt>
                <c:pt idx="1">
                  <c:v>7.2556008146639428E-2</c:v>
                </c:pt>
                <c:pt idx="2">
                  <c:v>-0.11029411764705888</c:v>
                </c:pt>
                <c:pt idx="3">
                  <c:v>3.3018867924528239E-2</c:v>
                </c:pt>
                <c:pt idx="4">
                  <c:v>2.3833931317273294E-2</c:v>
                </c:pt>
                <c:pt idx="5">
                  <c:v>-7.571801566579639E-2</c:v>
                </c:pt>
                <c:pt idx="6">
                  <c:v>8.8980716253443504E-2</c:v>
                </c:pt>
                <c:pt idx="7">
                  <c:v>0.12088440278779133</c:v>
                </c:pt>
                <c:pt idx="8">
                  <c:v>7.5093867334167674E-2</c:v>
                </c:pt>
                <c:pt idx="9">
                  <c:v>0.19465844889573702</c:v>
                </c:pt>
                <c:pt idx="10">
                  <c:v>0.2167973690867695</c:v>
                </c:pt>
                <c:pt idx="11">
                  <c:v>0.14901372212692965</c:v>
                </c:pt>
                <c:pt idx="12">
                  <c:v>0.24353899883585561</c:v>
                </c:pt>
                <c:pt idx="13">
                  <c:v>0.158426483233018</c:v>
                </c:pt>
                <c:pt idx="14">
                  <c:v>0.16632016632016633</c:v>
                </c:pt>
                <c:pt idx="15">
                  <c:v>0.17876469490576596</c:v>
                </c:pt>
                <c:pt idx="16">
                  <c:v>0.26118704362478939</c:v>
                </c:pt>
                <c:pt idx="17">
                  <c:v>0.26980886992020792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3-43F1-BCFF-91426817C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84792"/>
        <c:axId val="299186104"/>
      </c:lineChart>
      <c:catAx>
        <c:axId val="29918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86104"/>
        <c:crosses val="autoZero"/>
        <c:auto val="1"/>
        <c:lblAlgn val="ctr"/>
        <c:lblOffset val="100"/>
        <c:noMultiLvlLbl val="0"/>
      </c:catAx>
      <c:valAx>
        <c:axId val="29918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8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Services vs. Security Revenues (millions)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Deferred!$B$5</c:f>
              <c:strCache>
                <c:ptCount val="1"/>
                <c:pt idx="0">
                  <c:v>Service Revenues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Deferred!$C$3:$X$3</c:f>
              <c:strCache>
                <c:ptCount val="22"/>
                <c:pt idx="0">
                  <c:v>F1Q12</c:v>
                </c:pt>
                <c:pt idx="1">
                  <c:v>F2Q12</c:v>
                </c:pt>
                <c:pt idx="2">
                  <c:v>F3Q12</c:v>
                </c:pt>
                <c:pt idx="3">
                  <c:v>F4Q12</c:v>
                </c:pt>
                <c:pt idx="4">
                  <c:v>F1Q13</c:v>
                </c:pt>
                <c:pt idx="5">
                  <c:v>F2Q13</c:v>
                </c:pt>
                <c:pt idx="6">
                  <c:v>F3Q13</c:v>
                </c:pt>
                <c:pt idx="7">
                  <c:v>F4Q13</c:v>
                </c:pt>
                <c:pt idx="8">
                  <c:v>F1Q14</c:v>
                </c:pt>
                <c:pt idx="9">
                  <c:v>F2Q14</c:v>
                </c:pt>
                <c:pt idx="10">
                  <c:v>F3Q14</c:v>
                </c:pt>
                <c:pt idx="11">
                  <c:v>F4Q14</c:v>
                </c:pt>
                <c:pt idx="12">
                  <c:v>F1Q15</c:v>
                </c:pt>
                <c:pt idx="13">
                  <c:v>F2Q15</c:v>
                </c:pt>
                <c:pt idx="14">
                  <c:v>F3Q15</c:v>
                </c:pt>
                <c:pt idx="15">
                  <c:v>F4Q15</c:v>
                </c:pt>
                <c:pt idx="16">
                  <c:v>F1Q16</c:v>
                </c:pt>
                <c:pt idx="17">
                  <c:v>F2Q16</c:v>
                </c:pt>
                <c:pt idx="18">
                  <c:v>F3Q16</c:v>
                </c:pt>
                <c:pt idx="19">
                  <c:v>F4Q16</c:v>
                </c:pt>
                <c:pt idx="20">
                  <c:v>F1Q17</c:v>
                </c:pt>
                <c:pt idx="21">
                  <c:v>F2Q17</c:v>
                </c:pt>
              </c:strCache>
            </c:strRef>
          </c:cat>
          <c:val>
            <c:numRef>
              <c:f>Deferred!$C$5:$X$5</c:f>
              <c:numCache>
                <c:formatCode>"$"#,##0</c:formatCode>
                <c:ptCount val="22"/>
                <c:pt idx="0">
                  <c:v>2304</c:v>
                </c:pt>
                <c:pt idx="1">
                  <c:v>2409</c:v>
                </c:pt>
                <c:pt idx="2">
                  <c:v>2482</c:v>
                </c:pt>
                <c:pt idx="3">
                  <c:v>2540</c:v>
                </c:pt>
                <c:pt idx="4">
                  <c:v>2579</c:v>
                </c:pt>
                <c:pt idx="5">
                  <c:v>2661</c:v>
                </c:pt>
                <c:pt idx="6">
                  <c:v>2657</c:v>
                </c:pt>
                <c:pt idx="7">
                  <c:v>2681</c:v>
                </c:pt>
                <c:pt idx="8">
                  <c:v>2688</c:v>
                </c:pt>
                <c:pt idx="9">
                  <c:v>2732</c:v>
                </c:pt>
                <c:pt idx="10">
                  <c:v>2725</c:v>
                </c:pt>
                <c:pt idx="11">
                  <c:v>2825</c:v>
                </c:pt>
                <c:pt idx="12">
                  <c:v>2810</c:v>
                </c:pt>
                <c:pt idx="13">
                  <c:v>2858</c:v>
                </c:pt>
                <c:pt idx="14">
                  <c:v>2811</c:v>
                </c:pt>
                <c:pt idx="15">
                  <c:v>2932</c:v>
                </c:pt>
                <c:pt idx="16">
                  <c:v>2838</c:v>
                </c:pt>
                <c:pt idx="17">
                  <c:v>2944</c:v>
                </c:pt>
                <c:pt idx="18">
                  <c:v>3125</c:v>
                </c:pt>
                <c:pt idx="19">
                  <c:v>3086</c:v>
                </c:pt>
                <c:pt idx="20">
                  <c:v>3050</c:v>
                </c:pt>
                <c:pt idx="21">
                  <c:v>3089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C-4326-8E79-F1FA5D3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84792"/>
        <c:axId val="299186104"/>
      </c:lineChart>
      <c:lineChart>
        <c:grouping val="standard"/>
        <c:varyColors val="0"/>
        <c:ser>
          <c:idx val="0"/>
          <c:order val="0"/>
          <c:tx>
            <c:strRef>
              <c:f>Deferred!$B$4</c:f>
              <c:strCache>
                <c:ptCount val="1"/>
                <c:pt idx="0">
                  <c:v>Security Revenues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Deferred!$C$3:$X$3</c:f>
              <c:strCache>
                <c:ptCount val="22"/>
                <c:pt idx="0">
                  <c:v>F1Q12</c:v>
                </c:pt>
                <c:pt idx="1">
                  <c:v>F2Q12</c:v>
                </c:pt>
                <c:pt idx="2">
                  <c:v>F3Q12</c:v>
                </c:pt>
                <c:pt idx="3">
                  <c:v>F4Q12</c:v>
                </c:pt>
                <c:pt idx="4">
                  <c:v>F1Q13</c:v>
                </c:pt>
                <c:pt idx="5">
                  <c:v>F2Q13</c:v>
                </c:pt>
                <c:pt idx="6">
                  <c:v>F3Q13</c:v>
                </c:pt>
                <c:pt idx="7">
                  <c:v>F4Q13</c:v>
                </c:pt>
                <c:pt idx="8">
                  <c:v>F1Q14</c:v>
                </c:pt>
                <c:pt idx="9">
                  <c:v>F2Q14</c:v>
                </c:pt>
                <c:pt idx="10">
                  <c:v>F3Q14</c:v>
                </c:pt>
                <c:pt idx="11">
                  <c:v>F4Q14</c:v>
                </c:pt>
                <c:pt idx="12">
                  <c:v>F1Q15</c:v>
                </c:pt>
                <c:pt idx="13">
                  <c:v>F2Q15</c:v>
                </c:pt>
                <c:pt idx="14">
                  <c:v>F3Q15</c:v>
                </c:pt>
                <c:pt idx="15">
                  <c:v>F4Q15</c:v>
                </c:pt>
                <c:pt idx="16">
                  <c:v>F1Q16</c:v>
                </c:pt>
                <c:pt idx="17">
                  <c:v>F2Q16</c:v>
                </c:pt>
                <c:pt idx="18">
                  <c:v>F3Q16</c:v>
                </c:pt>
                <c:pt idx="19">
                  <c:v>F4Q16</c:v>
                </c:pt>
                <c:pt idx="20">
                  <c:v>F1Q17</c:v>
                </c:pt>
                <c:pt idx="21">
                  <c:v>F2Q17</c:v>
                </c:pt>
              </c:strCache>
            </c:strRef>
          </c:cat>
          <c:val>
            <c:numRef>
              <c:f>Deferred!$C$4:$X$4</c:f>
              <c:numCache>
                <c:formatCode>"$"#,##0</c:formatCode>
                <c:ptCount val="22"/>
                <c:pt idx="0">
                  <c:v>319</c:v>
                </c:pt>
                <c:pt idx="1">
                  <c:v>333</c:v>
                </c:pt>
                <c:pt idx="2">
                  <c:v>342</c:v>
                </c:pt>
                <c:pt idx="3">
                  <c:v>347</c:v>
                </c:pt>
                <c:pt idx="4">
                  <c:v>338</c:v>
                </c:pt>
                <c:pt idx="5">
                  <c:v>337</c:v>
                </c:pt>
                <c:pt idx="6">
                  <c:v>327</c:v>
                </c:pt>
                <c:pt idx="7">
                  <c:v>346</c:v>
                </c:pt>
                <c:pt idx="8">
                  <c:v>365</c:v>
                </c:pt>
                <c:pt idx="9">
                  <c:v>393</c:v>
                </c:pt>
                <c:pt idx="10">
                  <c:v>361</c:v>
                </c:pt>
                <c:pt idx="11">
                  <c:v>447</c:v>
                </c:pt>
                <c:pt idx="12">
                  <c:v>455</c:v>
                </c:pt>
                <c:pt idx="13">
                  <c:v>416</c:v>
                </c:pt>
                <c:pt idx="14">
                  <c:v>412</c:v>
                </c:pt>
                <c:pt idx="15">
                  <c:v>464</c:v>
                </c:pt>
                <c:pt idx="16">
                  <c:v>485</c:v>
                </c:pt>
                <c:pt idx="17">
                  <c:v>462</c:v>
                </c:pt>
                <c:pt idx="18">
                  <c:v>482</c:v>
                </c:pt>
                <c:pt idx="19">
                  <c:v>540</c:v>
                </c:pt>
                <c:pt idx="20">
                  <c:v>540</c:v>
                </c:pt>
                <c:pt idx="21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C-4326-8E79-F1FA5D3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338800"/>
        <c:axId val="640336832"/>
      </c:lineChart>
      <c:catAx>
        <c:axId val="29918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86104"/>
        <c:crosses val="autoZero"/>
        <c:auto val="1"/>
        <c:lblAlgn val="ctr"/>
        <c:lblOffset val="100"/>
        <c:noMultiLvlLbl val="0"/>
      </c:catAx>
      <c:valAx>
        <c:axId val="299186104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Services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84792"/>
        <c:crosses val="autoZero"/>
        <c:crossBetween val="between"/>
      </c:valAx>
      <c:valAx>
        <c:axId val="640336832"/>
        <c:scaling>
          <c:orientation val="minMax"/>
          <c:min val="3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Security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38800"/>
        <c:crosses val="max"/>
        <c:crossBetween val="between"/>
      </c:valAx>
      <c:catAx>
        <c:axId val="64033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336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Recurring Revenues (mill.)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Deferred!$B$62:$P$62</c:f>
              <c:strCache>
                <c:ptCount val="15"/>
                <c:pt idx="0">
                  <c:v>Est. Recurring Svcs Revs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Deferred!$Q$57:$X$57</c:f>
              <c:strCache>
                <c:ptCount val="8"/>
                <c:pt idx="0">
                  <c:v>F3Q15</c:v>
                </c:pt>
                <c:pt idx="1">
                  <c:v>F4Q15</c:v>
                </c:pt>
                <c:pt idx="2">
                  <c:v>F1Q16</c:v>
                </c:pt>
                <c:pt idx="3">
                  <c:v>F2Q16</c:v>
                </c:pt>
                <c:pt idx="4">
                  <c:v>F3Q16</c:v>
                </c:pt>
                <c:pt idx="5">
                  <c:v>F4Q16</c:v>
                </c:pt>
                <c:pt idx="6">
                  <c:v>F1Q17</c:v>
                </c:pt>
                <c:pt idx="7">
                  <c:v>F2Q17</c:v>
                </c:pt>
              </c:strCache>
            </c:strRef>
          </c:cat>
          <c:val>
            <c:numRef>
              <c:f>Deferred!$Q$62:$X$62</c:f>
              <c:numCache>
                <c:formatCode>"$"#,##0</c:formatCode>
                <c:ptCount val="8"/>
                <c:pt idx="0">
                  <c:v>2596.06</c:v>
                </c:pt>
                <c:pt idx="1">
                  <c:v>2744.5200000000004</c:v>
                </c:pt>
                <c:pt idx="2">
                  <c:v>2745.48</c:v>
                </c:pt>
                <c:pt idx="3">
                  <c:v>2636.3950000000004</c:v>
                </c:pt>
                <c:pt idx="4">
                  <c:v>2700.9375000000005</c:v>
                </c:pt>
                <c:pt idx="5">
                  <c:v>2870</c:v>
                </c:pt>
                <c:pt idx="6">
                  <c:v>2853.1700000000005</c:v>
                </c:pt>
                <c:pt idx="7">
                  <c:v>2740.7000000000003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6-4F89-8CD1-4C3DCB588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22344"/>
        <c:axId val="661624640"/>
      </c:lineChart>
      <c:lineChart>
        <c:grouping val="standard"/>
        <c:varyColors val="0"/>
        <c:ser>
          <c:idx val="0"/>
          <c:order val="0"/>
          <c:tx>
            <c:strRef>
              <c:f>Deferred!$B$61:$P$61</c:f>
              <c:strCache>
                <c:ptCount val="15"/>
                <c:pt idx="0">
                  <c:v>Est. Recurring Prod Revs (mill.)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Deferred!$Q$57:$X$57</c:f>
              <c:strCache>
                <c:ptCount val="8"/>
                <c:pt idx="0">
                  <c:v>F3Q15</c:v>
                </c:pt>
                <c:pt idx="1">
                  <c:v>F4Q15</c:v>
                </c:pt>
                <c:pt idx="2">
                  <c:v>F1Q16</c:v>
                </c:pt>
                <c:pt idx="3">
                  <c:v>F2Q16</c:v>
                </c:pt>
                <c:pt idx="4">
                  <c:v>F3Q16</c:v>
                </c:pt>
                <c:pt idx="5">
                  <c:v>F4Q16</c:v>
                </c:pt>
                <c:pt idx="6">
                  <c:v>F1Q17</c:v>
                </c:pt>
                <c:pt idx="7">
                  <c:v>F2Q17</c:v>
                </c:pt>
              </c:strCache>
            </c:strRef>
          </c:cat>
          <c:val>
            <c:numRef>
              <c:f>Deferred!$Q$61:$X$61</c:f>
              <c:numCache>
                <c:formatCode>"$"#,##0</c:formatCode>
                <c:ptCount val="8"/>
                <c:pt idx="0">
                  <c:v>559.55999999999995</c:v>
                </c:pt>
                <c:pt idx="1">
                  <c:v>594.66</c:v>
                </c:pt>
                <c:pt idx="2">
                  <c:v>615.25</c:v>
                </c:pt>
                <c:pt idx="3">
                  <c:v>583.89499999999998</c:v>
                </c:pt>
                <c:pt idx="4">
                  <c:v>599.0625</c:v>
                </c:pt>
                <c:pt idx="5">
                  <c:v>668.6400000000001</c:v>
                </c:pt>
                <c:pt idx="6">
                  <c:v>790.67000000000007</c:v>
                </c:pt>
                <c:pt idx="7">
                  <c:v>849.1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6-4F89-8CD1-4C3DCB588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92536"/>
        <c:axId val="645402704"/>
      </c:lineChart>
      <c:catAx>
        <c:axId val="66162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24640"/>
        <c:crosses val="autoZero"/>
        <c:auto val="1"/>
        <c:lblAlgn val="ctr"/>
        <c:lblOffset val="100"/>
        <c:noMultiLvlLbl val="0"/>
      </c:catAx>
      <c:valAx>
        <c:axId val="661624640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Services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22344"/>
        <c:crosses val="autoZero"/>
        <c:crossBetween val="between"/>
      </c:valAx>
      <c:valAx>
        <c:axId val="645402704"/>
        <c:scaling>
          <c:orientation val="minMax"/>
          <c:min val="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Product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392536"/>
        <c:crosses val="max"/>
        <c:crossBetween val="between"/>
      </c:valAx>
      <c:catAx>
        <c:axId val="645392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5402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152406</xdr:colOff>
      <xdr:row>19</xdr:row>
      <xdr:rowOff>121920</xdr:rowOff>
    </xdr:from>
    <xdr:to>
      <xdr:col>11</xdr:col>
      <xdr:colOff>449580</xdr:colOff>
      <xdr:row>35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934876-3D13-40F9-BAA4-204FC197A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228600</xdr:colOff>
      <xdr:row>19</xdr:row>
      <xdr:rowOff>106680</xdr:rowOff>
    </xdr:from>
    <xdr:to>
      <xdr:col>21</xdr:col>
      <xdr:colOff>525774</xdr:colOff>
      <xdr:row>35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7AF6C9-AEF2-45AE-A5BD-57E2E1508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83826</xdr:colOff>
      <xdr:row>36</xdr:row>
      <xdr:rowOff>6</xdr:rowOff>
    </xdr:from>
    <xdr:to>
      <xdr:col>11</xdr:col>
      <xdr:colOff>457200</xdr:colOff>
      <xdr:row>53</xdr:row>
      <xdr:rowOff>41150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74D75C-D7F6-4895-AE1B-83C14BBEA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236220</xdr:colOff>
      <xdr:row>35</xdr:row>
      <xdr:rowOff>167640</xdr:rowOff>
    </xdr:from>
    <xdr:to>
      <xdr:col>21</xdr:col>
      <xdr:colOff>541020</xdr:colOff>
      <xdr:row>52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65027E9-E545-4E0B-9B09-187D4639E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220986</xdr:colOff>
      <xdr:row>66</xdr:row>
      <xdr:rowOff>167640</xdr:rowOff>
    </xdr:from>
    <xdr:to>
      <xdr:col>16</xdr:col>
      <xdr:colOff>525786</xdr:colOff>
      <xdr:row>81</xdr:row>
      <xdr:rowOff>167640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D4BF19-1262-4F2E-B30A-86594E582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8"/>
  <sheetViews>
    <sheetView showGridLines="0" tabSelected="1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U66" sqref="U66:X66"/>
    </sheetView>
  </sheetViews>
  <sheetFormatPr defaultRowHeight="14.4" x14ac:dyDescent="0.3"/>
  <cols>
    <col min="2" max="2" width="24.6640625" customWidth="1"/>
  </cols>
  <sheetData>
    <row r="1" spans="2:24" x14ac:dyDescent="0.3">
      <c r="R1" s="13">
        <f>+R7/N7-1</f>
        <v>3.9329934450109238E-2</v>
      </c>
      <c r="S1" s="13">
        <f>+S7/O7-1</f>
        <v>3.5688035933033824E-2</v>
      </c>
      <c r="T1" s="13">
        <f>+T7/P7-1</f>
        <v>-7.5402144772118707E-4</v>
      </c>
      <c r="U1" s="13">
        <f>+U7/Q7-1</f>
        <v>-1.1287797643569242E-2</v>
      </c>
      <c r="V1" s="13">
        <f>+V7/R7-1</f>
        <v>-1.5962002647356588E-2</v>
      </c>
      <c r="W1" s="13">
        <f>+W7/S7-1</f>
        <v>-2.6021132313515216E-2</v>
      </c>
      <c r="X1" s="13">
        <f>+X7/T7-1</f>
        <v>-2.909365305609124E-2</v>
      </c>
    </row>
    <row r="3" spans="2:24" x14ac:dyDescent="0.3">
      <c r="C3" s="8" t="s">
        <v>43</v>
      </c>
      <c r="D3" s="8" t="s">
        <v>42</v>
      </c>
      <c r="E3" s="8" t="s">
        <v>41</v>
      </c>
      <c r="F3" s="8" t="s">
        <v>40</v>
      </c>
      <c r="G3" s="8" t="s">
        <v>39</v>
      </c>
      <c r="H3" s="8" t="s">
        <v>38</v>
      </c>
      <c r="I3" s="8" t="s">
        <v>37</v>
      </c>
      <c r="J3" s="8" t="s">
        <v>36</v>
      </c>
      <c r="K3" s="8" t="s">
        <v>35</v>
      </c>
      <c r="L3" s="8" t="s">
        <v>34</v>
      </c>
      <c r="M3" s="8" t="s">
        <v>33</v>
      </c>
      <c r="N3" s="8" t="s">
        <v>32</v>
      </c>
      <c r="O3" s="8" t="s">
        <v>31</v>
      </c>
      <c r="P3" s="8" t="s">
        <v>30</v>
      </c>
      <c r="Q3" s="8" t="s">
        <v>29</v>
      </c>
      <c r="R3" s="8" t="s">
        <v>28</v>
      </c>
      <c r="S3" s="8" t="s">
        <v>27</v>
      </c>
      <c r="T3" s="8" t="s">
        <v>26</v>
      </c>
      <c r="U3" s="8" t="s">
        <v>25</v>
      </c>
      <c r="V3" s="8" t="s">
        <v>24</v>
      </c>
      <c r="W3" s="8" t="s">
        <v>23</v>
      </c>
      <c r="X3" s="8" t="s">
        <v>22</v>
      </c>
    </row>
    <row r="4" spans="2:24" x14ac:dyDescent="0.3">
      <c r="B4" t="s">
        <v>21</v>
      </c>
      <c r="C4" s="6">
        <v>319</v>
      </c>
      <c r="D4" s="6">
        <v>333</v>
      </c>
      <c r="E4" s="6">
        <v>342</v>
      </c>
      <c r="F4" s="6">
        <v>347</v>
      </c>
      <c r="G4" s="6">
        <v>338</v>
      </c>
      <c r="H4" s="6">
        <v>337</v>
      </c>
      <c r="I4" s="6">
        <v>327</v>
      </c>
      <c r="J4" s="6">
        <v>346</v>
      </c>
      <c r="K4" s="6">
        <v>365</v>
      </c>
      <c r="L4" s="6">
        <v>393</v>
      </c>
      <c r="M4" s="6">
        <v>361</v>
      </c>
      <c r="N4" s="6">
        <v>447</v>
      </c>
      <c r="O4" s="6">
        <v>455</v>
      </c>
      <c r="P4" s="6">
        <v>416</v>
      </c>
      <c r="Q4" s="6">
        <v>412</v>
      </c>
      <c r="R4" s="6">
        <v>464</v>
      </c>
      <c r="S4" s="6">
        <v>485</v>
      </c>
      <c r="T4" s="6">
        <v>462</v>
      </c>
      <c r="U4" s="6">
        <v>482</v>
      </c>
      <c r="V4" s="6">
        <v>540</v>
      </c>
      <c r="W4" s="6">
        <v>540</v>
      </c>
      <c r="X4" s="6">
        <v>528</v>
      </c>
    </row>
    <row r="5" spans="2:24" x14ac:dyDescent="0.3">
      <c r="B5" t="s">
        <v>20</v>
      </c>
      <c r="C5" s="6">
        <v>2304</v>
      </c>
      <c r="D5" s="6">
        <v>2409</v>
      </c>
      <c r="E5" s="6">
        <v>2482</v>
      </c>
      <c r="F5" s="6">
        <v>2540</v>
      </c>
      <c r="G5" s="6">
        <v>2579</v>
      </c>
      <c r="H5" s="6">
        <v>2661</v>
      </c>
      <c r="I5" s="6">
        <v>2657</v>
      </c>
      <c r="J5" s="6">
        <v>2681</v>
      </c>
      <c r="K5" s="6">
        <v>2688</v>
      </c>
      <c r="L5" s="6">
        <v>2732</v>
      </c>
      <c r="M5" s="6">
        <v>2725</v>
      </c>
      <c r="N5" s="6">
        <v>2825</v>
      </c>
      <c r="O5" s="6">
        <v>2810</v>
      </c>
      <c r="P5" s="6">
        <v>2858</v>
      </c>
      <c r="Q5" s="6">
        <v>2811</v>
      </c>
      <c r="R5" s="6">
        <v>2932</v>
      </c>
      <c r="S5" s="6">
        <v>2838</v>
      </c>
      <c r="T5" s="6">
        <v>2944</v>
      </c>
      <c r="U5" s="6">
        <v>3125</v>
      </c>
      <c r="V5" s="6">
        <v>3086</v>
      </c>
      <c r="W5" s="6">
        <v>3050</v>
      </c>
      <c r="X5" s="6">
        <v>3089</v>
      </c>
    </row>
    <row r="6" spans="2:24" x14ac:dyDescent="0.3">
      <c r="B6" t="s">
        <v>19</v>
      </c>
      <c r="C6" s="4">
        <f>+C7-C5</f>
        <v>8952</v>
      </c>
      <c r="D6" s="4">
        <f>+D7-D5</f>
        <v>9118</v>
      </c>
      <c r="E6" s="4">
        <f>+E7-E5</f>
        <v>9106</v>
      </c>
      <c r="F6" s="4">
        <f>+F7-F5</f>
        <v>9150</v>
      </c>
      <c r="G6" s="4">
        <f>+G7-G5</f>
        <v>9297</v>
      </c>
      <c r="H6" s="4">
        <f>+H7-H5</f>
        <v>9437</v>
      </c>
      <c r="I6" s="4">
        <f>+I7-I5</f>
        <v>9559</v>
      </c>
      <c r="J6" s="4">
        <f>+J7-J5</f>
        <v>9736</v>
      </c>
      <c r="K6" s="4">
        <f>+K7-K5</f>
        <v>9397</v>
      </c>
      <c r="L6" s="4">
        <f>+L7-L5</f>
        <v>8423</v>
      </c>
      <c r="M6" s="4">
        <f>+M7-M5</f>
        <v>8820</v>
      </c>
      <c r="N6" s="4">
        <f>+N7-N5</f>
        <v>9532</v>
      </c>
      <c r="O6" s="4">
        <f>+O7-O5</f>
        <v>9435</v>
      </c>
      <c r="P6" s="4">
        <f>+P7-P5</f>
        <v>9078</v>
      </c>
      <c r="Q6" s="4">
        <f>+Q7-Q5</f>
        <v>9326</v>
      </c>
      <c r="R6" s="4">
        <f>+R7-R5</f>
        <v>9911</v>
      </c>
      <c r="S6" s="4">
        <f>+S7-S5</f>
        <v>9844</v>
      </c>
      <c r="T6" s="4">
        <f>+T7-T5</f>
        <v>8983</v>
      </c>
      <c r="U6" s="4">
        <f>+U7-U5</f>
        <v>8875</v>
      </c>
      <c r="V6" s="4">
        <f>+V7-V5</f>
        <v>9552</v>
      </c>
      <c r="W6" s="4">
        <f>+W7-W5</f>
        <v>9302</v>
      </c>
      <c r="X6" s="4">
        <f>+X7-X5</f>
        <v>8491</v>
      </c>
    </row>
    <row r="7" spans="2:24" x14ac:dyDescent="0.3">
      <c r="B7" s="11" t="s">
        <v>18</v>
      </c>
      <c r="C7" s="10">
        <v>11256</v>
      </c>
      <c r="D7" s="10">
        <v>11527</v>
      </c>
      <c r="E7" s="10">
        <v>11588</v>
      </c>
      <c r="F7" s="10">
        <v>11690</v>
      </c>
      <c r="G7" s="10">
        <v>11876</v>
      </c>
      <c r="H7" s="10">
        <v>12098</v>
      </c>
      <c r="I7" s="10">
        <v>12216</v>
      </c>
      <c r="J7" s="10">
        <v>12417</v>
      </c>
      <c r="K7" s="10">
        <v>12085</v>
      </c>
      <c r="L7" s="10">
        <v>11155</v>
      </c>
      <c r="M7" s="10">
        <v>11545</v>
      </c>
      <c r="N7" s="10">
        <v>12357</v>
      </c>
      <c r="O7" s="10">
        <v>12245</v>
      </c>
      <c r="P7" s="10">
        <v>11936</v>
      </c>
      <c r="Q7" s="10">
        <v>12137</v>
      </c>
      <c r="R7" s="10">
        <v>12843</v>
      </c>
      <c r="S7" s="10">
        <v>12682</v>
      </c>
      <c r="T7" s="10">
        <v>11927</v>
      </c>
      <c r="U7" s="10">
        <v>12000</v>
      </c>
      <c r="V7" s="10">
        <v>12638</v>
      </c>
      <c r="W7" s="10">
        <v>12352</v>
      </c>
      <c r="X7" s="10">
        <v>11580</v>
      </c>
    </row>
    <row r="8" spans="2:24" s="2" customFormat="1" x14ac:dyDescent="0.3">
      <c r="B8" s="2" t="s">
        <v>17</v>
      </c>
      <c r="C8" s="5"/>
      <c r="D8" s="5"/>
      <c r="E8" s="5"/>
      <c r="F8" s="5"/>
      <c r="G8" s="9">
        <f>+G4/C4-1</f>
        <v>5.9561128526645746E-2</v>
      </c>
      <c r="H8" s="9">
        <f>+H4/D4-1</f>
        <v>1.2012012012011963E-2</v>
      </c>
      <c r="I8" s="9">
        <f>+I4/E4-1</f>
        <v>-4.3859649122807043E-2</v>
      </c>
      <c r="J8" s="9">
        <f>+J4/F4-1</f>
        <v>-2.8818443804035088E-3</v>
      </c>
      <c r="K8" s="9">
        <f>+K4/G4-1</f>
        <v>7.9881656804733803E-2</v>
      </c>
      <c r="L8" s="9">
        <f>+L4/H4-1</f>
        <v>0.16617210682492578</v>
      </c>
      <c r="M8" s="9">
        <f>+M4/I4-1</f>
        <v>0.10397553516819569</v>
      </c>
      <c r="N8" s="9">
        <f>+N4/J4-1</f>
        <v>0.29190751445086716</v>
      </c>
      <c r="O8" s="9">
        <f>+O4/K4-1</f>
        <v>0.24657534246575352</v>
      </c>
      <c r="P8" s="9">
        <f>+P4/L4-1</f>
        <v>5.8524173027989734E-2</v>
      </c>
      <c r="Q8" s="9">
        <f>+Q4/M4-1</f>
        <v>0.1412742382271468</v>
      </c>
      <c r="R8" s="9">
        <f>+R4/N4-1</f>
        <v>3.8031319910514449E-2</v>
      </c>
      <c r="S8" s="9">
        <f>+S4/O4-1</f>
        <v>6.5934065934065922E-2</v>
      </c>
      <c r="T8" s="9">
        <f>+T4/P4-1</f>
        <v>0.11057692307692313</v>
      </c>
      <c r="U8" s="9">
        <f>+U4/Q4-1</f>
        <v>0.16990291262135915</v>
      </c>
      <c r="V8" s="9">
        <f>+V4/R4-1</f>
        <v>0.1637931034482758</v>
      </c>
      <c r="W8" s="9">
        <f>+W4/S4-1</f>
        <v>0.11340206185567014</v>
      </c>
      <c r="X8" s="9">
        <f>+X4/T4-1</f>
        <v>0.14285714285714279</v>
      </c>
    </row>
    <row r="9" spans="2:24" s="2" customFormat="1" x14ac:dyDescent="0.3">
      <c r="B9" s="2" t="s">
        <v>16</v>
      </c>
      <c r="C9" s="5"/>
      <c r="D9" s="5"/>
      <c r="E9" s="5"/>
      <c r="F9" s="5"/>
      <c r="G9" s="9">
        <f>+G5/C5-1</f>
        <v>0.11935763888888884</v>
      </c>
      <c r="H9" s="9">
        <f>+H5/D5-1</f>
        <v>0.10460772104607718</v>
      </c>
      <c r="I9" s="9">
        <f>+I5/E5-1</f>
        <v>7.0507655116841317E-2</v>
      </c>
      <c r="J9" s="9">
        <f>+J5/F5-1</f>
        <v>5.5511811023622126E-2</v>
      </c>
      <c r="K9" s="9">
        <f>+K5/G5-1</f>
        <v>4.2264443582783917E-2</v>
      </c>
      <c r="L9" s="9">
        <f>+L5/H5-1</f>
        <v>2.6681698609545279E-2</v>
      </c>
      <c r="M9" s="9">
        <f>+M5/I5-1</f>
        <v>2.5592773805043212E-2</v>
      </c>
      <c r="N9" s="9">
        <f>+N5/J5-1</f>
        <v>5.3711301753077256E-2</v>
      </c>
      <c r="O9" s="9">
        <f>+O5/K5-1</f>
        <v>4.5386904761904656E-2</v>
      </c>
      <c r="P9" s="9">
        <f>+P5/L5-1</f>
        <v>4.6120058565153776E-2</v>
      </c>
      <c r="Q9" s="9">
        <f>+Q5/M5-1</f>
        <v>3.155963302752296E-2</v>
      </c>
      <c r="R9" s="9">
        <f>+R5/N5-1</f>
        <v>3.7876106194690173E-2</v>
      </c>
      <c r="S9" s="9">
        <f>+S5/O5-1</f>
        <v>9.9644128113878239E-3</v>
      </c>
      <c r="T9" s="12">
        <f>+T5/P5-1</f>
        <v>3.0090972708187502E-2</v>
      </c>
      <c r="U9" s="12">
        <f>+U5/Q5-1</f>
        <v>0.11170401992173606</v>
      </c>
      <c r="V9" s="12">
        <f>+V5/R5-1</f>
        <v>5.2523874488403788E-2</v>
      </c>
      <c r="W9" s="12">
        <f>+W5/S5-1</f>
        <v>7.47004933051445E-2</v>
      </c>
      <c r="X9" s="12">
        <f>+X5/T5-1</f>
        <v>4.9252717391304435E-2</v>
      </c>
    </row>
    <row r="10" spans="2:24" s="2" customFormat="1" x14ac:dyDescent="0.3">
      <c r="B10" s="2" t="s">
        <v>15</v>
      </c>
      <c r="C10" s="5"/>
      <c r="D10" s="5"/>
      <c r="E10" s="5"/>
      <c r="F10" s="5"/>
      <c r="G10" s="9">
        <f>+G6/C6-1</f>
        <v>3.8538873994638179E-2</v>
      </c>
      <c r="H10" s="9">
        <f>+H6/D6-1</f>
        <v>3.4985742487387617E-2</v>
      </c>
      <c r="I10" s="9">
        <f>+I6/E6-1</f>
        <v>4.9747419283988625E-2</v>
      </c>
      <c r="J10" s="9">
        <f>+J6/F6-1</f>
        <v>6.4043715846994642E-2</v>
      </c>
      <c r="K10" s="9">
        <f>+K6/G6-1</f>
        <v>1.0756157900398078E-2</v>
      </c>
      <c r="L10" s="9">
        <f>+L6/H6-1</f>
        <v>-0.10744940129278369</v>
      </c>
      <c r="M10" s="9">
        <f>+M6/I6-1</f>
        <v>-7.7309341981378843E-2</v>
      </c>
      <c r="N10" s="9">
        <f>+N6/J6-1</f>
        <v>-2.0953163516844731E-2</v>
      </c>
      <c r="O10" s="9">
        <f>+O6/K6-1</f>
        <v>4.0438437799297233E-3</v>
      </c>
      <c r="P10" s="9">
        <f>+P6/L6-1</f>
        <v>7.7763267244449708E-2</v>
      </c>
      <c r="Q10" s="9">
        <f>+Q6/M6-1</f>
        <v>5.7369614512471578E-2</v>
      </c>
      <c r="R10" s="9">
        <f>+R6/N6-1</f>
        <v>3.9760805707091951E-2</v>
      </c>
      <c r="S10" s="9">
        <f>+S6/O6-1</f>
        <v>4.3349231584525638E-2</v>
      </c>
      <c r="T10" s="12">
        <f>+T6/P6-1</f>
        <v>-1.0464860101343954E-2</v>
      </c>
      <c r="U10" s="12">
        <f>+U6/Q6-1</f>
        <v>-4.8359425262706424E-2</v>
      </c>
      <c r="V10" s="12">
        <f>+V6/R6-1</f>
        <v>-3.6222379174654429E-2</v>
      </c>
      <c r="W10" s="12">
        <f>+W6/S6-1</f>
        <v>-5.5058919138561535E-2</v>
      </c>
      <c r="X10" s="12">
        <f>+X6/T6-1</f>
        <v>-5.4770121340309452E-2</v>
      </c>
    </row>
    <row r="11" spans="2:24" s="2" customFormat="1" x14ac:dyDescent="0.3">
      <c r="B11" s="2" t="s">
        <v>14</v>
      </c>
      <c r="C11" s="5"/>
      <c r="D11" s="5"/>
      <c r="E11" s="5"/>
      <c r="F11" s="5"/>
      <c r="G11" s="9">
        <f>+G7/C7-1</f>
        <v>5.5081734186211762E-2</v>
      </c>
      <c r="H11" s="9">
        <f>+H7/D7-1</f>
        <v>4.9535872299817818E-2</v>
      </c>
      <c r="I11" s="9">
        <f>+I7/E7-1</f>
        <v>5.4193993786675776E-2</v>
      </c>
      <c r="J11" s="9">
        <f>+J7/F7-1</f>
        <v>6.2189905902480858E-2</v>
      </c>
      <c r="K11" s="9">
        <f>+K7/G7-1</f>
        <v>1.759851801953527E-2</v>
      </c>
      <c r="L11" s="9">
        <f>+L7/H7-1</f>
        <v>-7.7946768060836447E-2</v>
      </c>
      <c r="M11" s="9">
        <f>+M7/I7-1</f>
        <v>-5.4927963326784512E-2</v>
      </c>
      <c r="N11" s="9">
        <f>+N7/J7-1</f>
        <v>-4.8320850446967878E-3</v>
      </c>
      <c r="O11" s="9">
        <f>+O7/K7-1</f>
        <v>1.3239553165080631E-2</v>
      </c>
      <c r="P11" s="9">
        <f>+P7/L7-1</f>
        <v>7.0013446884805042E-2</v>
      </c>
      <c r="Q11" s="9">
        <f>+Q7/M7-1</f>
        <v>5.1277609354698939E-2</v>
      </c>
      <c r="R11" s="9">
        <f>+R7/N7-1</f>
        <v>3.9329934450109238E-2</v>
      </c>
      <c r="S11" s="9">
        <f>+S7/O7-1</f>
        <v>3.5688035933033824E-2</v>
      </c>
      <c r="T11" s="12">
        <f>+T7/P7-1</f>
        <v>-7.5402144772118707E-4</v>
      </c>
      <c r="U11" s="12">
        <f>+U7/Q7-1</f>
        <v>-1.1287797643569242E-2</v>
      </c>
      <c r="V11" s="12">
        <f>+V7/R7-1</f>
        <v>-1.5962002647356588E-2</v>
      </c>
      <c r="W11" s="12">
        <f>+W7/S7-1</f>
        <v>-2.6021132313515216E-2</v>
      </c>
      <c r="X11" s="12">
        <f>+X7/T7-1</f>
        <v>-2.909365305609124E-2</v>
      </c>
    </row>
    <row r="12" spans="2:24" s="5" customFormat="1" x14ac:dyDescent="0.3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2:24" x14ac:dyDescent="0.3">
      <c r="B13" t="s">
        <v>13</v>
      </c>
      <c r="C13" s="6">
        <v>8444</v>
      </c>
      <c r="D13" s="6">
        <v>8534</v>
      </c>
      <c r="E13" s="6">
        <v>8568</v>
      </c>
      <c r="F13" s="6">
        <v>8852</v>
      </c>
      <c r="G13" s="6">
        <v>8721</v>
      </c>
      <c r="H13" s="6">
        <v>9108</v>
      </c>
      <c r="I13" s="6">
        <v>9055</v>
      </c>
      <c r="J13" s="6">
        <v>9262</v>
      </c>
      <c r="K13" s="6">
        <v>9212</v>
      </c>
      <c r="L13" s="6">
        <v>9350</v>
      </c>
      <c r="M13" s="6">
        <v>9198</v>
      </c>
      <c r="N13" s="6">
        <v>9478</v>
      </c>
      <c r="O13" s="6">
        <v>9449</v>
      </c>
      <c r="P13" s="6">
        <v>9369</v>
      </c>
      <c r="Q13" s="6">
        <v>9371</v>
      </c>
      <c r="R13" s="6">
        <v>9824</v>
      </c>
      <c r="S13" s="6">
        <v>9821</v>
      </c>
      <c r="T13" s="6">
        <v>9796</v>
      </c>
      <c r="U13" s="6">
        <v>9662</v>
      </c>
      <c r="V13" s="6">
        <v>10155</v>
      </c>
      <c r="W13" s="6">
        <v>10215</v>
      </c>
      <c r="X13" s="6">
        <v>10243</v>
      </c>
    </row>
    <row r="14" spans="2:24" x14ac:dyDescent="0.3">
      <c r="B14" t="s">
        <v>12</v>
      </c>
      <c r="C14" s="6">
        <v>3952</v>
      </c>
      <c r="D14" s="6">
        <v>3928</v>
      </c>
      <c r="E14" s="6">
        <v>4080</v>
      </c>
      <c r="F14" s="6">
        <v>4028</v>
      </c>
      <c r="G14" s="6">
        <v>3902</v>
      </c>
      <c r="H14" s="6">
        <v>4213</v>
      </c>
      <c r="I14" s="6">
        <v>3630</v>
      </c>
      <c r="J14" s="6">
        <v>4161</v>
      </c>
      <c r="K14" s="6">
        <v>3995</v>
      </c>
      <c r="L14" s="6">
        <v>3894</v>
      </c>
      <c r="M14" s="6">
        <v>3953</v>
      </c>
      <c r="N14" s="6">
        <v>4664</v>
      </c>
      <c r="O14" s="6">
        <v>4295</v>
      </c>
      <c r="P14" s="6">
        <v>4652</v>
      </c>
      <c r="Q14" s="6">
        <v>4810</v>
      </c>
      <c r="R14" s="6">
        <v>5359</v>
      </c>
      <c r="S14" s="6">
        <v>5341</v>
      </c>
      <c r="T14" s="6">
        <v>5389</v>
      </c>
      <c r="U14" s="6">
        <v>5610</v>
      </c>
      <c r="V14" s="6">
        <v>6317</v>
      </c>
      <c r="W14" s="6">
        <v>6736</v>
      </c>
      <c r="X14" s="6">
        <v>6843</v>
      </c>
    </row>
    <row r="15" spans="2:24" x14ac:dyDescent="0.3">
      <c r="B15" s="11" t="s">
        <v>11</v>
      </c>
      <c r="C15" s="10">
        <f>+SUM(C13:C14)</f>
        <v>12396</v>
      </c>
      <c r="D15" s="10">
        <f>+SUM(D13:D14)</f>
        <v>12462</v>
      </c>
      <c r="E15" s="10">
        <f>+SUM(E13:E14)</f>
        <v>12648</v>
      </c>
      <c r="F15" s="10">
        <f>+SUM(F13:F14)</f>
        <v>12880</v>
      </c>
      <c r="G15" s="10">
        <f>+SUM(G13:G14)</f>
        <v>12623</v>
      </c>
      <c r="H15" s="10">
        <f>+SUM(H13:H14)</f>
        <v>13321</v>
      </c>
      <c r="I15" s="10">
        <f>+SUM(I13:I14)</f>
        <v>12685</v>
      </c>
      <c r="J15" s="10">
        <f>+SUM(J13:J14)</f>
        <v>13423</v>
      </c>
      <c r="K15" s="10">
        <f>+SUM(K13:K14)</f>
        <v>13207</v>
      </c>
      <c r="L15" s="10">
        <f>+SUM(L13:L14)</f>
        <v>13244</v>
      </c>
      <c r="M15" s="10">
        <f>+SUM(M13:M14)</f>
        <v>13151</v>
      </c>
      <c r="N15" s="10">
        <f>+SUM(N13:N14)</f>
        <v>14142</v>
      </c>
      <c r="O15" s="10">
        <f>+SUM(O13:O14)</f>
        <v>13744</v>
      </c>
      <c r="P15" s="10">
        <f>+SUM(P13:P14)</f>
        <v>14021</v>
      </c>
      <c r="Q15" s="10">
        <f>+SUM(Q13:Q14)</f>
        <v>14181</v>
      </c>
      <c r="R15" s="10">
        <f>+SUM(R13:R14)</f>
        <v>15183</v>
      </c>
      <c r="S15" s="10">
        <f>+SUM(S13:S14)</f>
        <v>15162</v>
      </c>
      <c r="T15" s="10">
        <f>+SUM(T13:T14)</f>
        <v>15185</v>
      </c>
      <c r="U15" s="10">
        <f>+SUM(U13:U14)</f>
        <v>15272</v>
      </c>
      <c r="V15" s="10">
        <f>+SUM(V13:V14)</f>
        <v>16472</v>
      </c>
      <c r="W15" s="10">
        <f>+SUM(W13:W14)</f>
        <v>16951</v>
      </c>
      <c r="X15" s="10">
        <f>+SUM(X13:X14)</f>
        <v>17086</v>
      </c>
    </row>
    <row r="16" spans="2:24" s="5" customFormat="1" x14ac:dyDescent="0.3">
      <c r="B16" s="2" t="s">
        <v>10</v>
      </c>
      <c r="G16" s="9">
        <f>+G13/C13-1</f>
        <v>3.2804358124111754E-2</v>
      </c>
      <c r="H16" s="9">
        <f>+H13/D13-1</f>
        <v>6.726037028357168E-2</v>
      </c>
      <c r="I16" s="9">
        <f>+I13/E13-1</f>
        <v>5.6839402427637742E-2</v>
      </c>
      <c r="J16" s="9">
        <f>+J13/F13-1</f>
        <v>4.6317216448260368E-2</v>
      </c>
      <c r="K16" s="9">
        <f>+K13/G13-1</f>
        <v>5.6300882926269891E-2</v>
      </c>
      <c r="L16" s="9">
        <f>+L13/H13-1</f>
        <v>2.657004830917864E-2</v>
      </c>
      <c r="M16" s="9">
        <f>+M13/I13-1</f>
        <v>1.5792379900607445E-2</v>
      </c>
      <c r="N16" s="9">
        <f>+N13/J13-1</f>
        <v>2.3321096955301268E-2</v>
      </c>
      <c r="O16" s="9">
        <f>+O13/K13-1</f>
        <v>2.5727312201476282E-2</v>
      </c>
      <c r="P16" s="9">
        <f>+P13/L13-1</f>
        <v>2.0320855614972544E-3</v>
      </c>
      <c r="Q16" s="9">
        <f>+Q13/M13-1</f>
        <v>1.8808436616655877E-2</v>
      </c>
      <c r="R16" s="9">
        <f>+R13/N13-1</f>
        <v>3.6505591897024736E-2</v>
      </c>
      <c r="S16" s="9">
        <f>+S13/O13-1</f>
        <v>3.9369245422796073E-2</v>
      </c>
      <c r="T16" s="9">
        <f>+T13/P13-1</f>
        <v>4.5575835201195458E-2</v>
      </c>
      <c r="U16" s="9">
        <f>+U13/Q13-1</f>
        <v>3.1053249386404858E-2</v>
      </c>
      <c r="V16" s="9">
        <f>+V13/R13-1</f>
        <v>3.36929967426709E-2</v>
      </c>
      <c r="W16" s="9">
        <f>+W13/S13-1</f>
        <v>4.0118114244985126E-2</v>
      </c>
      <c r="X16" s="9">
        <f>+X13/T13-1</f>
        <v>4.56308697427521E-2</v>
      </c>
    </row>
    <row r="17" spans="2:24" s="5" customFormat="1" x14ac:dyDescent="0.3">
      <c r="B17" s="2" t="s">
        <v>9</v>
      </c>
      <c r="G17" s="9">
        <f>+G14/C14-1</f>
        <v>-1.2651821862348145E-2</v>
      </c>
      <c r="H17" s="9">
        <f>+H14/D14-1</f>
        <v>7.2556008146639428E-2</v>
      </c>
      <c r="I17" s="9">
        <f>+I14/E14-1</f>
        <v>-0.11029411764705888</v>
      </c>
      <c r="J17" s="9">
        <f>+J14/F14-1</f>
        <v>3.3018867924528239E-2</v>
      </c>
      <c r="K17" s="9">
        <f>+K14/G14-1</f>
        <v>2.3833931317273294E-2</v>
      </c>
      <c r="L17" s="9">
        <f>+L14/H14-1</f>
        <v>-7.571801566579639E-2</v>
      </c>
      <c r="M17" s="9">
        <f>+M14/I14-1</f>
        <v>8.8980716253443504E-2</v>
      </c>
      <c r="N17" s="9">
        <f>+N14/J14-1</f>
        <v>0.12088440278779133</v>
      </c>
      <c r="O17" s="9">
        <f>+O14/K14-1</f>
        <v>7.5093867334167674E-2</v>
      </c>
      <c r="P17" s="9">
        <f>+P14/L14-1</f>
        <v>0.19465844889573702</v>
      </c>
      <c r="Q17" s="9">
        <f>+Q14/M14-1</f>
        <v>0.2167973690867695</v>
      </c>
      <c r="R17" s="9">
        <f>+R14/N14-1</f>
        <v>0.14901372212692965</v>
      </c>
      <c r="S17" s="9">
        <f>+S14/O14-1</f>
        <v>0.24353899883585561</v>
      </c>
      <c r="T17" s="9">
        <f>+T14/P14-1</f>
        <v>0.158426483233018</v>
      </c>
      <c r="U17" s="9">
        <f>+U14/Q14-1</f>
        <v>0.16632016632016633</v>
      </c>
      <c r="V17" s="9">
        <f>+V14/R14-1</f>
        <v>0.17876469490576596</v>
      </c>
      <c r="W17" s="9">
        <f>+W14/S14-1</f>
        <v>0.26118704362478939</v>
      </c>
      <c r="X17" s="9">
        <f>+X14/T14-1</f>
        <v>0.26980886992020792</v>
      </c>
    </row>
    <row r="18" spans="2:24" s="5" customFormat="1" x14ac:dyDescent="0.3">
      <c r="B18" s="2" t="s">
        <v>8</v>
      </c>
      <c r="G18" s="9">
        <f>+G15/C15-1</f>
        <v>1.8312358825427477E-2</v>
      </c>
      <c r="H18" s="9">
        <f>+H15/D15-1</f>
        <v>6.8929545819290672E-2</v>
      </c>
      <c r="I18" s="9">
        <f>+I15/E15-1</f>
        <v>2.9253636938646466E-3</v>
      </c>
      <c r="J18" s="9">
        <f>+J15/F15-1</f>
        <v>4.2158385093167716E-2</v>
      </c>
      <c r="K18" s="9">
        <f>+K15/G15-1</f>
        <v>4.6264754812643583E-2</v>
      </c>
      <c r="L18" s="9">
        <f>+L15/H15-1</f>
        <v>-5.7803468208093012E-3</v>
      </c>
      <c r="M18" s="9">
        <f>+M15/I15-1</f>
        <v>3.6736302719747815E-2</v>
      </c>
      <c r="N18" s="9">
        <f>+N15/J15-1</f>
        <v>5.3564776875512088E-2</v>
      </c>
      <c r="O18" s="9">
        <f>+O15/K15-1</f>
        <v>4.0660255924888311E-2</v>
      </c>
      <c r="P18" s="9">
        <f>+P15/L15-1</f>
        <v>5.8668076109936518E-2</v>
      </c>
      <c r="Q18" s="9">
        <f>+Q15/M15-1</f>
        <v>7.832104022507802E-2</v>
      </c>
      <c r="R18" s="9">
        <f>+R15/N15-1</f>
        <v>7.3610521849809096E-2</v>
      </c>
      <c r="S18" s="9">
        <f>+S15/O15-1</f>
        <v>0.10317229336437728</v>
      </c>
      <c r="T18" s="9">
        <f>+T15/P15-1</f>
        <v>8.3018329648384626E-2</v>
      </c>
      <c r="U18" s="9">
        <f>+U15/Q15-1</f>
        <v>7.6933925675199299E-2</v>
      </c>
      <c r="V18" s="9">
        <f>+V15/R15-1</f>
        <v>8.4897582822893947E-2</v>
      </c>
      <c r="W18" s="9">
        <f>+W15/S15-1</f>
        <v>0.11799234929428826</v>
      </c>
      <c r="X18" s="9">
        <f>+X15/T15-1</f>
        <v>0.12518933157721435</v>
      </c>
    </row>
    <row r="57" spans="2:24" x14ac:dyDescent="0.3">
      <c r="Q57" s="8" t="str">
        <f>+Q3</f>
        <v>F3Q15</v>
      </c>
      <c r="R57" s="8" t="str">
        <f>+R3</f>
        <v>F4Q15</v>
      </c>
      <c r="S57" s="8" t="str">
        <f>+S3</f>
        <v>F1Q16</v>
      </c>
      <c r="T57" s="8" t="str">
        <f>+T3</f>
        <v>F2Q16</v>
      </c>
      <c r="U57" s="8" t="str">
        <f>+U3</f>
        <v>F3Q16</v>
      </c>
      <c r="V57" s="8" t="str">
        <f>+V3</f>
        <v>F4Q16</v>
      </c>
      <c r="W57" s="8" t="str">
        <f>+W3</f>
        <v>F1Q17</v>
      </c>
      <c r="X57" s="8" t="str">
        <f>+X3</f>
        <v>F2Q17</v>
      </c>
    </row>
    <row r="58" spans="2:24" x14ac:dyDescent="0.3">
      <c r="B58" t="s">
        <v>7</v>
      </c>
      <c r="Q58" s="7">
        <v>0.26</v>
      </c>
      <c r="R58" s="7">
        <v>0.26</v>
      </c>
      <c r="S58" s="7">
        <f>+R58+($V$58-$R$58)/4</f>
        <v>0.26500000000000001</v>
      </c>
      <c r="T58" s="7">
        <f>+S58+($V$58-$R$58)/4</f>
        <v>0.27</v>
      </c>
      <c r="U58" s="7">
        <f>+T58+($V$58-$R$58)/4</f>
        <v>0.27500000000000002</v>
      </c>
      <c r="V58" s="7">
        <v>0.28000000000000003</v>
      </c>
      <c r="W58" s="7">
        <f>+V58+(X58-V58)/2</f>
        <v>0.29500000000000004</v>
      </c>
      <c r="X58" s="7">
        <v>0.31</v>
      </c>
    </row>
    <row r="59" spans="2:24" x14ac:dyDescent="0.3">
      <c r="B59" t="s">
        <v>6</v>
      </c>
      <c r="Q59" s="7">
        <v>0.06</v>
      </c>
      <c r="R59" s="7">
        <v>0.06</v>
      </c>
      <c r="S59" s="7">
        <f>+R59+($V$59-$R$59)/4</f>
        <v>6.25E-2</v>
      </c>
      <c r="T59" s="7">
        <f>+S59+($V$59-$R$59)/4</f>
        <v>6.5000000000000002E-2</v>
      </c>
      <c r="U59" s="7">
        <f>+T59+($V$59-$R$59)/4</f>
        <v>6.7500000000000004E-2</v>
      </c>
      <c r="V59" s="7">
        <v>7.0000000000000007E-2</v>
      </c>
      <c r="W59" s="7">
        <f>+V59+(X59-V59)/2</f>
        <v>8.5000000000000006E-2</v>
      </c>
      <c r="X59" s="7">
        <v>0.1</v>
      </c>
    </row>
    <row r="61" spans="2:24" x14ac:dyDescent="0.3">
      <c r="B61" t="s">
        <v>5</v>
      </c>
      <c r="Q61" s="6">
        <f>+Q59*Q6</f>
        <v>559.55999999999995</v>
      </c>
      <c r="R61" s="6">
        <f>+R59*R6</f>
        <v>594.66</v>
      </c>
      <c r="S61" s="6">
        <f>+S59*S6</f>
        <v>615.25</v>
      </c>
      <c r="T61" s="6">
        <f>+T59*T6</f>
        <v>583.89499999999998</v>
      </c>
      <c r="U61" s="6">
        <f>+U59*U6</f>
        <v>599.0625</v>
      </c>
      <c r="V61" s="6">
        <f>+V59*V6</f>
        <v>668.6400000000001</v>
      </c>
      <c r="W61" s="6">
        <f>+W59*W6</f>
        <v>790.67000000000007</v>
      </c>
      <c r="X61" s="6">
        <f>+X59*X6</f>
        <v>849.1</v>
      </c>
    </row>
    <row r="62" spans="2:24" x14ac:dyDescent="0.3">
      <c r="B62" t="s">
        <v>4</v>
      </c>
      <c r="Q62" s="6">
        <f>+(Q7*Q58)-Q61</f>
        <v>2596.06</v>
      </c>
      <c r="R62" s="6">
        <f>+(R7*R58)-R61</f>
        <v>2744.5200000000004</v>
      </c>
      <c r="S62" s="6">
        <f>+(S7*S58)-S61</f>
        <v>2745.48</v>
      </c>
      <c r="T62" s="6">
        <f>+(T7*T58)-T61</f>
        <v>2636.3950000000004</v>
      </c>
      <c r="U62" s="6">
        <f>+(U7*U58)-U61</f>
        <v>2700.9375000000005</v>
      </c>
      <c r="V62" s="6">
        <f>+(V7*V58)-V61</f>
        <v>2870</v>
      </c>
      <c r="W62" s="6">
        <f>+(W7*W58)-W61</f>
        <v>2853.1700000000005</v>
      </c>
      <c r="X62" s="6">
        <f>+(X7*X58)-X61</f>
        <v>2740.7000000000003</v>
      </c>
    </row>
    <row r="63" spans="2:24" x14ac:dyDescent="0.3">
      <c r="B63" s="5" t="s">
        <v>3</v>
      </c>
      <c r="Q63" s="6">
        <f>+Q61+Q62</f>
        <v>3155.62</v>
      </c>
      <c r="R63" s="6">
        <f>+R61+R62</f>
        <v>3339.1800000000003</v>
      </c>
      <c r="S63" s="6">
        <f>+S61+S62</f>
        <v>3360.73</v>
      </c>
      <c r="T63" s="6">
        <f>+T61+T62</f>
        <v>3220.2900000000004</v>
      </c>
      <c r="U63" s="6">
        <f>+U61+U62</f>
        <v>3300.0000000000005</v>
      </c>
      <c r="V63" s="6">
        <f>+V61+V62</f>
        <v>3538.6400000000003</v>
      </c>
      <c r="W63" s="6">
        <f>+W61+W62</f>
        <v>3643.8400000000006</v>
      </c>
      <c r="X63" s="6">
        <f>+X61+X62</f>
        <v>3589.8</v>
      </c>
    </row>
    <row r="64" spans="2:24" s="2" customFormat="1" x14ac:dyDescent="0.3">
      <c r="B64" s="2" t="s">
        <v>2</v>
      </c>
      <c r="U64" s="3">
        <f>+U63/Q63-1</f>
        <v>4.5753290953917336E-2</v>
      </c>
      <c r="V64" s="3">
        <f>+V63/R63-1</f>
        <v>5.9733227918231435E-2</v>
      </c>
      <c r="W64" s="3">
        <f>+W63/S63-1</f>
        <v>8.4240626292502174E-2</v>
      </c>
      <c r="X64" s="3">
        <f>+X63/T63-1</f>
        <v>0.11474432426893211</v>
      </c>
    </row>
    <row r="65" spans="2:24" x14ac:dyDescent="0.3">
      <c r="B65" s="5" t="s">
        <v>1</v>
      </c>
      <c r="Q65" s="4">
        <f>+Q7*(1-Q58)</f>
        <v>8981.3799999999992</v>
      </c>
      <c r="R65" s="4">
        <f>+R7*(1-R58)</f>
        <v>9503.82</v>
      </c>
      <c r="S65" s="4">
        <f>+S7*(1-S58)</f>
        <v>9321.27</v>
      </c>
      <c r="T65" s="4">
        <f>+T7*(1-T58)</f>
        <v>8706.7099999999991</v>
      </c>
      <c r="U65" s="4">
        <f>+U7*(1-U58)</f>
        <v>8700</v>
      </c>
      <c r="V65" s="4">
        <f>+V7*(1-V58)</f>
        <v>9099.3599999999988</v>
      </c>
      <c r="W65" s="4">
        <f>+W7*(1-W58)</f>
        <v>8708.16</v>
      </c>
      <c r="X65" s="4">
        <f>+X7*(1-X58)</f>
        <v>7990.2</v>
      </c>
    </row>
    <row r="66" spans="2:24" s="2" customFormat="1" x14ac:dyDescent="0.3">
      <c r="B66" s="2" t="s">
        <v>0</v>
      </c>
      <c r="U66" s="3">
        <f>+U65/Q65-1</f>
        <v>-3.1329261204848136E-2</v>
      </c>
      <c r="V66" s="3">
        <f>+V65/R65-1</f>
        <v>-4.2557624197428034E-2</v>
      </c>
      <c r="W66" s="3">
        <f>+W65/S65-1</f>
        <v>-6.5775371810922856E-2</v>
      </c>
      <c r="X66" s="3">
        <f>+X65/T65-1</f>
        <v>-8.2294000833839531E-2</v>
      </c>
    </row>
    <row r="68" spans="2:24" x14ac:dyDescent="0.3">
      <c r="X68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Deferred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Martins</dc:creator>
  <cp:lastModifiedBy>Daniel Martins</cp:lastModifiedBy>
  <dcterms:created xsi:type="dcterms:W3CDTF">2017-02-16T20:19:29Z</dcterms:created>
  <dcterms:modified xsi:type="dcterms:W3CDTF">2017-02-16T20:19:56Z</dcterms:modified>
</cp:coreProperties>
</file>