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2"/>
  </bookViews>
  <sheets>
    <sheet name="Raw Numbers" sheetId="1" r:id="rId1"/>
    <sheet name="(P) Profit Margins and ROA" sheetId="2" r:id="rId2"/>
    <sheet name="(P) Owner Earnings" sheetId="3" r:id="rId3"/>
    <sheet name="(P) Egg Production Fragment" sheetId="4" r:id="rId4"/>
  </sheets>
  <definedNames/>
  <calcPr fullCalcOnLoad="1"/>
</workbook>
</file>

<file path=xl/sharedStrings.xml><?xml version="1.0" encoding="utf-8"?>
<sst xmlns="http://schemas.openxmlformats.org/spreadsheetml/2006/main" count="143" uniqueCount="52">
  <si>
    <t>Net Sales</t>
  </si>
  <si>
    <t>SG&amp;A</t>
  </si>
  <si>
    <t>Net Income</t>
  </si>
  <si>
    <t>Income Tax</t>
  </si>
  <si>
    <t>*</t>
  </si>
  <si>
    <t>All amounts in millions</t>
  </si>
  <si>
    <t>Year Ended Jan/Feb</t>
  </si>
  <si>
    <t>Depreciation &amp; Amortization</t>
  </si>
  <si>
    <t>Owner Earnings</t>
  </si>
  <si>
    <t>Current Assets</t>
  </si>
  <si>
    <t>Total Assets</t>
  </si>
  <si>
    <t>Current Liabilities</t>
  </si>
  <si>
    <t>Total Liabilities</t>
  </si>
  <si>
    <t>Total Equity</t>
  </si>
  <si>
    <t>Maintenance Capex (Dep. Increment)</t>
  </si>
  <si>
    <t>Goodwill</t>
  </si>
  <si>
    <t>Property At Cost</t>
  </si>
  <si>
    <t>Accumulated Depreciation</t>
  </si>
  <si>
    <t>Year Ended May/June</t>
  </si>
  <si>
    <t>(Interest not significant)</t>
  </si>
  <si>
    <t>Other income/expense</t>
  </si>
  <si>
    <t>COGS</t>
  </si>
  <si>
    <t>Long Term Debt (minus current maturities)</t>
  </si>
  <si>
    <t>Changes in Working Capital</t>
  </si>
  <si>
    <t>(Increase) Decrease in Receivables</t>
  </si>
  <si>
    <t>(Increase) Decrease in Inventories</t>
  </si>
  <si>
    <t>Accrued Expenses &amp; Liabilities</t>
  </si>
  <si>
    <t>Increase (Decrease) in Accounts Payable &amp;</t>
  </si>
  <si>
    <t>Decrease in Accrued Expenses for Payment</t>
  </si>
  <si>
    <t>Of Legal Settlement Expense</t>
  </si>
  <si>
    <t>Purchase of Plant Property Equipment (Organic Growth)</t>
  </si>
  <si>
    <t>Purchase of Egg Production &amp; Processing Businesses (Inorganic Growth)</t>
  </si>
  <si>
    <t>Dividend Payments</t>
  </si>
  <si>
    <t>Reported Net Change In Cash</t>
  </si>
  <si>
    <t>Calculated Net Change in Cash</t>
  </si>
  <si>
    <t>Discrepancy BTW Calculated and Reported</t>
  </si>
  <si>
    <t>Debt Issuance Proceeds Net Of Payments</t>
  </si>
  <si>
    <t>Net Borrowing</t>
  </si>
  <si>
    <t>Growth Capex</t>
  </si>
  <si>
    <t>Acquisition Capex</t>
  </si>
  <si>
    <t>As of end of 2015</t>
  </si>
  <si>
    <t>2nd to 10th Largest Producers</t>
  </si>
  <si>
    <t>11th to 56th Largest Producers</t>
  </si>
  <si>
    <t>Largest Producer CALM</t>
  </si>
  <si>
    <t>All others</t>
  </si>
  <si>
    <t>Net Income Margin</t>
  </si>
  <si>
    <t>Owner Earnings Margin</t>
  </si>
  <si>
    <t>Net Income ROA</t>
  </si>
  <si>
    <t>Owner Earnings ROA</t>
  </si>
  <si>
    <t>Mean</t>
  </si>
  <si>
    <t>PPE Depreciation Increment (Maint. Capex)</t>
  </si>
  <si>
    <t>2017 Q2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</si>
</sst>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14"/>
      <color indexed="63"/>
      <name val="Calibri"/>
      <family val="2"/>
    </font>
    <font>
      <sz val="12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Net Income &amp; Owner Earnings Margins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975"/>
          <c:w val="0.971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'(P) Profit Margins and ROA'!$A$43</c:f>
              <c:strCache>
                <c:ptCount val="1"/>
                <c:pt idx="0">
                  <c:v>Net Income Margin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'(P) Profit Margins and ROA'!$G$42:$W$42</c:f>
              <c:numCache/>
            </c:numRef>
          </c:cat>
          <c:val>
            <c:numRef>
              <c:f>'(P) Profit Margins and ROA'!$G$43:$W$43</c:f>
              <c:numCache/>
            </c:numRef>
          </c:val>
        </c:ser>
        <c:ser>
          <c:idx val="1"/>
          <c:order val="1"/>
          <c:tx>
            <c:strRef>
              <c:f>'(P) Profit Margins and ROA'!$A$44</c:f>
              <c:strCache>
                <c:ptCount val="1"/>
                <c:pt idx="0">
                  <c:v>Owner Earnings Margin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'(P) Profit Margins and ROA'!$G$42:$W$42</c:f>
              <c:numCache/>
            </c:numRef>
          </c:cat>
          <c:val>
            <c:numRef>
              <c:f>'(P) Profit Margins and ROA'!$G$44:$W$44</c:f>
              <c:numCache/>
            </c:numRef>
          </c:val>
        </c:ser>
        <c:overlap val="-27"/>
        <c:gapWidth val="219"/>
        <c:axId val="14678210"/>
        <c:axId val="64995027"/>
      </c:barChart>
      <c:catAx>
        <c:axId val="146782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995027"/>
        <c:crosses val="autoZero"/>
        <c:auto val="1"/>
        <c:lblOffset val="100"/>
        <c:tickLblSkip val="1"/>
        <c:noMultiLvlLbl val="0"/>
      </c:catAx>
      <c:valAx>
        <c:axId val="649950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6782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5"/>
          <c:y val="0.90325"/>
          <c:w val="0.600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Net Income &amp; Owner Earnings ROA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975"/>
          <c:w val="0.971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'(P) Profit Margins and ROA'!$A$46</c:f>
              <c:strCache>
                <c:ptCount val="1"/>
                <c:pt idx="0">
                  <c:v>Net Income ROA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'(P) Profit Margins and ROA'!$G$42:$X$42</c:f>
              <c:numCache/>
            </c:numRef>
          </c:cat>
          <c:val>
            <c:numRef>
              <c:f>'(P) Profit Margins and ROA'!$G$46:$X$46</c:f>
              <c:numCache/>
            </c:numRef>
          </c:val>
        </c:ser>
        <c:ser>
          <c:idx val="1"/>
          <c:order val="1"/>
          <c:tx>
            <c:strRef>
              <c:f>'(P) Profit Margins and ROA'!$A$47</c:f>
              <c:strCache>
                <c:ptCount val="1"/>
                <c:pt idx="0">
                  <c:v>Owner Earnings ROA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'(P) Profit Margins and ROA'!$G$42:$X$42</c:f>
              <c:numCache/>
            </c:numRef>
          </c:cat>
          <c:val>
            <c:numRef>
              <c:f>'(P) Profit Margins and ROA'!$G$47:$X$47</c:f>
              <c:numCache/>
            </c:numRef>
          </c:val>
        </c:ser>
        <c:overlap val="-27"/>
        <c:gapWidth val="219"/>
        <c:axId val="48084332"/>
        <c:axId val="30105805"/>
      </c:barChart>
      <c:catAx>
        <c:axId val="48084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105805"/>
        <c:crosses val="autoZero"/>
        <c:auto val="1"/>
        <c:lblOffset val="100"/>
        <c:tickLblSkip val="1"/>
        <c:noMultiLvlLbl val="0"/>
      </c:catAx>
      <c:valAx>
        <c:axId val="301058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084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15"/>
          <c:y val="0.90325"/>
          <c:w val="0.533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Egg Industry Fragmentation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By Share of Total US Production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 Of Dec 31, 2015 </a:t>
            </a:r>
          </a:p>
        </c:rich>
      </c:tx>
      <c:layout>
        <c:manualLayout>
          <c:xMode val="factor"/>
          <c:yMode val="factor"/>
          <c:x val="0.01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5"/>
          <c:y val="0.2235"/>
          <c:w val="0.59675"/>
          <c:h val="0.503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explosion val="1"/>
            <c:spPr>
              <a:solidFill>
                <a:srgbClr val="FFD966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'(P) Egg Production Fragment'!$C$5:$C$8</c:f>
              <c:strCache/>
            </c:strRef>
          </c:cat>
          <c:val>
            <c:numRef>
              <c:f>'(P) Egg Production Fragment'!$F$5:$F$8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5"/>
          <c:y val="0.747"/>
          <c:w val="0.82225"/>
          <c:h val="0.2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48</xdr:row>
      <xdr:rowOff>47625</xdr:rowOff>
    </xdr:from>
    <xdr:to>
      <xdr:col>11</xdr:col>
      <xdr:colOff>438150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2571750" y="9191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123825</xdr:colOff>
      <xdr:row>48</xdr:row>
      <xdr:rowOff>47625</xdr:rowOff>
    </xdr:from>
    <xdr:to>
      <xdr:col>19</xdr:col>
      <xdr:colOff>428625</xdr:colOff>
      <xdr:row>62</xdr:row>
      <xdr:rowOff>123825</xdr:rowOff>
    </xdr:to>
    <xdr:graphicFrame>
      <xdr:nvGraphicFramePr>
        <xdr:cNvPr id="2" name="Chart 2"/>
        <xdr:cNvGraphicFramePr/>
      </xdr:nvGraphicFramePr>
      <xdr:xfrm>
        <a:off x="7439025" y="91916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10</xdr:row>
      <xdr:rowOff>38100</xdr:rowOff>
    </xdr:from>
    <xdr:to>
      <xdr:col>7</xdr:col>
      <xdr:colOff>361950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114425" y="1943100"/>
        <a:ext cx="35147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13">
      <selection activeCell="F48" sqref="F48"/>
    </sheetView>
  </sheetViews>
  <sheetFormatPr defaultColWidth="9.140625" defaultRowHeight="15"/>
  <cols>
    <col min="1" max="1" width="13.57421875" style="0" customWidth="1"/>
    <col min="2" max="2" width="8.8515625" style="0" customWidth="1"/>
    <col min="3" max="5" width="11.140625" style="0" customWidth="1"/>
    <col min="6" max="6" width="10.140625" style="0" customWidth="1"/>
  </cols>
  <sheetData>
    <row r="1" spans="1:6" ht="15">
      <c r="A1" t="s">
        <v>5</v>
      </c>
      <c r="F1" t="s">
        <v>18</v>
      </c>
    </row>
    <row r="2" spans="1:22" ht="15">
      <c r="A2" t="s">
        <v>19</v>
      </c>
      <c r="G2" t="s">
        <v>4</v>
      </c>
      <c r="J2" t="s">
        <v>4</v>
      </c>
      <c r="M2" t="s">
        <v>4</v>
      </c>
      <c r="P2" t="s">
        <v>4</v>
      </c>
      <c r="S2" t="s">
        <v>4</v>
      </c>
      <c r="V2" t="s">
        <v>4</v>
      </c>
    </row>
    <row r="3" spans="6:26" ht="15">
      <c r="F3" s="2"/>
      <c r="G3" s="2">
        <v>2016</v>
      </c>
      <c r="H3" s="2">
        <v>2015</v>
      </c>
      <c r="I3" s="1">
        <v>2014</v>
      </c>
      <c r="J3" s="1">
        <v>2013</v>
      </c>
      <c r="K3" s="1">
        <v>2012</v>
      </c>
      <c r="L3" s="1">
        <v>2011</v>
      </c>
      <c r="M3" s="1">
        <v>2010</v>
      </c>
      <c r="N3" s="1">
        <v>2009</v>
      </c>
      <c r="O3" s="1">
        <v>2008</v>
      </c>
      <c r="P3" s="1">
        <v>2007</v>
      </c>
      <c r="Q3" s="1">
        <v>2006</v>
      </c>
      <c r="R3" s="1">
        <v>2005</v>
      </c>
      <c r="S3" s="1">
        <v>2004</v>
      </c>
      <c r="T3" s="1">
        <v>2003</v>
      </c>
      <c r="U3" s="1">
        <v>2002</v>
      </c>
      <c r="V3" s="1">
        <v>2001</v>
      </c>
      <c r="W3" s="1">
        <v>2000</v>
      </c>
      <c r="X3" s="1">
        <v>1999</v>
      </c>
      <c r="Y3" s="1"/>
      <c r="Z3" s="1"/>
    </row>
    <row r="4" spans="1:24" ht="15">
      <c r="A4" t="s">
        <v>0</v>
      </c>
      <c r="F4" s="3"/>
      <c r="G4" s="3">
        <v>1909</v>
      </c>
      <c r="H4" s="3">
        <v>1576</v>
      </c>
      <c r="I4">
        <v>1440</v>
      </c>
      <c r="J4">
        <v>1288</v>
      </c>
      <c r="K4">
        <v>1113</v>
      </c>
      <c r="L4">
        <v>942</v>
      </c>
      <c r="M4">
        <v>910</v>
      </c>
      <c r="N4">
        <v>929</v>
      </c>
      <c r="O4">
        <v>916</v>
      </c>
      <c r="P4">
        <v>598</v>
      </c>
      <c r="Q4">
        <v>478</v>
      </c>
      <c r="R4">
        <v>375</v>
      </c>
      <c r="S4">
        <v>572</v>
      </c>
      <c r="T4">
        <v>387</v>
      </c>
      <c r="U4">
        <v>326</v>
      </c>
      <c r="V4">
        <v>358</v>
      </c>
      <c r="W4">
        <v>287</v>
      </c>
      <c r="X4">
        <v>288</v>
      </c>
    </row>
    <row r="5" spans="1:24" ht="15">
      <c r="A5" t="s">
        <v>21</v>
      </c>
      <c r="F5" s="3"/>
      <c r="G5" s="3">
        <v>1261</v>
      </c>
      <c r="H5" s="3">
        <v>1180</v>
      </c>
      <c r="I5">
        <v>1138</v>
      </c>
      <c r="J5">
        <v>1074</v>
      </c>
      <c r="K5">
        <v>911</v>
      </c>
      <c r="L5">
        <v>757</v>
      </c>
      <c r="M5">
        <v>715</v>
      </c>
      <c r="N5">
        <v>724</v>
      </c>
      <c r="O5">
        <v>617</v>
      </c>
      <c r="P5">
        <v>480</v>
      </c>
      <c r="Q5">
        <v>415</v>
      </c>
      <c r="R5">
        <v>340</v>
      </c>
      <c r="S5">
        <v>397</v>
      </c>
      <c r="T5">
        <v>315</v>
      </c>
      <c r="U5">
        <v>292</v>
      </c>
      <c r="V5">
        <v>299</v>
      </c>
      <c r="W5">
        <v>269</v>
      </c>
      <c r="X5">
        <v>242</v>
      </c>
    </row>
    <row r="6" spans="1:24" ht="15">
      <c r="A6" t="s">
        <v>1</v>
      </c>
      <c r="F6" s="3"/>
      <c r="G6" s="3">
        <v>178</v>
      </c>
      <c r="H6" s="3">
        <v>160</v>
      </c>
      <c r="I6">
        <v>157</v>
      </c>
      <c r="J6">
        <v>127</v>
      </c>
      <c r="K6">
        <v>113</v>
      </c>
      <c r="L6">
        <v>101</v>
      </c>
      <c r="M6">
        <v>92</v>
      </c>
      <c r="N6">
        <v>83</v>
      </c>
      <c r="O6">
        <v>75</v>
      </c>
      <c r="P6">
        <v>60</v>
      </c>
      <c r="Q6">
        <v>58</v>
      </c>
      <c r="R6">
        <v>48</v>
      </c>
      <c r="S6">
        <v>69</v>
      </c>
      <c r="T6">
        <v>46</v>
      </c>
      <c r="U6">
        <v>42</v>
      </c>
      <c r="V6">
        <v>42</v>
      </c>
      <c r="W6">
        <v>40</v>
      </c>
      <c r="X6">
        <v>36</v>
      </c>
    </row>
    <row r="7" spans="1:24" ht="15">
      <c r="A7" t="s">
        <v>20</v>
      </c>
      <c r="F7" s="3"/>
      <c r="G7" s="3">
        <v>17</v>
      </c>
      <c r="H7" s="3">
        <v>11</v>
      </c>
      <c r="I7">
        <v>16</v>
      </c>
      <c r="J7">
        <v>2</v>
      </c>
      <c r="K7">
        <v>2</v>
      </c>
      <c r="L7">
        <v>2</v>
      </c>
      <c r="M7">
        <v>1</v>
      </c>
      <c r="N7">
        <v>0</v>
      </c>
      <c r="O7">
        <v>8</v>
      </c>
      <c r="P7">
        <v>2</v>
      </c>
      <c r="Q7">
        <v>1</v>
      </c>
      <c r="R7">
        <v>1</v>
      </c>
      <c r="S7">
        <v>0</v>
      </c>
      <c r="T7">
        <v>-7</v>
      </c>
      <c r="U7">
        <v>-8</v>
      </c>
      <c r="V7">
        <v>-5</v>
      </c>
      <c r="W7">
        <v>-5</v>
      </c>
      <c r="X7">
        <v>-2</v>
      </c>
    </row>
    <row r="8" spans="1:24" ht="15">
      <c r="A8" t="s">
        <v>3</v>
      </c>
      <c r="F8" s="3"/>
      <c r="G8" s="3">
        <v>169</v>
      </c>
      <c r="H8" s="3">
        <v>84</v>
      </c>
      <c r="I8" s="3">
        <v>52</v>
      </c>
      <c r="J8" s="3">
        <v>25</v>
      </c>
      <c r="K8" s="3">
        <v>49</v>
      </c>
      <c r="L8" s="3">
        <v>33</v>
      </c>
      <c r="M8" s="3">
        <v>38</v>
      </c>
      <c r="N8" s="3">
        <v>42</v>
      </c>
      <c r="O8" s="3">
        <v>80</v>
      </c>
      <c r="P8" s="3">
        <v>20</v>
      </c>
      <c r="Q8" s="3">
        <v>0</v>
      </c>
      <c r="R8" s="3">
        <v>-5</v>
      </c>
      <c r="S8" s="3">
        <v>40</v>
      </c>
      <c r="T8" s="3">
        <v>7</v>
      </c>
      <c r="U8" s="3">
        <v>-6</v>
      </c>
      <c r="V8" s="3">
        <v>4</v>
      </c>
      <c r="W8" s="3">
        <v>-10</v>
      </c>
      <c r="X8" s="3">
        <v>3</v>
      </c>
    </row>
    <row r="9" spans="1:24" ht="15">
      <c r="A9" s="1" t="s">
        <v>2</v>
      </c>
      <c r="F9" s="3"/>
      <c r="G9" s="3">
        <v>316</v>
      </c>
      <c r="H9" s="3">
        <v>161</v>
      </c>
      <c r="I9" s="3">
        <v>109</v>
      </c>
      <c r="J9" s="3">
        <v>50</v>
      </c>
      <c r="K9" s="3">
        <v>90</v>
      </c>
      <c r="L9" s="3">
        <v>61</v>
      </c>
      <c r="M9" s="3">
        <v>68</v>
      </c>
      <c r="N9" s="3">
        <v>80</v>
      </c>
      <c r="O9" s="3">
        <v>152</v>
      </c>
      <c r="P9" s="3">
        <v>37</v>
      </c>
      <c r="Q9" s="3">
        <v>-1</v>
      </c>
      <c r="R9" s="3">
        <v>-10</v>
      </c>
      <c r="S9" s="3">
        <v>66</v>
      </c>
      <c r="T9" s="3">
        <v>12</v>
      </c>
      <c r="U9" s="3">
        <v>-11</v>
      </c>
      <c r="V9" s="3">
        <v>7</v>
      </c>
      <c r="W9" s="3">
        <v>-17</v>
      </c>
      <c r="X9" s="3">
        <v>5</v>
      </c>
    </row>
    <row r="10" spans="6:8" ht="15">
      <c r="F10" s="3"/>
      <c r="G10" s="3"/>
      <c r="H10" s="3"/>
    </row>
    <row r="11" spans="1:8" ht="15">
      <c r="A11" t="s">
        <v>5</v>
      </c>
      <c r="F11" s="3" t="s">
        <v>6</v>
      </c>
      <c r="G11" s="3"/>
      <c r="H11" s="3"/>
    </row>
    <row r="12" spans="7:23" ht="15">
      <c r="G12" s="3" t="s">
        <v>4</v>
      </c>
      <c r="H12" s="3"/>
      <c r="I12" s="3" t="s">
        <v>4</v>
      </c>
      <c r="K12" t="s">
        <v>4</v>
      </c>
      <c r="M12" t="s">
        <v>4</v>
      </c>
      <c r="O12" t="s">
        <v>4</v>
      </c>
      <c r="Q12" t="s">
        <v>4</v>
      </c>
      <c r="S12" t="s">
        <v>4</v>
      </c>
      <c r="U12" t="s">
        <v>4</v>
      </c>
      <c r="W12" t="s">
        <v>4</v>
      </c>
    </row>
    <row r="13" spans="6:27" ht="15">
      <c r="F13" s="2"/>
      <c r="G13" s="2">
        <v>2016</v>
      </c>
      <c r="H13" s="2">
        <v>2015</v>
      </c>
      <c r="I13" s="1">
        <v>2014</v>
      </c>
      <c r="J13" s="1">
        <v>2013</v>
      </c>
      <c r="K13" s="1">
        <v>2012</v>
      </c>
      <c r="L13" s="1">
        <v>2011</v>
      </c>
      <c r="M13" s="1">
        <v>2010</v>
      </c>
      <c r="N13" s="1">
        <v>2009</v>
      </c>
      <c r="O13" s="1">
        <v>2008</v>
      </c>
      <c r="P13" s="1">
        <v>2007</v>
      </c>
      <c r="Q13" s="1">
        <v>2006</v>
      </c>
      <c r="R13" s="1">
        <v>2005</v>
      </c>
      <c r="S13" s="1">
        <v>2004</v>
      </c>
      <c r="T13" s="1">
        <v>2003</v>
      </c>
      <c r="U13" s="1">
        <v>2002</v>
      </c>
      <c r="V13" s="1">
        <v>2001</v>
      </c>
      <c r="W13" s="1">
        <v>2000</v>
      </c>
      <c r="X13" s="1">
        <v>1999</v>
      </c>
      <c r="Y13" s="1"/>
      <c r="Z13" s="1"/>
      <c r="AA13" s="1"/>
    </row>
    <row r="14" spans="1:24" ht="15">
      <c r="A14" t="s">
        <v>9</v>
      </c>
      <c r="F14" s="3"/>
      <c r="G14" s="3">
        <v>626</v>
      </c>
      <c r="H14" s="6">
        <v>509</v>
      </c>
      <c r="I14">
        <v>445</v>
      </c>
      <c r="J14">
        <v>415</v>
      </c>
      <c r="K14">
        <v>442</v>
      </c>
      <c r="L14">
        <v>355</v>
      </c>
      <c r="M14">
        <v>338</v>
      </c>
      <c r="N14">
        <v>242</v>
      </c>
      <c r="O14">
        <v>224</v>
      </c>
      <c r="P14">
        <v>156</v>
      </c>
      <c r="Q14">
        <v>126</v>
      </c>
      <c r="R14">
        <v>126</v>
      </c>
      <c r="S14">
        <v>152</v>
      </c>
      <c r="T14">
        <v>85</v>
      </c>
      <c r="U14">
        <v>75</v>
      </c>
      <c r="V14">
        <v>77</v>
      </c>
      <c r="W14">
        <v>70</v>
      </c>
      <c r="X14">
        <v>90</v>
      </c>
    </row>
    <row r="15" spans="1:24" ht="15">
      <c r="A15" t="s">
        <v>16</v>
      </c>
      <c r="F15" s="3"/>
      <c r="G15" s="3">
        <v>827</v>
      </c>
      <c r="H15" s="3">
        <v>754</v>
      </c>
      <c r="I15">
        <v>676</v>
      </c>
      <c r="J15">
        <v>600</v>
      </c>
      <c r="K15">
        <v>530</v>
      </c>
      <c r="L15">
        <v>504</v>
      </c>
      <c r="M15">
        <v>491</v>
      </c>
      <c r="N15">
        <v>479</v>
      </c>
      <c r="O15">
        <v>410</v>
      </c>
      <c r="P15">
        <v>376</v>
      </c>
      <c r="Q15">
        <v>340</v>
      </c>
      <c r="R15">
        <v>281</v>
      </c>
      <c r="S15">
        <v>276</v>
      </c>
      <c r="T15">
        <v>268</v>
      </c>
      <c r="U15">
        <v>259</v>
      </c>
      <c r="V15">
        <v>248</v>
      </c>
      <c r="W15">
        <v>237</v>
      </c>
      <c r="X15">
        <v>184</v>
      </c>
    </row>
    <row r="16" spans="1:24" ht="15">
      <c r="A16" t="s">
        <v>17</v>
      </c>
      <c r="F16" s="3"/>
      <c r="G16" s="3">
        <v>430</v>
      </c>
      <c r="H16" s="3">
        <v>395</v>
      </c>
      <c r="I16">
        <v>361</v>
      </c>
      <c r="J16">
        <v>334</v>
      </c>
      <c r="K16">
        <v>307</v>
      </c>
      <c r="L16">
        <v>280</v>
      </c>
      <c r="M16">
        <v>257</v>
      </c>
      <c r="N16">
        <v>229</v>
      </c>
      <c r="O16">
        <v>204</v>
      </c>
      <c r="P16">
        <v>183</v>
      </c>
      <c r="Q16">
        <v>164</v>
      </c>
      <c r="R16">
        <v>154</v>
      </c>
      <c r="S16">
        <v>144</v>
      </c>
      <c r="T16">
        <v>129</v>
      </c>
      <c r="U16">
        <v>116</v>
      </c>
      <c r="V16">
        <v>104</v>
      </c>
      <c r="W16">
        <v>89</v>
      </c>
      <c r="X16">
        <v>74</v>
      </c>
    </row>
    <row r="17" spans="1:24" ht="15">
      <c r="A17" t="s">
        <v>15</v>
      </c>
      <c r="F17" s="3"/>
      <c r="G17" s="3">
        <v>29</v>
      </c>
      <c r="H17" s="3">
        <v>29</v>
      </c>
      <c r="I17">
        <v>29</v>
      </c>
      <c r="J17">
        <v>24</v>
      </c>
      <c r="K17">
        <v>22</v>
      </c>
      <c r="L17">
        <v>22</v>
      </c>
      <c r="M17">
        <v>22</v>
      </c>
      <c r="N17">
        <v>22</v>
      </c>
      <c r="O17">
        <v>13</v>
      </c>
      <c r="P17">
        <v>4</v>
      </c>
      <c r="Q17">
        <v>4</v>
      </c>
      <c r="R17">
        <v>3</v>
      </c>
      <c r="S17">
        <v>3</v>
      </c>
      <c r="T17">
        <v>3</v>
      </c>
      <c r="U17">
        <v>3</v>
      </c>
      <c r="V17">
        <v>3</v>
      </c>
      <c r="W17">
        <v>3</v>
      </c>
      <c r="X17">
        <v>4</v>
      </c>
    </row>
    <row r="18" spans="1:27" ht="15">
      <c r="A18" s="1" t="s">
        <v>10</v>
      </c>
      <c r="F18" s="2"/>
      <c r="G18" s="2">
        <v>1112</v>
      </c>
      <c r="H18" s="2">
        <v>929</v>
      </c>
      <c r="I18" s="1">
        <v>812</v>
      </c>
      <c r="J18" s="1">
        <v>746</v>
      </c>
      <c r="K18" s="1">
        <v>726</v>
      </c>
      <c r="L18" s="1">
        <v>641</v>
      </c>
      <c r="M18" s="1">
        <v>631</v>
      </c>
      <c r="N18" s="1">
        <v>583</v>
      </c>
      <c r="O18" s="1">
        <v>501</v>
      </c>
      <c r="P18" s="1">
        <v>365</v>
      </c>
      <c r="Q18" s="1">
        <v>317</v>
      </c>
      <c r="R18" s="1">
        <v>270</v>
      </c>
      <c r="S18" s="1">
        <v>302</v>
      </c>
      <c r="T18" s="1">
        <v>235</v>
      </c>
      <c r="U18" s="1">
        <v>230</v>
      </c>
      <c r="V18" s="1">
        <v>235</v>
      </c>
      <c r="W18" s="1">
        <v>232</v>
      </c>
      <c r="X18" s="1">
        <v>214</v>
      </c>
      <c r="Y18" s="1"/>
      <c r="Z18" s="1"/>
      <c r="AA18" s="1"/>
    </row>
    <row r="19" spans="1:27" ht="15">
      <c r="A19" s="1" t="s">
        <v>13</v>
      </c>
      <c r="F19" s="2"/>
      <c r="G19" s="2">
        <v>917</v>
      </c>
      <c r="H19" s="2">
        <v>705</v>
      </c>
      <c r="I19" s="1">
        <v>595</v>
      </c>
      <c r="J19" s="1">
        <v>518</v>
      </c>
      <c r="K19" s="1">
        <v>479</v>
      </c>
      <c r="L19" s="1">
        <v>419</v>
      </c>
      <c r="M19" s="1">
        <v>377</v>
      </c>
      <c r="N19" s="1">
        <v>333</v>
      </c>
      <c r="O19" s="1">
        <v>276</v>
      </c>
      <c r="P19" s="1">
        <v>156</v>
      </c>
      <c r="Q19" s="1">
        <v>120</v>
      </c>
      <c r="R19" s="1">
        <v>122</v>
      </c>
      <c r="S19" s="1">
        <v>140</v>
      </c>
      <c r="T19" s="1">
        <v>66</v>
      </c>
      <c r="U19" s="1">
        <v>54</v>
      </c>
      <c r="V19" s="1">
        <v>66</v>
      </c>
      <c r="W19" s="1">
        <v>61</v>
      </c>
      <c r="X19" s="1">
        <v>81</v>
      </c>
      <c r="Y19" s="1"/>
      <c r="Z19" s="1"/>
      <c r="AA19" s="1"/>
    </row>
    <row r="20" spans="1:27" ht="15">
      <c r="A20" s="1" t="s">
        <v>12</v>
      </c>
      <c r="F20" s="2"/>
      <c r="G20" s="2">
        <v>194</v>
      </c>
      <c r="H20" s="2">
        <v>224</v>
      </c>
      <c r="I20" s="1">
        <v>217</v>
      </c>
      <c r="J20" s="1">
        <v>228</v>
      </c>
      <c r="K20" s="1">
        <v>247</v>
      </c>
      <c r="L20" s="1">
        <v>222</v>
      </c>
      <c r="M20" s="1">
        <v>254</v>
      </c>
      <c r="N20" s="1">
        <v>250</v>
      </c>
      <c r="O20" s="1">
        <v>226</v>
      </c>
      <c r="P20" s="1">
        <v>209</v>
      </c>
      <c r="Q20" s="1">
        <v>197</v>
      </c>
      <c r="R20" s="1">
        <v>148</v>
      </c>
      <c r="S20" s="1">
        <v>161</v>
      </c>
      <c r="T20" s="1">
        <v>169</v>
      </c>
      <c r="U20" s="1">
        <v>175</v>
      </c>
      <c r="V20" s="1">
        <v>169</v>
      </c>
      <c r="W20" s="1">
        <v>171</v>
      </c>
      <c r="X20" s="1">
        <v>133</v>
      </c>
      <c r="Y20" s="1"/>
      <c r="Z20" s="1"/>
      <c r="AA20" s="1"/>
    </row>
    <row r="21" spans="1:27" ht="15">
      <c r="A21" t="s">
        <v>11</v>
      </c>
      <c r="F21" s="3"/>
      <c r="G21" s="4">
        <v>83</v>
      </c>
      <c r="H21" s="4">
        <v>102</v>
      </c>
      <c r="I21" s="5">
        <v>121</v>
      </c>
      <c r="J21" s="5">
        <v>130</v>
      </c>
      <c r="K21" s="5">
        <v>141</v>
      </c>
      <c r="L21" s="5">
        <v>107</v>
      </c>
      <c r="M21" s="1">
        <v>37</v>
      </c>
      <c r="N21" s="1">
        <v>40</v>
      </c>
      <c r="O21" s="1">
        <v>103</v>
      </c>
      <c r="P21" s="1">
        <v>76</v>
      </c>
      <c r="Q21" s="1">
        <v>65</v>
      </c>
      <c r="R21" s="1">
        <v>52</v>
      </c>
      <c r="S21" s="1">
        <v>59</v>
      </c>
      <c r="T21" s="1">
        <v>57</v>
      </c>
      <c r="U21" s="1">
        <v>58</v>
      </c>
      <c r="V21" s="1">
        <v>48</v>
      </c>
      <c r="W21" s="1">
        <v>52</v>
      </c>
      <c r="X21" s="1">
        <v>41</v>
      </c>
      <c r="Y21" s="5"/>
      <c r="Z21" s="5"/>
      <c r="AA21" s="5"/>
    </row>
    <row r="22" spans="1:27" ht="15">
      <c r="A22" t="s">
        <v>22</v>
      </c>
      <c r="F22" s="3"/>
      <c r="G22" s="4">
        <v>9</v>
      </c>
      <c r="H22" s="4">
        <v>41</v>
      </c>
      <c r="I22" s="5">
        <v>51</v>
      </c>
      <c r="J22" s="5">
        <v>55</v>
      </c>
      <c r="K22" s="5">
        <v>65</v>
      </c>
      <c r="L22" s="5">
        <v>76</v>
      </c>
      <c r="M22" s="1">
        <v>105</v>
      </c>
      <c r="N22" s="1">
        <v>116</v>
      </c>
      <c r="O22" s="1">
        <v>86</v>
      </c>
      <c r="P22" s="1">
        <v>99</v>
      </c>
      <c r="Q22" s="1">
        <v>92</v>
      </c>
      <c r="R22" s="1">
        <v>73</v>
      </c>
      <c r="S22" s="1">
        <v>80</v>
      </c>
      <c r="T22" s="1">
        <v>96</v>
      </c>
      <c r="U22" s="1">
        <v>108</v>
      </c>
      <c r="V22" s="1">
        <v>111</v>
      </c>
      <c r="W22" s="1">
        <v>113</v>
      </c>
      <c r="X22" s="1">
        <v>80</v>
      </c>
      <c r="Y22" s="5"/>
      <c r="Z22" s="5"/>
      <c r="AA22" s="5"/>
    </row>
    <row r="23" spans="6:8" ht="15">
      <c r="F23" s="3"/>
      <c r="G23" s="3"/>
      <c r="H23" s="3"/>
    </row>
    <row r="24" spans="1:8" ht="15">
      <c r="A24" t="s">
        <v>5</v>
      </c>
      <c r="F24" s="3" t="s">
        <v>6</v>
      </c>
      <c r="G24" s="3"/>
      <c r="H24" s="3"/>
    </row>
    <row r="25" spans="1:22" ht="15">
      <c r="A25" s="7"/>
      <c r="G25" s="3" t="s">
        <v>4</v>
      </c>
      <c r="H25" s="3"/>
      <c r="I25" s="3"/>
      <c r="J25" t="s">
        <v>4</v>
      </c>
      <c r="M25" t="s">
        <v>4</v>
      </c>
      <c r="P25" t="s">
        <v>4</v>
      </c>
      <c r="S25" t="s">
        <v>4</v>
      </c>
      <c r="V25" t="s">
        <v>4</v>
      </c>
    </row>
    <row r="26" spans="6:26" ht="15">
      <c r="F26" s="2"/>
      <c r="G26" s="2">
        <v>2016</v>
      </c>
      <c r="H26" s="2">
        <v>2015</v>
      </c>
      <c r="I26" s="1">
        <v>2014</v>
      </c>
      <c r="J26" s="1">
        <v>2013</v>
      </c>
      <c r="K26" s="1">
        <v>2012</v>
      </c>
      <c r="L26" s="1">
        <v>2011</v>
      </c>
      <c r="M26" s="1">
        <v>2010</v>
      </c>
      <c r="N26" s="1">
        <v>2009</v>
      </c>
      <c r="O26" s="1">
        <v>2008</v>
      </c>
      <c r="P26" s="1">
        <v>2007</v>
      </c>
      <c r="Q26" s="1">
        <v>2006</v>
      </c>
      <c r="R26" s="1">
        <v>2005</v>
      </c>
      <c r="S26" s="1">
        <v>2004</v>
      </c>
      <c r="T26" s="1">
        <v>2003</v>
      </c>
      <c r="U26" s="1">
        <v>2002</v>
      </c>
      <c r="V26" s="1">
        <v>2001</v>
      </c>
      <c r="W26" s="1">
        <v>2000</v>
      </c>
      <c r="X26" s="1"/>
      <c r="Y26" s="1"/>
      <c r="Z26" s="1"/>
    </row>
    <row r="27" spans="1:26" ht="15">
      <c r="A27" s="1" t="s">
        <v>2</v>
      </c>
      <c r="F27" s="3"/>
      <c r="G27" s="3">
        <f aca="true" t="shared" si="0" ref="G27:W27">G9</f>
        <v>316</v>
      </c>
      <c r="H27" s="3">
        <f t="shared" si="0"/>
        <v>161</v>
      </c>
      <c r="I27" s="3">
        <f t="shared" si="0"/>
        <v>109</v>
      </c>
      <c r="J27" s="3">
        <f t="shared" si="0"/>
        <v>50</v>
      </c>
      <c r="K27" s="3">
        <f t="shared" si="0"/>
        <v>90</v>
      </c>
      <c r="L27" s="3">
        <f t="shared" si="0"/>
        <v>61</v>
      </c>
      <c r="M27" s="3">
        <f t="shared" si="0"/>
        <v>68</v>
      </c>
      <c r="N27" s="3">
        <f t="shared" si="0"/>
        <v>80</v>
      </c>
      <c r="O27" s="3">
        <f t="shared" si="0"/>
        <v>152</v>
      </c>
      <c r="P27" s="3">
        <f t="shared" si="0"/>
        <v>37</v>
      </c>
      <c r="Q27" s="3">
        <f t="shared" si="0"/>
        <v>-1</v>
      </c>
      <c r="R27" s="3">
        <f t="shared" si="0"/>
        <v>-10</v>
      </c>
      <c r="S27" s="3">
        <f t="shared" si="0"/>
        <v>66</v>
      </c>
      <c r="T27" s="3">
        <f t="shared" si="0"/>
        <v>12</v>
      </c>
      <c r="U27" s="3">
        <f t="shared" si="0"/>
        <v>-11</v>
      </c>
      <c r="V27" s="3">
        <f t="shared" si="0"/>
        <v>7</v>
      </c>
      <c r="W27" s="3">
        <f t="shared" si="0"/>
        <v>-17</v>
      </c>
      <c r="X27" s="3"/>
      <c r="Y27" s="3"/>
      <c r="Z27" s="3"/>
    </row>
    <row r="28" spans="1:23" ht="15">
      <c r="A28" s="1" t="s">
        <v>7</v>
      </c>
      <c r="F28" s="3"/>
      <c r="G28" s="3">
        <v>45</v>
      </c>
      <c r="H28" s="3">
        <v>41</v>
      </c>
      <c r="I28">
        <v>37</v>
      </c>
      <c r="J28">
        <v>34</v>
      </c>
      <c r="K28">
        <v>31</v>
      </c>
      <c r="L28">
        <v>31</v>
      </c>
      <c r="M28">
        <v>32</v>
      </c>
      <c r="N28">
        <v>30</v>
      </c>
      <c r="O28">
        <v>25</v>
      </c>
      <c r="P28">
        <v>21</v>
      </c>
      <c r="Q28">
        <v>21</v>
      </c>
      <c r="R28">
        <v>16</v>
      </c>
      <c r="S28">
        <v>17</v>
      </c>
      <c r="T28">
        <v>17</v>
      </c>
      <c r="U28">
        <v>17</v>
      </c>
      <c r="V28">
        <v>18</v>
      </c>
      <c r="W28">
        <v>16</v>
      </c>
    </row>
    <row r="29" spans="1:26" ht="15">
      <c r="A29" s="1" t="s">
        <v>14</v>
      </c>
      <c r="F29" s="3"/>
      <c r="G29" s="3">
        <f aca="true" t="shared" si="1" ref="G29:W29">G16-H16</f>
        <v>35</v>
      </c>
      <c r="H29" s="3">
        <f t="shared" si="1"/>
        <v>34</v>
      </c>
      <c r="I29" s="3">
        <f t="shared" si="1"/>
        <v>27</v>
      </c>
      <c r="J29" s="3">
        <f t="shared" si="1"/>
        <v>27</v>
      </c>
      <c r="K29" s="3">
        <f t="shared" si="1"/>
        <v>27</v>
      </c>
      <c r="L29" s="3">
        <f t="shared" si="1"/>
        <v>23</v>
      </c>
      <c r="M29" s="3">
        <f t="shared" si="1"/>
        <v>28</v>
      </c>
      <c r="N29" s="3">
        <f t="shared" si="1"/>
        <v>25</v>
      </c>
      <c r="O29" s="3">
        <f t="shared" si="1"/>
        <v>21</v>
      </c>
      <c r="P29" s="3">
        <f t="shared" si="1"/>
        <v>19</v>
      </c>
      <c r="Q29" s="3">
        <f t="shared" si="1"/>
        <v>10</v>
      </c>
      <c r="R29" s="3">
        <f t="shared" si="1"/>
        <v>10</v>
      </c>
      <c r="S29" s="3">
        <f t="shared" si="1"/>
        <v>15</v>
      </c>
      <c r="T29" s="3">
        <f t="shared" si="1"/>
        <v>13</v>
      </c>
      <c r="U29" s="3">
        <f t="shared" si="1"/>
        <v>12</v>
      </c>
      <c r="V29" s="3">
        <f t="shared" si="1"/>
        <v>15</v>
      </c>
      <c r="W29" s="3">
        <f t="shared" si="1"/>
        <v>15</v>
      </c>
      <c r="X29" s="3"/>
      <c r="Y29" s="3"/>
      <c r="Z29" s="3"/>
    </row>
    <row r="30" spans="6:8" ht="15">
      <c r="F30" s="3"/>
      <c r="G30" s="3"/>
      <c r="H30" s="3"/>
    </row>
    <row r="31" spans="1:23" ht="15">
      <c r="A31" t="s">
        <v>24</v>
      </c>
      <c r="F31" s="3"/>
      <c r="G31" s="3">
        <v>21</v>
      </c>
      <c r="H31" s="3">
        <v>-19</v>
      </c>
      <c r="I31">
        <v>-2</v>
      </c>
      <c r="J31">
        <v>-22</v>
      </c>
      <c r="K31">
        <v>4</v>
      </c>
      <c r="L31">
        <v>-22</v>
      </c>
      <c r="M31">
        <v>13</v>
      </c>
      <c r="N31">
        <v>-5</v>
      </c>
      <c r="O31">
        <v>-13</v>
      </c>
      <c r="P31">
        <v>-8</v>
      </c>
      <c r="Q31">
        <v>3</v>
      </c>
      <c r="R31">
        <v>5</v>
      </c>
      <c r="S31">
        <v>-1</v>
      </c>
      <c r="T31">
        <v>-4</v>
      </c>
      <c r="U31">
        <v>-7</v>
      </c>
      <c r="V31">
        <v>2</v>
      </c>
      <c r="W31">
        <v>-4</v>
      </c>
    </row>
    <row r="32" spans="1:23" ht="15">
      <c r="A32" t="s">
        <v>25</v>
      </c>
      <c r="F32" s="3"/>
      <c r="G32" s="3">
        <v>-8</v>
      </c>
      <c r="H32" s="3">
        <v>0</v>
      </c>
      <c r="I32">
        <v>9</v>
      </c>
      <c r="J32">
        <v>-6</v>
      </c>
      <c r="K32">
        <v>-7</v>
      </c>
      <c r="L32">
        <v>-16</v>
      </c>
      <c r="M32">
        <v>5</v>
      </c>
      <c r="N32">
        <v>-3</v>
      </c>
      <c r="O32">
        <v>-15</v>
      </c>
      <c r="P32">
        <v>0</v>
      </c>
      <c r="Q32">
        <v>2</v>
      </c>
      <c r="R32">
        <v>4</v>
      </c>
      <c r="S32">
        <v>-1</v>
      </c>
      <c r="T32">
        <v>-5</v>
      </c>
      <c r="U32">
        <v>1</v>
      </c>
      <c r="V32">
        <v>-3</v>
      </c>
      <c r="W32">
        <v>1</v>
      </c>
    </row>
    <row r="33" spans="1:9" ht="15">
      <c r="A33" t="s">
        <v>28</v>
      </c>
      <c r="F33" s="3"/>
      <c r="G33" s="3"/>
      <c r="H33" s="3"/>
      <c r="I33">
        <v>-28</v>
      </c>
    </row>
    <row r="34" spans="2:8" ht="15">
      <c r="B34" t="s">
        <v>29</v>
      </c>
      <c r="F34" s="3"/>
      <c r="G34" s="3"/>
      <c r="H34" s="3"/>
    </row>
    <row r="35" spans="1:23" ht="15">
      <c r="A35" t="s">
        <v>27</v>
      </c>
      <c r="F35" s="3"/>
      <c r="G35" s="3">
        <v>-9</v>
      </c>
      <c r="H35" s="3">
        <v>6</v>
      </c>
      <c r="I35">
        <v>-8</v>
      </c>
      <c r="J35">
        <v>8</v>
      </c>
      <c r="K35">
        <v>22</v>
      </c>
      <c r="L35">
        <v>12</v>
      </c>
      <c r="M35">
        <v>3</v>
      </c>
      <c r="N35">
        <v>5</v>
      </c>
      <c r="O35">
        <v>8</v>
      </c>
      <c r="P35">
        <v>8</v>
      </c>
      <c r="Q35">
        <v>-6</v>
      </c>
      <c r="R35">
        <v>-4</v>
      </c>
      <c r="S35">
        <v>7</v>
      </c>
      <c r="T35">
        <v>4</v>
      </c>
      <c r="U35">
        <v>-1</v>
      </c>
      <c r="V35">
        <v>4</v>
      </c>
      <c r="W35">
        <v>-1</v>
      </c>
    </row>
    <row r="36" ht="15">
      <c r="B36" t="s">
        <v>26</v>
      </c>
    </row>
    <row r="37" spans="1:23" ht="15">
      <c r="A37" s="1" t="s">
        <v>23</v>
      </c>
      <c r="G37">
        <f>SUM(G31:G35)</f>
        <v>4</v>
      </c>
      <c r="H37">
        <f aca="true" t="shared" si="2" ref="H37:W37">SUM(H31:H35)</f>
        <v>-13</v>
      </c>
      <c r="I37">
        <f>SUM(I31:I35)</f>
        <v>-29</v>
      </c>
      <c r="J37">
        <f>SUM(J31:J35)</f>
        <v>-20</v>
      </c>
      <c r="K37">
        <f>SUM(K31:K35)</f>
        <v>19</v>
      </c>
      <c r="L37">
        <f>SUM(L31:L35)</f>
        <v>-26</v>
      </c>
      <c r="M37">
        <f t="shared" si="2"/>
        <v>21</v>
      </c>
      <c r="N37">
        <f t="shared" si="2"/>
        <v>-3</v>
      </c>
      <c r="O37">
        <f t="shared" si="2"/>
        <v>-20</v>
      </c>
      <c r="P37">
        <f t="shared" si="2"/>
        <v>0</v>
      </c>
      <c r="Q37">
        <f t="shared" si="2"/>
        <v>-1</v>
      </c>
      <c r="R37">
        <f t="shared" si="2"/>
        <v>5</v>
      </c>
      <c r="S37">
        <f t="shared" si="2"/>
        <v>5</v>
      </c>
      <c r="T37">
        <f t="shared" si="2"/>
        <v>-5</v>
      </c>
      <c r="U37">
        <f t="shared" si="2"/>
        <v>-7</v>
      </c>
      <c r="V37">
        <f t="shared" si="2"/>
        <v>3</v>
      </c>
      <c r="W37">
        <f t="shared" si="2"/>
        <v>-4</v>
      </c>
    </row>
    <row r="40" spans="1:23" ht="15">
      <c r="A40" s="1" t="s">
        <v>8</v>
      </c>
      <c r="G40">
        <f>G27+G28-G29+G37</f>
        <v>330</v>
      </c>
      <c r="H40">
        <f aca="true" t="shared" si="3" ref="H40:W40">H27+H28-H29+H37</f>
        <v>155</v>
      </c>
      <c r="I40">
        <f t="shared" si="3"/>
        <v>90</v>
      </c>
      <c r="J40">
        <f t="shared" si="3"/>
        <v>37</v>
      </c>
      <c r="K40">
        <f t="shared" si="3"/>
        <v>113</v>
      </c>
      <c r="L40">
        <f t="shared" si="3"/>
        <v>43</v>
      </c>
      <c r="M40">
        <f t="shared" si="3"/>
        <v>93</v>
      </c>
      <c r="N40">
        <f t="shared" si="3"/>
        <v>82</v>
      </c>
      <c r="O40">
        <f t="shared" si="3"/>
        <v>136</v>
      </c>
      <c r="P40">
        <f t="shared" si="3"/>
        <v>39</v>
      </c>
      <c r="Q40">
        <f t="shared" si="3"/>
        <v>9</v>
      </c>
      <c r="R40">
        <f t="shared" si="3"/>
        <v>1</v>
      </c>
      <c r="S40">
        <f t="shared" si="3"/>
        <v>73</v>
      </c>
      <c r="T40">
        <f t="shared" si="3"/>
        <v>11</v>
      </c>
      <c r="U40">
        <f t="shared" si="3"/>
        <v>-13</v>
      </c>
      <c r="V40">
        <f t="shared" si="3"/>
        <v>13</v>
      </c>
      <c r="W40">
        <f t="shared" si="3"/>
        <v>-20</v>
      </c>
    </row>
    <row r="42" spans="1:23" ht="15">
      <c r="A42" t="s">
        <v>30</v>
      </c>
      <c r="G42">
        <v>-76</v>
      </c>
      <c r="H42">
        <v>-82</v>
      </c>
      <c r="I42">
        <v>-59</v>
      </c>
      <c r="J42">
        <v>-26</v>
      </c>
      <c r="K42">
        <v>-27</v>
      </c>
      <c r="L42">
        <v>-21</v>
      </c>
      <c r="M42">
        <v>-21</v>
      </c>
      <c r="N42">
        <v>-26</v>
      </c>
      <c r="O42">
        <v>-31</v>
      </c>
      <c r="P42">
        <v>-23</v>
      </c>
      <c r="Q42">
        <v>-12</v>
      </c>
      <c r="R42">
        <v>-12</v>
      </c>
      <c r="S42">
        <v>-11</v>
      </c>
      <c r="T42">
        <v>-13</v>
      </c>
      <c r="U42">
        <v>-16</v>
      </c>
      <c r="V42">
        <v>-14</v>
      </c>
      <c r="W42">
        <v>-28</v>
      </c>
    </row>
    <row r="43" spans="1:23" ht="15">
      <c r="A43" t="s">
        <v>31</v>
      </c>
      <c r="G43">
        <v>-34</v>
      </c>
      <c r="H43">
        <v>-8</v>
      </c>
      <c r="I43">
        <v>-12</v>
      </c>
      <c r="J43">
        <v>-75</v>
      </c>
      <c r="K43">
        <v>0</v>
      </c>
      <c r="L43">
        <v>0</v>
      </c>
      <c r="M43">
        <v>-1</v>
      </c>
      <c r="N43">
        <v>-91</v>
      </c>
      <c r="O43">
        <v>0</v>
      </c>
      <c r="P43">
        <v>-12</v>
      </c>
      <c r="Q43">
        <v>-24</v>
      </c>
      <c r="R43">
        <v>0</v>
      </c>
      <c r="S43">
        <v>0</v>
      </c>
      <c r="T43">
        <v>0</v>
      </c>
      <c r="U43">
        <v>0</v>
      </c>
      <c r="V43">
        <v>0</v>
      </c>
      <c r="W43">
        <v>-36</v>
      </c>
    </row>
    <row r="45" spans="1:23" ht="15">
      <c r="A45" t="s">
        <v>36</v>
      </c>
      <c r="G45">
        <v>-23</v>
      </c>
      <c r="H45">
        <v>-10</v>
      </c>
      <c r="I45">
        <v>-11</v>
      </c>
      <c r="J45">
        <v>-11</v>
      </c>
      <c r="K45">
        <v>-12</v>
      </c>
      <c r="L45">
        <v>-49</v>
      </c>
      <c r="M45">
        <v>4</v>
      </c>
      <c r="N45">
        <v>32</v>
      </c>
      <c r="O45">
        <v>-16</v>
      </c>
      <c r="P45">
        <v>-2</v>
      </c>
      <c r="Q45">
        <v>-3</v>
      </c>
      <c r="R45">
        <v>-7</v>
      </c>
      <c r="S45">
        <v>-18</v>
      </c>
      <c r="T45">
        <v>-17</v>
      </c>
      <c r="U45">
        <v>7</v>
      </c>
      <c r="V45">
        <v>-9</v>
      </c>
      <c r="W45">
        <v>42</v>
      </c>
    </row>
    <row r="46" spans="1:23" ht="15">
      <c r="A46" t="s">
        <v>32</v>
      </c>
      <c r="G46">
        <v>-120</v>
      </c>
      <c r="H46">
        <v>-49</v>
      </c>
      <c r="I46">
        <v>-25</v>
      </c>
      <c r="J46">
        <v>-31</v>
      </c>
      <c r="K46">
        <v>-20</v>
      </c>
      <c r="L46">
        <v>-25</v>
      </c>
      <c r="M46">
        <v>-19</v>
      </c>
      <c r="N46">
        <v>-35</v>
      </c>
      <c r="O46">
        <v>-20</v>
      </c>
      <c r="P46">
        <v>-1</v>
      </c>
      <c r="Q46">
        <v>-1</v>
      </c>
      <c r="R46">
        <v>-1</v>
      </c>
      <c r="S46">
        <v>-1</v>
      </c>
      <c r="T46">
        <v>-1</v>
      </c>
      <c r="U46">
        <v>-1</v>
      </c>
      <c r="V46">
        <v>-1</v>
      </c>
      <c r="W46">
        <v>-1</v>
      </c>
    </row>
    <row r="48" spans="1:23" ht="15">
      <c r="A48" t="s">
        <v>34</v>
      </c>
      <c r="G48">
        <f>G40+G42+G43+G45+G46</f>
        <v>77</v>
      </c>
      <c r="H48">
        <f aca="true" t="shared" si="4" ref="H48:W48">H40+H42+H43+H45+H46</f>
        <v>6</v>
      </c>
      <c r="I48">
        <f t="shared" si="4"/>
        <v>-17</v>
      </c>
      <c r="J48">
        <f>J40+J42+J43+J45+J46</f>
        <v>-106</v>
      </c>
      <c r="K48">
        <f t="shared" si="4"/>
        <v>54</v>
      </c>
      <c r="L48">
        <f t="shared" si="4"/>
        <v>-52</v>
      </c>
      <c r="M48">
        <f t="shared" si="4"/>
        <v>56</v>
      </c>
      <c r="N48">
        <f t="shared" si="4"/>
        <v>-38</v>
      </c>
      <c r="O48">
        <f t="shared" si="4"/>
        <v>69</v>
      </c>
      <c r="P48">
        <f t="shared" si="4"/>
        <v>1</v>
      </c>
      <c r="Q48">
        <f t="shared" si="4"/>
        <v>-31</v>
      </c>
      <c r="R48">
        <f t="shared" si="4"/>
        <v>-19</v>
      </c>
      <c r="S48">
        <f t="shared" si="4"/>
        <v>43</v>
      </c>
      <c r="T48">
        <f t="shared" si="4"/>
        <v>-20</v>
      </c>
      <c r="U48">
        <f t="shared" si="4"/>
        <v>-23</v>
      </c>
      <c r="V48">
        <f t="shared" si="4"/>
        <v>-11</v>
      </c>
      <c r="W48">
        <f t="shared" si="4"/>
        <v>-43</v>
      </c>
    </row>
    <row r="49" spans="1:23" ht="15">
      <c r="A49" t="s">
        <v>33</v>
      </c>
      <c r="G49">
        <v>20</v>
      </c>
      <c r="H49">
        <v>-6</v>
      </c>
      <c r="I49">
        <v>-10</v>
      </c>
      <c r="J49">
        <v>-72</v>
      </c>
      <c r="K49">
        <v>39</v>
      </c>
      <c r="L49">
        <v>-42</v>
      </c>
      <c r="M49">
        <v>33</v>
      </c>
      <c r="N49">
        <v>-28</v>
      </c>
      <c r="O49">
        <v>80</v>
      </c>
      <c r="P49">
        <v>2</v>
      </c>
      <c r="Q49">
        <v>-7</v>
      </c>
      <c r="R49">
        <v>-31</v>
      </c>
      <c r="S49">
        <v>31</v>
      </c>
      <c r="T49">
        <v>1</v>
      </c>
      <c r="U49">
        <v>-8</v>
      </c>
      <c r="V49">
        <v>7</v>
      </c>
      <c r="W49">
        <v>-30</v>
      </c>
    </row>
    <row r="50" spans="1:23" ht="15">
      <c r="A50" t="s">
        <v>35</v>
      </c>
      <c r="G50">
        <f>G48-G49</f>
        <v>57</v>
      </c>
      <c r="H50">
        <f aca="true" t="shared" si="5" ref="H50:W50">H48-H49</f>
        <v>12</v>
      </c>
      <c r="I50">
        <f t="shared" si="5"/>
        <v>-7</v>
      </c>
      <c r="J50">
        <f t="shared" si="5"/>
        <v>-34</v>
      </c>
      <c r="K50">
        <f t="shared" si="5"/>
        <v>15</v>
      </c>
      <c r="L50">
        <f t="shared" si="5"/>
        <v>-10</v>
      </c>
      <c r="M50">
        <f t="shared" si="5"/>
        <v>23</v>
      </c>
      <c r="N50">
        <f t="shared" si="5"/>
        <v>-10</v>
      </c>
      <c r="O50">
        <f t="shared" si="5"/>
        <v>-11</v>
      </c>
      <c r="P50">
        <f t="shared" si="5"/>
        <v>-1</v>
      </c>
      <c r="Q50">
        <f t="shared" si="5"/>
        <v>-24</v>
      </c>
      <c r="R50">
        <f t="shared" si="5"/>
        <v>12</v>
      </c>
      <c r="S50">
        <f t="shared" si="5"/>
        <v>12</v>
      </c>
      <c r="T50">
        <f t="shared" si="5"/>
        <v>-21</v>
      </c>
      <c r="U50">
        <f t="shared" si="5"/>
        <v>-15</v>
      </c>
      <c r="V50">
        <f t="shared" si="5"/>
        <v>-18</v>
      </c>
      <c r="W50">
        <f t="shared" si="5"/>
        <v>-13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E43">
      <selection activeCell="F45" sqref="F45"/>
    </sheetView>
  </sheetViews>
  <sheetFormatPr defaultColWidth="9.140625" defaultRowHeight="15"/>
  <sheetData>
    <row r="1" spans="1:6" ht="15">
      <c r="A1" t="s">
        <v>5</v>
      </c>
      <c r="F1" t="s">
        <v>18</v>
      </c>
    </row>
    <row r="2" spans="1:22" ht="15">
      <c r="A2" t="s">
        <v>19</v>
      </c>
      <c r="G2" t="s">
        <v>4</v>
      </c>
      <c r="J2" t="s">
        <v>4</v>
      </c>
      <c r="M2" t="s">
        <v>4</v>
      </c>
      <c r="P2" t="s">
        <v>4</v>
      </c>
      <c r="S2" t="s">
        <v>4</v>
      </c>
      <c r="V2" t="s">
        <v>4</v>
      </c>
    </row>
    <row r="3" spans="7:24" ht="15">
      <c r="G3">
        <v>2016</v>
      </c>
      <c r="H3">
        <v>2015</v>
      </c>
      <c r="I3">
        <v>2014</v>
      </c>
      <c r="J3">
        <v>2013</v>
      </c>
      <c r="K3">
        <v>2012</v>
      </c>
      <c r="L3">
        <v>2011</v>
      </c>
      <c r="M3">
        <v>2010</v>
      </c>
      <c r="N3">
        <v>2009</v>
      </c>
      <c r="O3">
        <v>2008</v>
      </c>
      <c r="P3">
        <v>2007</v>
      </c>
      <c r="Q3">
        <v>2006</v>
      </c>
      <c r="R3">
        <v>2005</v>
      </c>
      <c r="S3">
        <v>2004</v>
      </c>
      <c r="T3">
        <v>2003</v>
      </c>
      <c r="U3">
        <v>2002</v>
      </c>
      <c r="V3">
        <v>2001</v>
      </c>
      <c r="W3">
        <v>2000</v>
      </c>
      <c r="X3">
        <v>1999</v>
      </c>
    </row>
    <row r="4" spans="1:24" s="1" customFormat="1" ht="15">
      <c r="A4" s="1" t="s">
        <v>0</v>
      </c>
      <c r="G4" s="1">
        <v>1909</v>
      </c>
      <c r="H4" s="1">
        <v>1576</v>
      </c>
      <c r="I4" s="1">
        <v>1440</v>
      </c>
      <c r="J4" s="1">
        <v>1288</v>
      </c>
      <c r="K4" s="1">
        <v>1113</v>
      </c>
      <c r="L4" s="1">
        <v>942</v>
      </c>
      <c r="M4" s="1">
        <v>910</v>
      </c>
      <c r="N4" s="1">
        <v>929</v>
      </c>
      <c r="O4" s="1">
        <v>916</v>
      </c>
      <c r="P4" s="1">
        <v>598</v>
      </c>
      <c r="Q4" s="1">
        <v>478</v>
      </c>
      <c r="R4" s="1">
        <v>375</v>
      </c>
      <c r="S4" s="1">
        <v>572</v>
      </c>
      <c r="T4" s="1">
        <v>387</v>
      </c>
      <c r="U4" s="1">
        <v>326</v>
      </c>
      <c r="V4" s="1">
        <v>358</v>
      </c>
      <c r="W4" s="1">
        <v>287</v>
      </c>
      <c r="X4" s="1">
        <v>288</v>
      </c>
    </row>
    <row r="5" spans="1:24" s="1" customFormat="1" ht="15">
      <c r="A5" s="1" t="s">
        <v>2</v>
      </c>
      <c r="G5" s="1">
        <v>316</v>
      </c>
      <c r="H5" s="1">
        <v>161</v>
      </c>
      <c r="I5" s="1">
        <v>109</v>
      </c>
      <c r="J5" s="1">
        <v>50</v>
      </c>
      <c r="K5" s="1">
        <v>90</v>
      </c>
      <c r="L5" s="1">
        <v>61</v>
      </c>
      <c r="M5" s="1">
        <v>68</v>
      </c>
      <c r="N5" s="1">
        <v>80</v>
      </c>
      <c r="O5" s="1">
        <v>152</v>
      </c>
      <c r="P5" s="1">
        <v>37</v>
      </c>
      <c r="Q5" s="1">
        <v>-1</v>
      </c>
      <c r="R5" s="1">
        <v>-10</v>
      </c>
      <c r="S5" s="1">
        <v>66</v>
      </c>
      <c r="T5" s="1">
        <v>12</v>
      </c>
      <c r="U5" s="1">
        <v>-11</v>
      </c>
      <c r="V5" s="1">
        <v>7</v>
      </c>
      <c r="W5" s="1">
        <v>-17</v>
      </c>
      <c r="X5" s="1">
        <v>5</v>
      </c>
    </row>
    <row r="7" spans="1:24" ht="15">
      <c r="A7" t="s">
        <v>9</v>
      </c>
      <c r="G7">
        <v>626</v>
      </c>
      <c r="H7">
        <v>509</v>
      </c>
      <c r="I7">
        <v>445</v>
      </c>
      <c r="J7">
        <v>415</v>
      </c>
      <c r="K7">
        <v>442</v>
      </c>
      <c r="L7">
        <v>355</v>
      </c>
      <c r="M7">
        <v>338</v>
      </c>
      <c r="N7">
        <v>242</v>
      </c>
      <c r="O7">
        <v>224</v>
      </c>
      <c r="P7">
        <v>156</v>
      </c>
      <c r="Q7">
        <v>126</v>
      </c>
      <c r="R7">
        <v>126</v>
      </c>
      <c r="S7">
        <v>152</v>
      </c>
      <c r="T7">
        <v>85</v>
      </c>
      <c r="U7">
        <v>75</v>
      </c>
      <c r="V7">
        <v>77</v>
      </c>
      <c r="W7">
        <v>70</v>
      </c>
      <c r="X7">
        <v>90</v>
      </c>
    </row>
    <row r="8" spans="1:24" ht="15">
      <c r="A8" t="s">
        <v>16</v>
      </c>
      <c r="G8">
        <v>827</v>
      </c>
      <c r="H8">
        <v>754</v>
      </c>
      <c r="I8">
        <v>676</v>
      </c>
      <c r="J8">
        <v>600</v>
      </c>
      <c r="K8">
        <v>530</v>
      </c>
      <c r="L8">
        <v>504</v>
      </c>
      <c r="M8">
        <v>491</v>
      </c>
      <c r="N8">
        <v>479</v>
      </c>
      <c r="O8">
        <v>410</v>
      </c>
      <c r="P8">
        <v>376</v>
      </c>
      <c r="Q8">
        <v>340</v>
      </c>
      <c r="R8">
        <v>281</v>
      </c>
      <c r="S8">
        <v>276</v>
      </c>
      <c r="T8">
        <v>268</v>
      </c>
      <c r="U8">
        <v>259</v>
      </c>
      <c r="V8">
        <v>248</v>
      </c>
      <c r="W8">
        <v>237</v>
      </c>
      <c r="X8">
        <v>184</v>
      </c>
    </row>
    <row r="9" spans="1:24" ht="15">
      <c r="A9" t="s">
        <v>17</v>
      </c>
      <c r="G9">
        <v>430</v>
      </c>
      <c r="H9">
        <v>395</v>
      </c>
      <c r="I9">
        <v>361</v>
      </c>
      <c r="J9">
        <v>334</v>
      </c>
      <c r="K9">
        <v>307</v>
      </c>
      <c r="L9">
        <v>280</v>
      </c>
      <c r="M9">
        <v>257</v>
      </c>
      <c r="N9">
        <v>229</v>
      </c>
      <c r="O9">
        <v>204</v>
      </c>
      <c r="P9">
        <v>183</v>
      </c>
      <c r="Q9">
        <v>164</v>
      </c>
      <c r="R9">
        <v>154</v>
      </c>
      <c r="S9">
        <v>144</v>
      </c>
      <c r="T9">
        <v>129</v>
      </c>
      <c r="U9">
        <v>116</v>
      </c>
      <c r="V9">
        <v>104</v>
      </c>
      <c r="W9">
        <v>89</v>
      </c>
      <c r="X9">
        <v>74</v>
      </c>
    </row>
    <row r="10" spans="1:24" ht="15">
      <c r="A10" t="s">
        <v>15</v>
      </c>
      <c r="G10">
        <v>29</v>
      </c>
      <c r="H10">
        <v>29</v>
      </c>
      <c r="I10">
        <v>29</v>
      </c>
      <c r="J10">
        <v>24</v>
      </c>
      <c r="K10">
        <v>22</v>
      </c>
      <c r="L10">
        <v>22</v>
      </c>
      <c r="M10">
        <v>22</v>
      </c>
      <c r="N10">
        <v>22</v>
      </c>
      <c r="O10">
        <v>13</v>
      </c>
      <c r="P10">
        <v>4</v>
      </c>
      <c r="Q10">
        <v>4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4</v>
      </c>
    </row>
    <row r="11" spans="1:24" s="1" customFormat="1" ht="15">
      <c r="A11" s="1" t="s">
        <v>10</v>
      </c>
      <c r="G11" s="1">
        <v>1112</v>
      </c>
      <c r="H11" s="1">
        <v>929</v>
      </c>
      <c r="I11" s="1">
        <v>812</v>
      </c>
      <c r="J11" s="1">
        <v>746</v>
      </c>
      <c r="K11" s="1">
        <v>726</v>
      </c>
      <c r="L11" s="1">
        <v>641</v>
      </c>
      <c r="M11" s="1">
        <v>631</v>
      </c>
      <c r="N11" s="1">
        <v>583</v>
      </c>
      <c r="O11" s="1">
        <v>501</v>
      </c>
      <c r="P11" s="1">
        <v>365</v>
      </c>
      <c r="Q11" s="1">
        <v>317</v>
      </c>
      <c r="R11" s="1">
        <v>270</v>
      </c>
      <c r="S11" s="1">
        <v>302</v>
      </c>
      <c r="T11" s="1">
        <v>235</v>
      </c>
      <c r="U11" s="1">
        <v>230</v>
      </c>
      <c r="V11" s="1">
        <v>235</v>
      </c>
      <c r="W11" s="1">
        <v>232</v>
      </c>
      <c r="X11" s="1">
        <v>214</v>
      </c>
    </row>
    <row r="12" spans="1:24" ht="15">
      <c r="A12" t="s">
        <v>13</v>
      </c>
      <c r="G12">
        <v>917</v>
      </c>
      <c r="H12">
        <v>705</v>
      </c>
      <c r="I12">
        <v>595</v>
      </c>
      <c r="J12">
        <v>518</v>
      </c>
      <c r="K12">
        <v>479</v>
      </c>
      <c r="L12">
        <v>419</v>
      </c>
      <c r="M12">
        <v>377</v>
      </c>
      <c r="N12">
        <v>333</v>
      </c>
      <c r="O12">
        <v>276</v>
      </c>
      <c r="P12">
        <v>156</v>
      </c>
      <c r="Q12">
        <v>120</v>
      </c>
      <c r="R12">
        <v>122</v>
      </c>
      <c r="S12">
        <v>140</v>
      </c>
      <c r="T12">
        <v>66</v>
      </c>
      <c r="U12">
        <v>54</v>
      </c>
      <c r="V12">
        <v>66</v>
      </c>
      <c r="W12">
        <v>61</v>
      </c>
      <c r="X12">
        <v>81</v>
      </c>
    </row>
    <row r="13" spans="1:24" ht="15">
      <c r="A13" t="s">
        <v>12</v>
      </c>
      <c r="G13">
        <v>194</v>
      </c>
      <c r="H13">
        <v>224</v>
      </c>
      <c r="I13">
        <v>217</v>
      </c>
      <c r="J13">
        <v>228</v>
      </c>
      <c r="K13">
        <v>247</v>
      </c>
      <c r="L13">
        <v>222</v>
      </c>
      <c r="M13">
        <v>254</v>
      </c>
      <c r="N13">
        <v>250</v>
      </c>
      <c r="O13">
        <v>226</v>
      </c>
      <c r="P13">
        <v>209</v>
      </c>
      <c r="Q13">
        <v>197</v>
      </c>
      <c r="R13">
        <v>148</v>
      </c>
      <c r="S13">
        <v>161</v>
      </c>
      <c r="T13">
        <v>169</v>
      </c>
      <c r="U13">
        <v>175</v>
      </c>
      <c r="V13">
        <v>169</v>
      </c>
      <c r="W13">
        <v>171</v>
      </c>
      <c r="X13">
        <v>133</v>
      </c>
    </row>
    <row r="14" spans="1:24" ht="15">
      <c r="A14" t="s">
        <v>11</v>
      </c>
      <c r="G14">
        <v>83</v>
      </c>
      <c r="H14">
        <v>102</v>
      </c>
      <c r="I14">
        <v>121</v>
      </c>
      <c r="J14">
        <v>130</v>
      </c>
      <c r="K14">
        <v>141</v>
      </c>
      <c r="L14">
        <v>107</v>
      </c>
      <c r="M14">
        <v>37</v>
      </c>
      <c r="N14">
        <v>40</v>
      </c>
      <c r="O14">
        <v>103</v>
      </c>
      <c r="P14">
        <v>76</v>
      </c>
      <c r="Q14">
        <v>65</v>
      </c>
      <c r="R14">
        <v>52</v>
      </c>
      <c r="S14">
        <v>59</v>
      </c>
      <c r="T14">
        <v>57</v>
      </c>
      <c r="U14">
        <v>58</v>
      </c>
      <c r="V14">
        <v>48</v>
      </c>
      <c r="W14">
        <v>52</v>
      </c>
      <c r="X14">
        <v>41</v>
      </c>
    </row>
    <row r="15" spans="1:24" ht="15">
      <c r="A15" t="s">
        <v>22</v>
      </c>
      <c r="G15">
        <v>9</v>
      </c>
      <c r="H15">
        <v>41</v>
      </c>
      <c r="I15">
        <v>51</v>
      </c>
      <c r="J15">
        <v>55</v>
      </c>
      <c r="K15">
        <v>65</v>
      </c>
      <c r="L15">
        <v>76</v>
      </c>
      <c r="M15">
        <v>105</v>
      </c>
      <c r="N15">
        <v>116</v>
      </c>
      <c r="O15">
        <v>86</v>
      </c>
      <c r="P15">
        <v>99</v>
      </c>
      <c r="Q15">
        <v>92</v>
      </c>
      <c r="R15">
        <v>73</v>
      </c>
      <c r="S15">
        <v>80</v>
      </c>
      <c r="T15">
        <v>96</v>
      </c>
      <c r="U15">
        <v>108</v>
      </c>
      <c r="V15">
        <v>111</v>
      </c>
      <c r="W15">
        <v>113</v>
      </c>
      <c r="X15">
        <v>80</v>
      </c>
    </row>
    <row r="17" spans="1:23" ht="15">
      <c r="A17" t="s">
        <v>2</v>
      </c>
      <c r="G17">
        <v>316</v>
      </c>
      <c r="H17">
        <v>161</v>
      </c>
      <c r="I17">
        <v>109</v>
      </c>
      <c r="J17">
        <v>50</v>
      </c>
      <c r="K17">
        <v>90</v>
      </c>
      <c r="L17">
        <v>61</v>
      </c>
      <c r="M17">
        <v>68</v>
      </c>
      <c r="N17">
        <v>80</v>
      </c>
      <c r="O17">
        <v>152</v>
      </c>
      <c r="P17">
        <v>37</v>
      </c>
      <c r="Q17">
        <v>-1</v>
      </c>
      <c r="R17">
        <v>-10</v>
      </c>
      <c r="S17">
        <v>66</v>
      </c>
      <c r="T17">
        <v>12</v>
      </c>
      <c r="U17">
        <v>-11</v>
      </c>
      <c r="V17">
        <v>7</v>
      </c>
      <c r="W17">
        <v>-17</v>
      </c>
    </row>
    <row r="18" spans="1:23" ht="15">
      <c r="A18" t="s">
        <v>7</v>
      </c>
      <c r="G18">
        <v>45</v>
      </c>
      <c r="H18">
        <v>41</v>
      </c>
      <c r="I18">
        <v>37</v>
      </c>
      <c r="J18">
        <v>34</v>
      </c>
      <c r="K18">
        <v>31</v>
      </c>
      <c r="L18">
        <v>31</v>
      </c>
      <c r="M18">
        <v>32</v>
      </c>
      <c r="N18">
        <v>30</v>
      </c>
      <c r="O18">
        <v>25</v>
      </c>
      <c r="P18">
        <v>21</v>
      </c>
      <c r="Q18">
        <v>21</v>
      </c>
      <c r="R18">
        <v>16</v>
      </c>
      <c r="S18">
        <v>17</v>
      </c>
      <c r="T18">
        <v>17</v>
      </c>
      <c r="U18">
        <v>17</v>
      </c>
      <c r="V18">
        <v>18</v>
      </c>
      <c r="W18">
        <v>16</v>
      </c>
    </row>
    <row r="19" spans="1:23" ht="15">
      <c r="A19" t="s">
        <v>14</v>
      </c>
      <c r="G19">
        <v>35</v>
      </c>
      <c r="H19">
        <v>34</v>
      </c>
      <c r="I19">
        <v>27</v>
      </c>
      <c r="J19">
        <v>27</v>
      </c>
      <c r="K19">
        <v>27</v>
      </c>
      <c r="L19">
        <v>23</v>
      </c>
      <c r="M19">
        <v>28</v>
      </c>
      <c r="N19">
        <v>25</v>
      </c>
      <c r="O19">
        <v>21</v>
      </c>
      <c r="P19">
        <v>19</v>
      </c>
      <c r="Q19">
        <v>10</v>
      </c>
      <c r="R19">
        <v>10</v>
      </c>
      <c r="S19">
        <v>15</v>
      </c>
      <c r="T19">
        <v>13</v>
      </c>
      <c r="U19">
        <v>12</v>
      </c>
      <c r="V19">
        <v>15</v>
      </c>
      <c r="W19">
        <v>15</v>
      </c>
    </row>
    <row r="21" spans="1:23" ht="15">
      <c r="A21" t="s">
        <v>24</v>
      </c>
      <c r="G21">
        <v>21</v>
      </c>
      <c r="H21">
        <v>-19</v>
      </c>
      <c r="I21">
        <v>-2</v>
      </c>
      <c r="J21">
        <v>-22</v>
      </c>
      <c r="K21">
        <v>4</v>
      </c>
      <c r="L21">
        <v>-22</v>
      </c>
      <c r="M21">
        <v>13</v>
      </c>
      <c r="N21">
        <v>-5</v>
      </c>
      <c r="O21">
        <v>-13</v>
      </c>
      <c r="P21">
        <v>-8</v>
      </c>
      <c r="Q21">
        <v>3</v>
      </c>
      <c r="R21">
        <v>5</v>
      </c>
      <c r="S21">
        <v>-1</v>
      </c>
      <c r="T21">
        <v>-4</v>
      </c>
      <c r="U21">
        <v>-7</v>
      </c>
      <c r="V21">
        <v>2</v>
      </c>
      <c r="W21">
        <v>-4</v>
      </c>
    </row>
    <row r="22" spans="1:23" ht="15">
      <c r="A22" t="s">
        <v>25</v>
      </c>
      <c r="G22">
        <v>-8</v>
      </c>
      <c r="H22">
        <v>0</v>
      </c>
      <c r="I22">
        <v>9</v>
      </c>
      <c r="J22">
        <v>-6</v>
      </c>
      <c r="K22">
        <v>-7</v>
      </c>
      <c r="L22">
        <v>-16</v>
      </c>
      <c r="M22">
        <v>5</v>
      </c>
      <c r="N22">
        <v>-3</v>
      </c>
      <c r="O22">
        <v>-15</v>
      </c>
      <c r="P22">
        <v>0</v>
      </c>
      <c r="Q22">
        <v>2</v>
      </c>
      <c r="R22">
        <v>4</v>
      </c>
      <c r="S22">
        <v>-1</v>
      </c>
      <c r="T22">
        <v>-5</v>
      </c>
      <c r="U22">
        <v>1</v>
      </c>
      <c r="V22">
        <v>-3</v>
      </c>
      <c r="W22">
        <v>1</v>
      </c>
    </row>
    <row r="23" spans="1:9" ht="15">
      <c r="A23" t="s">
        <v>28</v>
      </c>
      <c r="I23">
        <v>-28</v>
      </c>
    </row>
    <row r="24" ht="15">
      <c r="B24" t="s">
        <v>29</v>
      </c>
    </row>
    <row r="25" spans="1:23" ht="15">
      <c r="A25" t="s">
        <v>27</v>
      </c>
      <c r="G25">
        <v>-9</v>
      </c>
      <c r="H25">
        <v>6</v>
      </c>
      <c r="I25">
        <v>-8</v>
      </c>
      <c r="J25">
        <v>8</v>
      </c>
      <c r="K25">
        <v>22</v>
      </c>
      <c r="L25">
        <v>12</v>
      </c>
      <c r="M25">
        <v>3</v>
      </c>
      <c r="N25">
        <v>5</v>
      </c>
      <c r="O25">
        <v>8</v>
      </c>
      <c r="P25">
        <v>8</v>
      </c>
      <c r="Q25">
        <v>-6</v>
      </c>
      <c r="R25">
        <v>-4</v>
      </c>
      <c r="S25">
        <v>7</v>
      </c>
      <c r="T25">
        <v>4</v>
      </c>
      <c r="U25">
        <v>-1</v>
      </c>
      <c r="V25">
        <v>4</v>
      </c>
      <c r="W25">
        <v>-1</v>
      </c>
    </row>
    <row r="26" ht="15">
      <c r="B26" t="s">
        <v>26</v>
      </c>
    </row>
    <row r="27" spans="1:23" ht="15">
      <c r="A27" t="s">
        <v>23</v>
      </c>
      <c r="G27">
        <v>4</v>
      </c>
      <c r="H27">
        <v>-13</v>
      </c>
      <c r="I27">
        <v>-29</v>
      </c>
      <c r="J27">
        <v>-20</v>
      </c>
      <c r="K27">
        <v>19</v>
      </c>
      <c r="L27">
        <v>-26</v>
      </c>
      <c r="M27">
        <v>21</v>
      </c>
      <c r="N27">
        <v>-3</v>
      </c>
      <c r="O27">
        <v>-20</v>
      </c>
      <c r="P27">
        <v>0</v>
      </c>
      <c r="Q27">
        <v>-1</v>
      </c>
      <c r="R27">
        <v>5</v>
      </c>
      <c r="S27">
        <v>5</v>
      </c>
      <c r="T27">
        <v>-5</v>
      </c>
      <c r="U27">
        <v>-7</v>
      </c>
      <c r="V27">
        <v>3</v>
      </c>
      <c r="W27">
        <v>-4</v>
      </c>
    </row>
    <row r="30" spans="1:23" s="1" customFormat="1" ht="15">
      <c r="A30" s="1" t="s">
        <v>8</v>
      </c>
      <c r="G30" s="1">
        <v>330</v>
      </c>
      <c r="H30" s="1">
        <v>155</v>
      </c>
      <c r="I30" s="1">
        <v>90</v>
      </c>
      <c r="J30" s="1">
        <v>37</v>
      </c>
      <c r="K30" s="1">
        <v>113</v>
      </c>
      <c r="L30" s="1">
        <v>43</v>
      </c>
      <c r="M30" s="1">
        <v>93</v>
      </c>
      <c r="N30" s="1">
        <v>82</v>
      </c>
      <c r="O30" s="1">
        <v>136</v>
      </c>
      <c r="P30" s="1">
        <v>39</v>
      </c>
      <c r="Q30" s="1">
        <v>9</v>
      </c>
      <c r="R30" s="1">
        <v>1</v>
      </c>
      <c r="S30" s="1">
        <v>73</v>
      </c>
      <c r="T30" s="1">
        <v>11</v>
      </c>
      <c r="U30" s="1">
        <v>-13</v>
      </c>
      <c r="V30" s="1">
        <v>13</v>
      </c>
      <c r="W30" s="1">
        <v>-20</v>
      </c>
    </row>
    <row r="32" spans="1:23" ht="15">
      <c r="A32" t="s">
        <v>30</v>
      </c>
      <c r="G32">
        <v>-76</v>
      </c>
      <c r="H32">
        <v>-82</v>
      </c>
      <c r="I32">
        <v>-59</v>
      </c>
      <c r="J32">
        <v>-26</v>
      </c>
      <c r="K32">
        <v>-27</v>
      </c>
      <c r="L32">
        <v>-21</v>
      </c>
      <c r="M32">
        <v>-21</v>
      </c>
      <c r="N32">
        <v>-26</v>
      </c>
      <c r="O32">
        <v>-31</v>
      </c>
      <c r="P32">
        <v>-23</v>
      </c>
      <c r="Q32">
        <v>-12</v>
      </c>
      <c r="R32">
        <v>-12</v>
      </c>
      <c r="S32">
        <v>-11</v>
      </c>
      <c r="T32">
        <v>-13</v>
      </c>
      <c r="U32">
        <v>-16</v>
      </c>
      <c r="V32">
        <v>-14</v>
      </c>
      <c r="W32">
        <v>-28</v>
      </c>
    </row>
    <row r="33" spans="1:23" ht="15">
      <c r="A33" t="s">
        <v>31</v>
      </c>
      <c r="G33">
        <v>-34</v>
      </c>
      <c r="H33">
        <v>-8</v>
      </c>
      <c r="I33">
        <v>-12</v>
      </c>
      <c r="J33">
        <v>-75</v>
      </c>
      <c r="K33">
        <v>0</v>
      </c>
      <c r="L33">
        <v>0</v>
      </c>
      <c r="M33">
        <v>-1</v>
      </c>
      <c r="N33">
        <v>-91</v>
      </c>
      <c r="O33">
        <v>0</v>
      </c>
      <c r="P33">
        <v>-12</v>
      </c>
      <c r="Q33">
        <v>-24</v>
      </c>
      <c r="R33">
        <v>0</v>
      </c>
      <c r="S33">
        <v>0</v>
      </c>
      <c r="T33">
        <v>0</v>
      </c>
      <c r="U33">
        <v>0</v>
      </c>
      <c r="V33">
        <v>0</v>
      </c>
      <c r="W33">
        <v>-36</v>
      </c>
    </row>
    <row r="35" spans="1:23" ht="15">
      <c r="A35" t="s">
        <v>36</v>
      </c>
      <c r="G35">
        <v>-23</v>
      </c>
      <c r="H35">
        <v>-10</v>
      </c>
      <c r="I35">
        <v>-11</v>
      </c>
      <c r="J35">
        <v>-11</v>
      </c>
      <c r="K35">
        <v>-12</v>
      </c>
      <c r="L35">
        <v>-49</v>
      </c>
      <c r="M35">
        <v>4</v>
      </c>
      <c r="N35">
        <v>32</v>
      </c>
      <c r="O35">
        <v>-16</v>
      </c>
      <c r="P35">
        <v>-2</v>
      </c>
      <c r="Q35">
        <v>-3</v>
      </c>
      <c r="R35">
        <v>-7</v>
      </c>
      <c r="S35">
        <v>-18</v>
      </c>
      <c r="T35">
        <v>-17</v>
      </c>
      <c r="U35">
        <v>7</v>
      </c>
      <c r="V35">
        <v>-9</v>
      </c>
      <c r="W35">
        <v>42</v>
      </c>
    </row>
    <row r="36" spans="1:23" ht="15">
      <c r="A36" t="s">
        <v>32</v>
      </c>
      <c r="G36">
        <v>-120</v>
      </c>
      <c r="H36">
        <v>-49</v>
      </c>
      <c r="I36">
        <v>-25</v>
      </c>
      <c r="J36">
        <v>-31</v>
      </c>
      <c r="K36">
        <v>-20</v>
      </c>
      <c r="L36">
        <v>-25</v>
      </c>
      <c r="M36">
        <v>-19</v>
      </c>
      <c r="N36">
        <v>-35</v>
      </c>
      <c r="O36">
        <v>-20</v>
      </c>
      <c r="P36">
        <v>-1</v>
      </c>
      <c r="Q36">
        <v>-1</v>
      </c>
      <c r="R36">
        <v>-1</v>
      </c>
      <c r="S36">
        <v>-1</v>
      </c>
      <c r="T36">
        <v>-1</v>
      </c>
      <c r="U36">
        <v>-1</v>
      </c>
      <c r="V36">
        <v>-1</v>
      </c>
      <c r="W36">
        <v>-1</v>
      </c>
    </row>
    <row r="38" spans="1:23" ht="15">
      <c r="A38" t="s">
        <v>34</v>
      </c>
      <c r="G38">
        <v>77</v>
      </c>
      <c r="H38">
        <v>6</v>
      </c>
      <c r="I38">
        <v>-17</v>
      </c>
      <c r="J38">
        <v>-106</v>
      </c>
      <c r="K38">
        <v>54</v>
      </c>
      <c r="L38">
        <v>-52</v>
      </c>
      <c r="M38">
        <v>56</v>
      </c>
      <c r="N38">
        <v>-38</v>
      </c>
      <c r="O38">
        <v>69</v>
      </c>
      <c r="P38">
        <v>1</v>
      </c>
      <c r="Q38">
        <v>-31</v>
      </c>
      <c r="R38">
        <v>-19</v>
      </c>
      <c r="S38">
        <v>43</v>
      </c>
      <c r="T38">
        <v>-20</v>
      </c>
      <c r="U38">
        <v>-23</v>
      </c>
      <c r="V38">
        <v>-11</v>
      </c>
      <c r="W38">
        <v>-43</v>
      </c>
    </row>
    <row r="39" spans="1:23" ht="15">
      <c r="A39" t="s">
        <v>33</v>
      </c>
      <c r="G39">
        <v>20</v>
      </c>
      <c r="H39">
        <v>-6</v>
      </c>
      <c r="I39">
        <v>-10</v>
      </c>
      <c r="J39">
        <v>-72</v>
      </c>
      <c r="K39">
        <v>39</v>
      </c>
      <c r="L39">
        <v>-42</v>
      </c>
      <c r="M39">
        <v>33</v>
      </c>
      <c r="N39">
        <v>-28</v>
      </c>
      <c r="O39">
        <v>80</v>
      </c>
      <c r="P39">
        <v>2</v>
      </c>
      <c r="Q39">
        <v>-7</v>
      </c>
      <c r="R39">
        <v>-31</v>
      </c>
      <c r="S39">
        <v>31</v>
      </c>
      <c r="T39">
        <v>1</v>
      </c>
      <c r="U39">
        <v>-8</v>
      </c>
      <c r="V39">
        <v>7</v>
      </c>
      <c r="W39">
        <v>-30</v>
      </c>
    </row>
    <row r="40" spans="1:23" ht="15">
      <c r="A40" t="s">
        <v>35</v>
      </c>
      <c r="G40">
        <v>57</v>
      </c>
      <c r="H40">
        <v>12</v>
      </c>
      <c r="I40">
        <v>-7</v>
      </c>
      <c r="J40">
        <v>-34</v>
      </c>
      <c r="K40">
        <v>15</v>
      </c>
      <c r="L40">
        <v>-10</v>
      </c>
      <c r="M40">
        <v>23</v>
      </c>
      <c r="N40">
        <v>-10</v>
      </c>
      <c r="O40">
        <v>-11</v>
      </c>
      <c r="P40">
        <v>-1</v>
      </c>
      <c r="Q40">
        <v>-24</v>
      </c>
      <c r="R40">
        <v>12</v>
      </c>
      <c r="S40">
        <v>12</v>
      </c>
      <c r="T40">
        <v>-21</v>
      </c>
      <c r="U40">
        <v>-15</v>
      </c>
      <c r="V40">
        <v>-18</v>
      </c>
      <c r="W40">
        <v>-13</v>
      </c>
    </row>
    <row r="42" spans="6:23" ht="15">
      <c r="F42" t="s">
        <v>49</v>
      </c>
      <c r="G42">
        <v>2016</v>
      </c>
      <c r="H42">
        <v>2015</v>
      </c>
      <c r="I42">
        <v>2014</v>
      </c>
      <c r="J42">
        <v>2013</v>
      </c>
      <c r="K42">
        <v>2012</v>
      </c>
      <c r="L42">
        <v>2011</v>
      </c>
      <c r="M42">
        <v>2010</v>
      </c>
      <c r="N42">
        <v>2009</v>
      </c>
      <c r="O42">
        <v>2008</v>
      </c>
      <c r="P42">
        <v>2007</v>
      </c>
      <c r="Q42">
        <v>2006</v>
      </c>
      <c r="R42">
        <v>2005</v>
      </c>
      <c r="S42">
        <v>2004</v>
      </c>
      <c r="T42">
        <v>2003</v>
      </c>
      <c r="U42">
        <v>2002</v>
      </c>
      <c r="V42">
        <v>2001</v>
      </c>
      <c r="W42">
        <v>2000</v>
      </c>
    </row>
    <row r="43" spans="1:23" ht="15">
      <c r="A43" t="s">
        <v>45</v>
      </c>
      <c r="F43" s="9">
        <f>AVERAGE(G43:W43)</f>
        <v>0.056510813970004084</v>
      </c>
      <c r="G43" s="9">
        <f>G5/G4</f>
        <v>0.16553169198533263</v>
      </c>
      <c r="H43" s="9">
        <f aca="true" t="shared" si="0" ref="H43:W43">H5/H4</f>
        <v>0.10215736040609137</v>
      </c>
      <c r="I43" s="9">
        <f t="shared" si="0"/>
        <v>0.07569444444444444</v>
      </c>
      <c r="J43" s="9">
        <f t="shared" si="0"/>
        <v>0.03881987577639751</v>
      </c>
      <c r="K43" s="9">
        <f t="shared" si="0"/>
        <v>0.08086253369272237</v>
      </c>
      <c r="L43" s="9">
        <f t="shared" si="0"/>
        <v>0.06475583864118896</v>
      </c>
      <c r="M43" s="9">
        <f t="shared" si="0"/>
        <v>0.07472527472527472</v>
      </c>
      <c r="N43" s="9">
        <f t="shared" si="0"/>
        <v>0.0861141011840689</v>
      </c>
      <c r="O43" s="9">
        <f t="shared" si="0"/>
        <v>0.16593886462882096</v>
      </c>
      <c r="P43" s="9">
        <f t="shared" si="0"/>
        <v>0.061872909698996656</v>
      </c>
      <c r="Q43" s="9">
        <f t="shared" si="0"/>
        <v>-0.0020920502092050207</v>
      </c>
      <c r="R43" s="9">
        <f t="shared" si="0"/>
        <v>-0.02666666666666667</v>
      </c>
      <c r="S43" s="9">
        <f t="shared" si="0"/>
        <v>0.11538461538461539</v>
      </c>
      <c r="T43" s="9">
        <f t="shared" si="0"/>
        <v>0.031007751937984496</v>
      </c>
      <c r="U43" s="9">
        <f t="shared" si="0"/>
        <v>-0.03374233128834356</v>
      </c>
      <c r="V43" s="9">
        <f t="shared" si="0"/>
        <v>0.019553072625698324</v>
      </c>
      <c r="W43" s="9">
        <f t="shared" si="0"/>
        <v>-0.059233449477351915</v>
      </c>
    </row>
    <row r="44" spans="1:23" ht="15">
      <c r="A44" t="s">
        <v>46</v>
      </c>
      <c r="F44" s="9">
        <f>AVERAGE(G44:W44)</f>
        <v>0.05988596866709619</v>
      </c>
      <c r="G44" s="9">
        <f>G30/G4</f>
        <v>0.17286537454164483</v>
      </c>
      <c r="H44" s="9">
        <f aca="true" t="shared" si="1" ref="H44:W44">H30/H4</f>
        <v>0.0983502538071066</v>
      </c>
      <c r="I44" s="9">
        <f t="shared" si="1"/>
        <v>0.0625</v>
      </c>
      <c r="J44" s="9">
        <f t="shared" si="1"/>
        <v>0.02872670807453416</v>
      </c>
      <c r="K44" s="9">
        <f t="shared" si="1"/>
        <v>0.10152740341419586</v>
      </c>
      <c r="L44" s="9">
        <f t="shared" si="1"/>
        <v>0.045647558386411886</v>
      </c>
      <c r="M44" s="9">
        <f t="shared" si="1"/>
        <v>0.1021978021978022</v>
      </c>
      <c r="N44" s="9">
        <f t="shared" si="1"/>
        <v>0.08826695371367062</v>
      </c>
      <c r="O44" s="9">
        <f t="shared" si="1"/>
        <v>0.14847161572052403</v>
      </c>
      <c r="P44" s="9">
        <f t="shared" si="1"/>
        <v>0.06521739130434782</v>
      </c>
      <c r="Q44" s="9">
        <f t="shared" si="1"/>
        <v>0.01882845188284519</v>
      </c>
      <c r="R44" s="9">
        <f t="shared" si="1"/>
        <v>0.0026666666666666666</v>
      </c>
      <c r="S44" s="9">
        <f t="shared" si="1"/>
        <v>0.12762237762237763</v>
      </c>
      <c r="T44" s="9">
        <f t="shared" si="1"/>
        <v>0.028423772609819122</v>
      </c>
      <c r="U44" s="9">
        <f t="shared" si="1"/>
        <v>-0.03987730061349693</v>
      </c>
      <c r="V44" s="9">
        <f t="shared" si="1"/>
        <v>0.036312849162011177</v>
      </c>
      <c r="W44" s="9">
        <f t="shared" si="1"/>
        <v>-0.06968641114982578</v>
      </c>
    </row>
    <row r="46" spans="1:23" ht="15">
      <c r="A46" t="s">
        <v>47</v>
      </c>
      <c r="F46" s="9">
        <f>AVERAGE(G46:W46)</f>
        <v>0.09798346874308637</v>
      </c>
      <c r="G46" s="9">
        <f>G5/G11</f>
        <v>0.2841726618705036</v>
      </c>
      <c r="H46" s="9">
        <f aca="true" t="shared" si="2" ref="H46:W46">H5/H11</f>
        <v>0.17330462863293863</v>
      </c>
      <c r="I46" s="9">
        <f t="shared" si="2"/>
        <v>0.13423645320197045</v>
      </c>
      <c r="J46" s="9">
        <f t="shared" si="2"/>
        <v>0.06702412868632708</v>
      </c>
      <c r="K46" s="9">
        <f t="shared" si="2"/>
        <v>0.12396694214876033</v>
      </c>
      <c r="L46" s="9">
        <f t="shared" si="2"/>
        <v>0.09516380655226209</v>
      </c>
      <c r="M46" s="9">
        <f t="shared" si="2"/>
        <v>0.10776545166402536</v>
      </c>
      <c r="N46" s="9">
        <f t="shared" si="2"/>
        <v>0.137221269296741</v>
      </c>
      <c r="O46" s="9">
        <f t="shared" si="2"/>
        <v>0.3033932135728543</v>
      </c>
      <c r="P46" s="9">
        <f t="shared" si="2"/>
        <v>0.10136986301369863</v>
      </c>
      <c r="Q46" s="9">
        <f t="shared" si="2"/>
        <v>-0.0031545741324921135</v>
      </c>
      <c r="R46" s="9">
        <f t="shared" si="2"/>
        <v>-0.037037037037037035</v>
      </c>
      <c r="S46" s="9">
        <f t="shared" si="2"/>
        <v>0.2185430463576159</v>
      </c>
      <c r="T46" s="9">
        <f t="shared" si="2"/>
        <v>0.05106382978723404</v>
      </c>
      <c r="U46" s="9">
        <f t="shared" si="2"/>
        <v>-0.04782608695652174</v>
      </c>
      <c r="V46" s="9">
        <f t="shared" si="2"/>
        <v>0.029787234042553193</v>
      </c>
      <c r="W46" s="9">
        <f t="shared" si="2"/>
        <v>-0.07327586206896551</v>
      </c>
    </row>
    <row r="47" spans="1:23" ht="15">
      <c r="A47" t="s">
        <v>48</v>
      </c>
      <c r="F47" s="9">
        <f>AVERAGE(G47:W47)</f>
        <v>0.1027254749930193</v>
      </c>
      <c r="G47" s="9">
        <f>G30/G11</f>
        <v>0.29676258992805754</v>
      </c>
      <c r="H47" s="9">
        <f aca="true" t="shared" si="3" ref="H47:W47">H30/H11</f>
        <v>0.1668460710441335</v>
      </c>
      <c r="I47" s="9">
        <f t="shared" si="3"/>
        <v>0.11083743842364532</v>
      </c>
      <c r="J47" s="9">
        <f t="shared" si="3"/>
        <v>0.049597855227882036</v>
      </c>
      <c r="K47" s="9">
        <f t="shared" si="3"/>
        <v>0.15564738292011018</v>
      </c>
      <c r="L47" s="9">
        <f t="shared" si="3"/>
        <v>0.06708268330733229</v>
      </c>
      <c r="M47" s="9">
        <f t="shared" si="3"/>
        <v>0.1473851030110935</v>
      </c>
      <c r="N47" s="9">
        <f t="shared" si="3"/>
        <v>0.14065180102915953</v>
      </c>
      <c r="O47" s="9">
        <f t="shared" si="3"/>
        <v>0.2714570858283433</v>
      </c>
      <c r="P47" s="9">
        <f t="shared" si="3"/>
        <v>0.10684931506849316</v>
      </c>
      <c r="Q47" s="9">
        <f t="shared" si="3"/>
        <v>0.028391167192429023</v>
      </c>
      <c r="R47" s="9">
        <f t="shared" si="3"/>
        <v>0.003703703703703704</v>
      </c>
      <c r="S47" s="9">
        <f t="shared" si="3"/>
        <v>0.24172185430463577</v>
      </c>
      <c r="T47" s="9">
        <f t="shared" si="3"/>
        <v>0.04680851063829787</v>
      </c>
      <c r="U47" s="9">
        <f t="shared" si="3"/>
        <v>-0.05652173913043478</v>
      </c>
      <c r="V47" s="9">
        <f t="shared" si="3"/>
        <v>0.05531914893617021</v>
      </c>
      <c r="W47" s="9">
        <f t="shared" si="3"/>
        <v>-0.08620689655172414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6">
      <selection activeCell="P22" sqref="P22"/>
    </sheetView>
  </sheetViews>
  <sheetFormatPr defaultColWidth="9.140625" defaultRowHeight="15"/>
  <sheetData>
    <row r="1" spans="1:8" ht="15">
      <c r="A1" t="s">
        <v>5</v>
      </c>
      <c r="F1" s="3"/>
      <c r="G1" s="3"/>
      <c r="H1" s="3"/>
    </row>
    <row r="2" spans="1:21" ht="15">
      <c r="A2" s="7"/>
      <c r="F2" s="3" t="s">
        <v>4</v>
      </c>
      <c r="G2" s="3"/>
      <c r="H2" s="3"/>
      <c r="I2" t="s">
        <v>4</v>
      </c>
      <c r="L2" t="s">
        <v>4</v>
      </c>
      <c r="O2" t="s">
        <v>4</v>
      </c>
      <c r="R2" t="s">
        <v>4</v>
      </c>
      <c r="U2" t="s">
        <v>4</v>
      </c>
    </row>
    <row r="3" spans="5:22" s="5" customFormat="1" ht="15">
      <c r="E3" s="5" t="s">
        <v>51</v>
      </c>
      <c r="F3" s="4">
        <v>2016</v>
      </c>
      <c r="G3" s="4">
        <v>2015</v>
      </c>
      <c r="H3" s="5">
        <v>2014</v>
      </c>
      <c r="I3" s="5">
        <v>2013</v>
      </c>
      <c r="J3" s="5">
        <v>2012</v>
      </c>
      <c r="K3" s="5">
        <v>2011</v>
      </c>
      <c r="L3" s="5">
        <v>2010</v>
      </c>
      <c r="M3" s="5">
        <v>2009</v>
      </c>
      <c r="N3" s="5">
        <v>2008</v>
      </c>
      <c r="O3" s="5">
        <v>2007</v>
      </c>
      <c r="P3" s="5">
        <v>2006</v>
      </c>
      <c r="Q3" s="5">
        <v>2005</v>
      </c>
      <c r="R3" s="5">
        <v>2004</v>
      </c>
      <c r="S3" s="5">
        <v>2003</v>
      </c>
      <c r="T3" s="5">
        <v>2002</v>
      </c>
      <c r="U3" s="5">
        <v>2001</v>
      </c>
      <c r="V3" s="5">
        <v>2000</v>
      </c>
    </row>
    <row r="4" spans="1:22" s="1" customFormat="1" ht="15">
      <c r="A4" s="1" t="s">
        <v>2</v>
      </c>
      <c r="F4" s="2">
        <v>316</v>
      </c>
      <c r="G4" s="2">
        <v>161</v>
      </c>
      <c r="H4" s="2">
        <v>109</v>
      </c>
      <c r="I4" s="2">
        <v>50</v>
      </c>
      <c r="J4" s="2">
        <v>90</v>
      </c>
      <c r="K4" s="2">
        <v>61</v>
      </c>
      <c r="L4" s="2">
        <v>68</v>
      </c>
      <c r="M4" s="2">
        <v>80</v>
      </c>
      <c r="N4" s="2">
        <v>152</v>
      </c>
      <c r="O4" s="2">
        <v>37</v>
      </c>
      <c r="P4" s="2">
        <v>-1</v>
      </c>
      <c r="Q4" s="2">
        <v>-10</v>
      </c>
      <c r="R4" s="2">
        <v>66</v>
      </c>
      <c r="S4" s="2">
        <v>12</v>
      </c>
      <c r="T4" s="2">
        <v>-11</v>
      </c>
      <c r="U4" s="2">
        <v>7</v>
      </c>
      <c r="V4" s="2">
        <v>-17</v>
      </c>
    </row>
    <row r="5" spans="1:22" ht="15">
      <c r="A5" s="5" t="s">
        <v>7</v>
      </c>
      <c r="F5" s="3">
        <v>45</v>
      </c>
      <c r="G5" s="3">
        <v>41</v>
      </c>
      <c r="H5">
        <v>37</v>
      </c>
      <c r="I5">
        <v>34</v>
      </c>
      <c r="J5">
        <v>31</v>
      </c>
      <c r="K5">
        <v>31</v>
      </c>
      <c r="L5">
        <v>32</v>
      </c>
      <c r="M5">
        <v>30</v>
      </c>
      <c r="N5">
        <v>25</v>
      </c>
      <c r="O5">
        <v>21</v>
      </c>
      <c r="P5">
        <v>21</v>
      </c>
      <c r="Q5">
        <v>16</v>
      </c>
      <c r="R5">
        <v>17</v>
      </c>
      <c r="S5">
        <v>17</v>
      </c>
      <c r="T5">
        <v>17</v>
      </c>
      <c r="U5">
        <v>18</v>
      </c>
      <c r="V5">
        <v>16</v>
      </c>
    </row>
    <row r="6" spans="1:22" ht="15">
      <c r="A6" s="5" t="s">
        <v>50</v>
      </c>
      <c r="F6" s="3">
        <v>35</v>
      </c>
      <c r="G6" s="3">
        <v>34</v>
      </c>
      <c r="H6" s="3">
        <v>27</v>
      </c>
      <c r="I6" s="3">
        <v>27</v>
      </c>
      <c r="J6" s="3">
        <v>27</v>
      </c>
      <c r="K6" s="3">
        <v>23</v>
      </c>
      <c r="L6" s="3">
        <v>28</v>
      </c>
      <c r="M6" s="3">
        <v>25</v>
      </c>
      <c r="N6" s="3">
        <v>21</v>
      </c>
      <c r="O6" s="3">
        <v>19</v>
      </c>
      <c r="P6" s="3">
        <v>10</v>
      </c>
      <c r="Q6" s="3">
        <v>10</v>
      </c>
      <c r="R6" s="3">
        <v>15</v>
      </c>
      <c r="S6" s="3">
        <v>13</v>
      </c>
      <c r="T6" s="3">
        <v>12</v>
      </c>
      <c r="U6" s="3">
        <v>15</v>
      </c>
      <c r="V6" s="3">
        <v>15</v>
      </c>
    </row>
    <row r="7" spans="1:22" ht="15">
      <c r="A7" s="5" t="s">
        <v>23</v>
      </c>
      <c r="F7">
        <v>4</v>
      </c>
      <c r="G7">
        <v>-13</v>
      </c>
      <c r="H7">
        <v>-29</v>
      </c>
      <c r="I7">
        <v>-20</v>
      </c>
      <c r="J7">
        <v>19</v>
      </c>
      <c r="K7">
        <v>-26</v>
      </c>
      <c r="L7">
        <v>21</v>
      </c>
      <c r="M7">
        <v>-3</v>
      </c>
      <c r="N7">
        <v>-20</v>
      </c>
      <c r="O7">
        <v>0</v>
      </c>
      <c r="P7">
        <v>-1</v>
      </c>
      <c r="Q7">
        <v>5</v>
      </c>
      <c r="R7">
        <v>5</v>
      </c>
      <c r="S7">
        <v>-5</v>
      </c>
      <c r="T7">
        <v>-7</v>
      </c>
      <c r="U7">
        <v>3</v>
      </c>
      <c r="V7">
        <v>-4</v>
      </c>
    </row>
    <row r="9" spans="1:22" ht="15">
      <c r="A9" s="1" t="s">
        <v>8</v>
      </c>
      <c r="F9" s="1">
        <v>330</v>
      </c>
      <c r="G9" s="1">
        <v>155</v>
      </c>
      <c r="H9" s="1">
        <v>90</v>
      </c>
      <c r="I9" s="1">
        <v>37</v>
      </c>
      <c r="J9" s="1">
        <v>113</v>
      </c>
      <c r="K9" s="1">
        <v>43</v>
      </c>
      <c r="L9" s="1">
        <v>93</v>
      </c>
      <c r="M9" s="1">
        <v>82</v>
      </c>
      <c r="N9" s="1">
        <v>136</v>
      </c>
      <c r="O9" s="1">
        <v>39</v>
      </c>
      <c r="P9" s="1">
        <v>9</v>
      </c>
      <c r="Q9" s="1">
        <v>1</v>
      </c>
      <c r="R9" s="1">
        <v>73</v>
      </c>
      <c r="S9" s="1">
        <v>11</v>
      </c>
      <c r="T9" s="1">
        <v>-13</v>
      </c>
      <c r="U9" s="1">
        <v>13</v>
      </c>
      <c r="V9" s="1">
        <v>-20</v>
      </c>
    </row>
    <row r="10" spans="1:22" ht="15">
      <c r="A10" t="s">
        <v>32</v>
      </c>
      <c r="F10">
        <f>-'Raw Numbers'!G46</f>
        <v>120</v>
      </c>
      <c r="G10">
        <f>-'Raw Numbers'!H46</f>
        <v>49</v>
      </c>
      <c r="H10">
        <f>-'Raw Numbers'!I46</f>
        <v>25</v>
      </c>
      <c r="I10">
        <f>-'Raw Numbers'!J46</f>
        <v>31</v>
      </c>
      <c r="J10">
        <f>-'Raw Numbers'!K46</f>
        <v>20</v>
      </c>
      <c r="K10">
        <f>-'Raw Numbers'!L46</f>
        <v>25</v>
      </c>
      <c r="L10">
        <f>-'Raw Numbers'!M46</f>
        <v>19</v>
      </c>
      <c r="M10">
        <f>-'Raw Numbers'!N46</f>
        <v>35</v>
      </c>
      <c r="N10">
        <f>-'Raw Numbers'!O46</f>
        <v>20</v>
      </c>
      <c r="O10">
        <f>-'Raw Numbers'!P46</f>
        <v>1</v>
      </c>
      <c r="P10">
        <f>-'Raw Numbers'!Q46</f>
        <v>1</v>
      </c>
      <c r="Q10">
        <f>-'Raw Numbers'!R46</f>
        <v>1</v>
      </c>
      <c r="R10">
        <f>-'Raw Numbers'!S46</f>
        <v>1</v>
      </c>
      <c r="S10">
        <f>-'Raw Numbers'!T46</f>
        <v>1</v>
      </c>
      <c r="T10">
        <f>-'Raw Numbers'!U46</f>
        <v>1</v>
      </c>
      <c r="U10">
        <f>-'Raw Numbers'!V46</f>
        <v>1</v>
      </c>
      <c r="V10">
        <f>-'Raw Numbers'!W46</f>
        <v>1</v>
      </c>
    </row>
    <row r="11" spans="1:22" ht="15">
      <c r="A11" t="s">
        <v>38</v>
      </c>
      <c r="F11">
        <f>-'Raw Numbers'!G42</f>
        <v>76</v>
      </c>
      <c r="G11">
        <f>-'Raw Numbers'!H42</f>
        <v>82</v>
      </c>
      <c r="H11">
        <f>-'Raw Numbers'!I42</f>
        <v>59</v>
      </c>
      <c r="I11">
        <f>-'Raw Numbers'!J42</f>
        <v>26</v>
      </c>
      <c r="J11">
        <f>-'Raw Numbers'!K42</f>
        <v>27</v>
      </c>
      <c r="K11">
        <f>-'Raw Numbers'!L42</f>
        <v>21</v>
      </c>
      <c r="L11">
        <f>-'Raw Numbers'!M42</f>
        <v>21</v>
      </c>
      <c r="M11">
        <f>-'Raw Numbers'!N42</f>
        <v>26</v>
      </c>
      <c r="N11">
        <f>-'Raw Numbers'!O42</f>
        <v>31</v>
      </c>
      <c r="O11">
        <f>-'Raw Numbers'!P42</f>
        <v>23</v>
      </c>
      <c r="P11">
        <f>-'Raw Numbers'!Q42</f>
        <v>12</v>
      </c>
      <c r="Q11">
        <f>-'Raw Numbers'!R42</f>
        <v>12</v>
      </c>
      <c r="R11">
        <f>-'Raw Numbers'!S42</f>
        <v>11</v>
      </c>
      <c r="S11">
        <f>-'Raw Numbers'!T42</f>
        <v>13</v>
      </c>
      <c r="T11">
        <f>-'Raw Numbers'!U42</f>
        <v>16</v>
      </c>
      <c r="U11">
        <f>-'Raw Numbers'!V42</f>
        <v>14</v>
      </c>
      <c r="V11">
        <f>-'Raw Numbers'!W42</f>
        <v>28</v>
      </c>
    </row>
    <row r="12" spans="1:22" ht="15">
      <c r="A12" t="s">
        <v>39</v>
      </c>
      <c r="F12">
        <f>-'Raw Numbers'!G43</f>
        <v>34</v>
      </c>
      <c r="G12">
        <f>-'Raw Numbers'!H43</f>
        <v>8</v>
      </c>
      <c r="H12">
        <f>-'Raw Numbers'!I43</f>
        <v>12</v>
      </c>
      <c r="I12">
        <f>-'Raw Numbers'!J43</f>
        <v>75</v>
      </c>
      <c r="J12">
        <f>-'Raw Numbers'!K43</f>
        <v>0</v>
      </c>
      <c r="K12">
        <f>-'Raw Numbers'!L43</f>
        <v>0</v>
      </c>
      <c r="L12">
        <f>-'Raw Numbers'!M43</f>
        <v>1</v>
      </c>
      <c r="M12">
        <f>-'Raw Numbers'!N43</f>
        <v>91</v>
      </c>
      <c r="N12">
        <f>-'Raw Numbers'!O43</f>
        <v>0</v>
      </c>
      <c r="O12">
        <f>-'Raw Numbers'!P43</f>
        <v>12</v>
      </c>
      <c r="P12">
        <f>-'Raw Numbers'!Q43</f>
        <v>24</v>
      </c>
      <c r="Q12">
        <f>-'Raw Numbers'!R43</f>
        <v>0</v>
      </c>
      <c r="R12">
        <f>-'Raw Numbers'!S43</f>
        <v>0</v>
      </c>
      <c r="S12">
        <f>-'Raw Numbers'!T43</f>
        <v>0</v>
      </c>
      <c r="T12">
        <f>-'Raw Numbers'!U43</f>
        <v>0</v>
      </c>
      <c r="U12">
        <f>-'Raw Numbers'!V43</f>
        <v>0</v>
      </c>
      <c r="V12">
        <f>-'Raw Numbers'!W43</f>
        <v>36</v>
      </c>
    </row>
    <row r="13" spans="1:22" ht="15">
      <c r="A13" t="s">
        <v>37</v>
      </c>
      <c r="F13">
        <f>'Raw Numbers'!G45</f>
        <v>-23</v>
      </c>
      <c r="G13">
        <f>'Raw Numbers'!H45</f>
        <v>-10</v>
      </c>
      <c r="H13">
        <f>'Raw Numbers'!I45</f>
        <v>-11</v>
      </c>
      <c r="I13">
        <f>'Raw Numbers'!J45</f>
        <v>-11</v>
      </c>
      <c r="J13">
        <f>'Raw Numbers'!K45</f>
        <v>-12</v>
      </c>
      <c r="K13">
        <f>'Raw Numbers'!L45</f>
        <v>-49</v>
      </c>
      <c r="L13">
        <f>'Raw Numbers'!M45</f>
        <v>4</v>
      </c>
      <c r="M13">
        <f>'Raw Numbers'!N45</f>
        <v>32</v>
      </c>
      <c r="N13">
        <f>'Raw Numbers'!O45</f>
        <v>-16</v>
      </c>
      <c r="O13">
        <f>'Raw Numbers'!P45</f>
        <v>-2</v>
      </c>
      <c r="P13">
        <f>'Raw Numbers'!Q45</f>
        <v>-3</v>
      </c>
      <c r="Q13">
        <f>'Raw Numbers'!R45</f>
        <v>-7</v>
      </c>
      <c r="R13">
        <f>'Raw Numbers'!S45</f>
        <v>-18</v>
      </c>
      <c r="S13">
        <f>'Raw Numbers'!T45</f>
        <v>-17</v>
      </c>
      <c r="T13">
        <f>'Raw Numbers'!U45</f>
        <v>7</v>
      </c>
      <c r="U13">
        <f>'Raw Numbers'!V45</f>
        <v>-9</v>
      </c>
      <c r="V13">
        <f>'Raw Numbers'!W45</f>
        <v>42</v>
      </c>
    </row>
    <row r="16" spans="4:11" ht="15">
      <c r="D16" s="7"/>
      <c r="E16" s="5"/>
      <c r="F16" s="1"/>
      <c r="G16" s="5"/>
      <c r="H16" s="5"/>
      <c r="I16" s="5"/>
      <c r="K16" s="1"/>
    </row>
    <row r="17" spans="4:6" ht="15">
      <c r="D17" s="5"/>
      <c r="E17" s="5"/>
      <c r="F17" s="1"/>
    </row>
    <row r="18" spans="3:15" ht="15">
      <c r="C18" s="3" t="s">
        <v>5</v>
      </c>
      <c r="D18" s="3"/>
      <c r="E18" s="4"/>
      <c r="F18" s="2" t="s">
        <v>2</v>
      </c>
      <c r="G18" s="3" t="s">
        <v>7</v>
      </c>
      <c r="H18" s="3" t="s">
        <v>50</v>
      </c>
      <c r="I18" t="s">
        <v>23</v>
      </c>
      <c r="K18" s="1" t="s">
        <v>8</v>
      </c>
      <c r="L18" t="s">
        <v>32</v>
      </c>
      <c r="M18" t="s">
        <v>38</v>
      </c>
      <c r="N18" t="s">
        <v>39</v>
      </c>
      <c r="O18" t="s">
        <v>37</v>
      </c>
    </row>
    <row r="19" spans="5:11" ht="15">
      <c r="E19" s="5" t="s">
        <v>51</v>
      </c>
      <c r="F19" s="2"/>
      <c r="H19" s="3"/>
      <c r="K19" s="1"/>
    </row>
    <row r="20" spans="4:15" ht="15">
      <c r="D20" t="s">
        <v>4</v>
      </c>
      <c r="E20" s="5">
        <v>2016</v>
      </c>
      <c r="F20" s="2">
        <v>316</v>
      </c>
      <c r="G20">
        <v>45</v>
      </c>
      <c r="H20" s="3">
        <v>35</v>
      </c>
      <c r="I20">
        <v>4</v>
      </c>
      <c r="K20" s="1">
        <v>330</v>
      </c>
      <c r="L20">
        <v>120</v>
      </c>
      <c r="M20">
        <v>76</v>
      </c>
      <c r="N20">
        <v>34</v>
      </c>
      <c r="O20">
        <v>-23</v>
      </c>
    </row>
    <row r="21" spans="5:15" ht="15">
      <c r="E21" s="5">
        <v>2015</v>
      </c>
      <c r="F21" s="2">
        <v>161</v>
      </c>
      <c r="G21">
        <v>41</v>
      </c>
      <c r="H21" s="3">
        <v>34</v>
      </c>
      <c r="I21">
        <v>-13</v>
      </c>
      <c r="K21" s="1">
        <v>155</v>
      </c>
      <c r="L21">
        <v>49</v>
      </c>
      <c r="M21">
        <v>82</v>
      </c>
      <c r="N21">
        <v>8</v>
      </c>
      <c r="O21">
        <v>-10</v>
      </c>
    </row>
    <row r="22" spans="5:15" ht="15">
      <c r="E22" s="5">
        <v>2014</v>
      </c>
      <c r="F22" s="2">
        <v>109</v>
      </c>
      <c r="G22">
        <v>37</v>
      </c>
      <c r="H22" s="3">
        <v>27</v>
      </c>
      <c r="I22">
        <v>-29</v>
      </c>
      <c r="K22" s="1">
        <v>90</v>
      </c>
      <c r="L22">
        <v>25</v>
      </c>
      <c r="M22">
        <v>59</v>
      </c>
      <c r="N22">
        <v>12</v>
      </c>
      <c r="O22">
        <v>-11</v>
      </c>
    </row>
    <row r="23" spans="4:15" ht="15">
      <c r="D23" t="s">
        <v>4</v>
      </c>
      <c r="E23" s="5">
        <v>2013</v>
      </c>
      <c r="F23" s="2">
        <v>50</v>
      </c>
      <c r="G23">
        <v>34</v>
      </c>
      <c r="H23" s="3">
        <v>27</v>
      </c>
      <c r="I23">
        <v>-20</v>
      </c>
      <c r="K23" s="1">
        <v>37</v>
      </c>
      <c r="L23">
        <v>31</v>
      </c>
      <c r="M23">
        <v>26</v>
      </c>
      <c r="N23">
        <v>75</v>
      </c>
      <c r="O23">
        <v>-11</v>
      </c>
    </row>
    <row r="24" spans="5:15" ht="15">
      <c r="E24" s="5">
        <v>2012</v>
      </c>
      <c r="F24" s="2">
        <v>90</v>
      </c>
      <c r="G24">
        <v>31</v>
      </c>
      <c r="H24" s="3">
        <v>27</v>
      </c>
      <c r="I24">
        <v>19</v>
      </c>
      <c r="K24" s="1">
        <v>113</v>
      </c>
      <c r="L24">
        <v>20</v>
      </c>
      <c r="M24">
        <v>27</v>
      </c>
      <c r="N24">
        <v>0</v>
      </c>
      <c r="O24">
        <v>-12</v>
      </c>
    </row>
    <row r="25" spans="5:15" ht="15">
      <c r="E25" s="5">
        <v>2011</v>
      </c>
      <c r="F25" s="2">
        <v>61</v>
      </c>
      <c r="G25">
        <v>31</v>
      </c>
      <c r="H25" s="3">
        <v>23</v>
      </c>
      <c r="I25">
        <v>-26</v>
      </c>
      <c r="K25" s="1">
        <v>43</v>
      </c>
      <c r="L25">
        <v>25</v>
      </c>
      <c r="M25">
        <v>21</v>
      </c>
      <c r="N25">
        <v>0</v>
      </c>
      <c r="O25">
        <v>-49</v>
      </c>
    </row>
    <row r="26" spans="4:15" ht="15">
      <c r="D26" t="s">
        <v>4</v>
      </c>
      <c r="E26" s="5">
        <v>2010</v>
      </c>
      <c r="F26" s="2">
        <v>68</v>
      </c>
      <c r="G26">
        <v>32</v>
      </c>
      <c r="H26" s="3">
        <v>28</v>
      </c>
      <c r="I26">
        <v>21</v>
      </c>
      <c r="K26" s="1">
        <v>93</v>
      </c>
      <c r="L26">
        <v>19</v>
      </c>
      <c r="M26">
        <v>21</v>
      </c>
      <c r="N26">
        <v>1</v>
      </c>
      <c r="O26">
        <v>4</v>
      </c>
    </row>
    <row r="27" spans="5:15" ht="15">
      <c r="E27" s="5">
        <v>2009</v>
      </c>
      <c r="F27" s="2">
        <v>80</v>
      </c>
      <c r="G27">
        <v>30</v>
      </c>
      <c r="H27" s="3">
        <v>25</v>
      </c>
      <c r="I27">
        <v>-3</v>
      </c>
      <c r="K27" s="1">
        <v>82</v>
      </c>
      <c r="L27">
        <v>35</v>
      </c>
      <c r="M27">
        <v>26</v>
      </c>
      <c r="N27">
        <v>91</v>
      </c>
      <c r="O27">
        <v>32</v>
      </c>
    </row>
    <row r="28" spans="5:15" ht="15">
      <c r="E28" s="5">
        <v>2008</v>
      </c>
      <c r="F28" s="2">
        <v>152</v>
      </c>
      <c r="G28">
        <v>25</v>
      </c>
      <c r="H28" s="3">
        <v>21</v>
      </c>
      <c r="I28">
        <v>-20</v>
      </c>
      <c r="K28" s="1">
        <v>136</v>
      </c>
      <c r="L28">
        <v>20</v>
      </c>
      <c r="M28">
        <v>31</v>
      </c>
      <c r="N28">
        <v>0</v>
      </c>
      <c r="O28">
        <v>-16</v>
      </c>
    </row>
    <row r="29" spans="4:15" ht="15">
      <c r="D29" t="s">
        <v>4</v>
      </c>
      <c r="E29" s="5">
        <v>2007</v>
      </c>
      <c r="F29" s="2">
        <v>37</v>
      </c>
      <c r="G29">
        <v>21</v>
      </c>
      <c r="H29" s="3">
        <v>19</v>
      </c>
      <c r="I29">
        <v>0</v>
      </c>
      <c r="K29" s="1">
        <v>39</v>
      </c>
      <c r="L29">
        <v>1</v>
      </c>
      <c r="M29">
        <v>23</v>
      </c>
      <c r="N29">
        <v>12</v>
      </c>
      <c r="O29">
        <v>-2</v>
      </c>
    </row>
    <row r="30" spans="5:15" ht="15">
      <c r="E30" s="5">
        <v>2006</v>
      </c>
      <c r="F30" s="2">
        <v>-1</v>
      </c>
      <c r="G30">
        <v>21</v>
      </c>
      <c r="H30" s="3">
        <v>10</v>
      </c>
      <c r="I30">
        <v>-1</v>
      </c>
      <c r="K30" s="1">
        <v>9</v>
      </c>
      <c r="L30">
        <v>1</v>
      </c>
      <c r="M30">
        <v>12</v>
      </c>
      <c r="N30">
        <v>24</v>
      </c>
      <c r="O30">
        <v>-3</v>
      </c>
    </row>
    <row r="31" spans="5:15" ht="15">
      <c r="E31" s="5">
        <v>2005</v>
      </c>
      <c r="F31" s="2">
        <v>-10</v>
      </c>
      <c r="G31">
        <v>16</v>
      </c>
      <c r="H31" s="3">
        <v>10</v>
      </c>
      <c r="I31">
        <v>5</v>
      </c>
      <c r="K31" s="1">
        <v>1</v>
      </c>
      <c r="L31">
        <v>1</v>
      </c>
      <c r="M31">
        <v>12</v>
      </c>
      <c r="N31">
        <v>0</v>
      </c>
      <c r="O31">
        <v>-7</v>
      </c>
    </row>
    <row r="32" spans="4:15" ht="15">
      <c r="D32" t="s">
        <v>4</v>
      </c>
      <c r="E32">
        <v>2004</v>
      </c>
      <c r="F32" s="1">
        <v>66</v>
      </c>
      <c r="G32">
        <v>17</v>
      </c>
      <c r="H32">
        <v>15</v>
      </c>
      <c r="I32">
        <v>5</v>
      </c>
      <c r="K32" s="1">
        <v>73</v>
      </c>
      <c r="L32">
        <v>1</v>
      </c>
      <c r="M32">
        <v>11</v>
      </c>
      <c r="N32">
        <v>0</v>
      </c>
      <c r="O32">
        <v>-18</v>
      </c>
    </row>
    <row r="33" spans="5:15" ht="15">
      <c r="E33">
        <v>2003</v>
      </c>
      <c r="F33" s="1">
        <v>12</v>
      </c>
      <c r="G33">
        <v>17</v>
      </c>
      <c r="H33">
        <v>13</v>
      </c>
      <c r="I33">
        <v>-5</v>
      </c>
      <c r="K33" s="1">
        <v>11</v>
      </c>
      <c r="L33">
        <v>1</v>
      </c>
      <c r="M33">
        <v>13</v>
      </c>
      <c r="N33">
        <v>0</v>
      </c>
      <c r="O33">
        <v>-17</v>
      </c>
    </row>
    <row r="34" spans="5:15" ht="15">
      <c r="E34">
        <v>2002</v>
      </c>
      <c r="F34" s="1">
        <v>-11</v>
      </c>
      <c r="G34">
        <v>17</v>
      </c>
      <c r="H34">
        <v>12</v>
      </c>
      <c r="I34">
        <v>-7</v>
      </c>
      <c r="K34" s="1">
        <v>-13</v>
      </c>
      <c r="L34">
        <v>1</v>
      </c>
      <c r="M34">
        <v>16</v>
      </c>
      <c r="N34">
        <v>0</v>
      </c>
      <c r="O34">
        <v>7</v>
      </c>
    </row>
    <row r="35" spans="4:15" ht="15">
      <c r="D35" t="s">
        <v>4</v>
      </c>
      <c r="E35">
        <v>2001</v>
      </c>
      <c r="F35" s="1">
        <v>7</v>
      </c>
      <c r="G35">
        <v>18</v>
      </c>
      <c r="H35">
        <v>15</v>
      </c>
      <c r="I35">
        <v>3</v>
      </c>
      <c r="K35" s="1">
        <v>13</v>
      </c>
      <c r="L35">
        <v>1</v>
      </c>
      <c r="M35">
        <v>14</v>
      </c>
      <c r="N35">
        <v>0</v>
      </c>
      <c r="O35">
        <v>-9</v>
      </c>
    </row>
    <row r="36" spans="5:15" ht="15">
      <c r="E36">
        <v>2000</v>
      </c>
      <c r="F36" s="1">
        <v>-17</v>
      </c>
      <c r="G36">
        <v>16</v>
      </c>
      <c r="H36">
        <v>15</v>
      </c>
      <c r="I36">
        <v>-4</v>
      </c>
      <c r="K36" s="1">
        <v>-20</v>
      </c>
      <c r="L36">
        <v>1</v>
      </c>
      <c r="M36">
        <v>28</v>
      </c>
      <c r="N36">
        <v>36</v>
      </c>
      <c r="O36">
        <v>42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8"/>
  <sheetViews>
    <sheetView zoomScalePageLayoutView="0" workbookViewId="0" topLeftCell="A7">
      <selection activeCell="K17" sqref="K17"/>
    </sheetView>
  </sheetViews>
  <sheetFormatPr defaultColWidth="9.140625" defaultRowHeight="15"/>
  <sheetData>
    <row r="3" ht="15">
      <c r="B3" t="s">
        <v>40</v>
      </c>
    </row>
    <row r="5" spans="3:6" ht="15">
      <c r="C5" t="s">
        <v>43</v>
      </c>
      <c r="F5" s="8">
        <v>0.23</v>
      </c>
    </row>
    <row r="6" spans="3:6" ht="15">
      <c r="C6" t="s">
        <v>41</v>
      </c>
      <c r="F6" s="8">
        <v>0.27</v>
      </c>
    </row>
    <row r="7" spans="3:6" ht="15">
      <c r="C7" t="s">
        <v>42</v>
      </c>
      <c r="F7" s="8">
        <v>0.46</v>
      </c>
    </row>
    <row r="8" spans="3:6" ht="15">
      <c r="C8" t="s">
        <v>44</v>
      </c>
      <c r="F8" s="8">
        <v>0.04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Yu</dc:creator>
  <cp:keywords/>
  <dc:description/>
  <cp:lastModifiedBy>Michael Yu</cp:lastModifiedBy>
  <dcterms:created xsi:type="dcterms:W3CDTF">2017-01-16T21:26:40Z</dcterms:created>
  <dcterms:modified xsi:type="dcterms:W3CDTF">2017-02-21T14:12:04Z</dcterms:modified>
  <cp:category/>
  <cp:version/>
  <cp:contentType/>
  <cp:contentStatus/>
</cp:coreProperties>
</file>