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EADRILL PARTNER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248" i="1" l="1"/>
  <c r="R225" i="1"/>
  <c r="Q225" i="1"/>
  <c r="P225" i="1"/>
  <c r="O225" i="1"/>
  <c r="M225" i="1"/>
  <c r="L225" i="1"/>
  <c r="K225" i="1"/>
  <c r="J225" i="1"/>
  <c r="R224" i="1"/>
  <c r="Q224" i="1"/>
  <c r="P224" i="1"/>
  <c r="O224" i="1"/>
  <c r="M224" i="1"/>
  <c r="L224" i="1"/>
  <c r="K224" i="1"/>
  <c r="J224" i="1"/>
  <c r="R223" i="1"/>
  <c r="Q223" i="1"/>
  <c r="P223" i="1"/>
  <c r="O223" i="1"/>
  <c r="M223" i="1"/>
  <c r="L223" i="1"/>
  <c r="K223" i="1"/>
  <c r="J223" i="1"/>
  <c r="F219" i="1"/>
  <c r="N215" i="1"/>
  <c r="D215" i="1"/>
  <c r="N213" i="1"/>
  <c r="I213" i="1"/>
  <c r="I248" i="1" s="1"/>
  <c r="H213" i="1"/>
  <c r="H248" i="1" s="1"/>
  <c r="G213" i="1"/>
  <c r="G248" i="1" s="1"/>
  <c r="F213" i="1"/>
  <c r="F248" i="1" s="1"/>
  <c r="E213" i="1"/>
  <c r="D213" i="1"/>
  <c r="D248" i="1" s="1"/>
  <c r="Y211" i="1"/>
  <c r="X211" i="1"/>
  <c r="W211" i="1"/>
  <c r="V211" i="1"/>
  <c r="U211" i="1"/>
  <c r="T211" i="1"/>
  <c r="S211" i="1"/>
  <c r="N211" i="1"/>
  <c r="I211" i="1"/>
  <c r="H211" i="1"/>
  <c r="G211" i="1"/>
  <c r="F211" i="1"/>
  <c r="E211" i="1"/>
  <c r="D211" i="1"/>
  <c r="D210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P207" i="1"/>
  <c r="L207" i="1"/>
  <c r="H207" i="1"/>
  <c r="S206" i="1"/>
  <c r="S201" i="1"/>
  <c r="L201" i="1"/>
  <c r="D201" i="1"/>
  <c r="M200" i="1"/>
  <c r="K200" i="1"/>
  <c r="D200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D202" i="1" s="1"/>
  <c r="AP198" i="1"/>
  <c r="AO198" i="1"/>
  <c r="AN198" i="1"/>
  <c r="AM198" i="1"/>
  <c r="AK198" i="1"/>
  <c r="AJ198" i="1"/>
  <c r="AI198" i="1"/>
  <c r="AH198" i="1"/>
  <c r="S198" i="1"/>
  <c r="M194" i="1"/>
  <c r="D194" i="1"/>
  <c r="F191" i="1"/>
  <c r="D191" i="1"/>
  <c r="E191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L189" i="1"/>
  <c r="K189" i="1"/>
  <c r="G189" i="1"/>
  <c r="H188" i="1"/>
  <c r="H187" i="1"/>
  <c r="H160" i="1" s="1"/>
  <c r="G187" i="1"/>
  <c r="I186" i="1"/>
  <c r="J186" i="1" s="1"/>
  <c r="K186" i="1" s="1"/>
  <c r="L186" i="1" s="1"/>
  <c r="M186" i="1" s="1"/>
  <c r="N186" i="1" s="1"/>
  <c r="O186" i="1" s="1"/>
  <c r="P186" i="1" s="1"/>
  <c r="H186" i="1"/>
  <c r="D186" i="1"/>
  <c r="E186" i="1" s="1"/>
  <c r="F186" i="1" s="1"/>
  <c r="G186" i="1" s="1"/>
  <c r="R185" i="1"/>
  <c r="Q185" i="1"/>
  <c r="P185" i="1"/>
  <c r="O185" i="1"/>
  <c r="N185" i="1"/>
  <c r="M185" i="1"/>
  <c r="L185" i="1"/>
  <c r="K185" i="1"/>
  <c r="J185" i="1"/>
  <c r="C183" i="1"/>
  <c r="F181" i="1"/>
  <c r="D181" i="1"/>
  <c r="I180" i="1"/>
  <c r="H180" i="1"/>
  <c r="G180" i="1"/>
  <c r="F180" i="1"/>
  <c r="E180" i="1"/>
  <c r="D180" i="1"/>
  <c r="I179" i="1"/>
  <c r="I178" i="1" s="1"/>
  <c r="H179" i="1"/>
  <c r="H178" i="1" s="1"/>
  <c r="G179" i="1"/>
  <c r="F179" i="1"/>
  <c r="F178" i="1" s="1"/>
  <c r="E179" i="1"/>
  <c r="E178" i="1" s="1"/>
  <c r="D179" i="1"/>
  <c r="G178" i="1"/>
  <c r="D178" i="1"/>
  <c r="D177" i="1"/>
  <c r="D175" i="1"/>
  <c r="I174" i="1"/>
  <c r="H174" i="1"/>
  <c r="G174" i="1"/>
  <c r="F174" i="1"/>
  <c r="E174" i="1"/>
  <c r="D174" i="1"/>
  <c r="I173" i="1"/>
  <c r="H173" i="1"/>
  <c r="G173" i="1"/>
  <c r="F173" i="1"/>
  <c r="E173" i="1"/>
  <c r="D173" i="1"/>
  <c r="I172" i="1"/>
  <c r="H172" i="1"/>
  <c r="G172" i="1"/>
  <c r="G144" i="1" s="1"/>
  <c r="F172" i="1"/>
  <c r="E172" i="1"/>
  <c r="D172" i="1"/>
  <c r="D171" i="1"/>
  <c r="D183" i="1" s="1"/>
  <c r="P169" i="1"/>
  <c r="O169" i="1"/>
  <c r="O161" i="1" s="1"/>
  <c r="N169" i="1"/>
  <c r="M169" i="1"/>
  <c r="L169" i="1"/>
  <c r="K169" i="1"/>
  <c r="K161" i="1" s="1"/>
  <c r="J169" i="1"/>
  <c r="I169" i="1"/>
  <c r="H169" i="1"/>
  <c r="G169" i="1"/>
  <c r="G161" i="1" s="1"/>
  <c r="F169" i="1"/>
  <c r="E169" i="1"/>
  <c r="D169" i="1"/>
  <c r="D161" i="1" s="1"/>
  <c r="Q168" i="1"/>
  <c r="P168" i="1"/>
  <c r="O168" i="1"/>
  <c r="N168" i="1"/>
  <c r="N212" i="1" s="1"/>
  <c r="M168" i="1"/>
  <c r="L168" i="1"/>
  <c r="K168" i="1"/>
  <c r="J168" i="1"/>
  <c r="I168" i="1"/>
  <c r="I212" i="1" s="1"/>
  <c r="H168" i="1"/>
  <c r="G168" i="1"/>
  <c r="F168" i="1"/>
  <c r="F212" i="1" s="1"/>
  <c r="E168" i="1"/>
  <c r="E212" i="1" s="1"/>
  <c r="D168" i="1"/>
  <c r="D212" i="1" s="1"/>
  <c r="O167" i="1"/>
  <c r="O188" i="1" s="1"/>
  <c r="N167" i="1"/>
  <c r="N187" i="1" s="1"/>
  <c r="N160" i="1" s="1"/>
  <c r="M167" i="1"/>
  <c r="L167" i="1"/>
  <c r="L188" i="1" s="1"/>
  <c r="K167" i="1"/>
  <c r="K188" i="1" s="1"/>
  <c r="J167" i="1"/>
  <c r="I167" i="1"/>
  <c r="H167" i="1"/>
  <c r="H189" i="1" s="1"/>
  <c r="G167" i="1"/>
  <c r="G188" i="1" s="1"/>
  <c r="F167" i="1"/>
  <c r="F187" i="1" s="1"/>
  <c r="F160" i="1" s="1"/>
  <c r="E167" i="1"/>
  <c r="D167" i="1"/>
  <c r="O165" i="1"/>
  <c r="N165" i="1"/>
  <c r="M165" i="1"/>
  <c r="L165" i="1"/>
  <c r="K165" i="1"/>
  <c r="J165" i="1"/>
  <c r="I165" i="1"/>
  <c r="H165" i="1"/>
  <c r="I181" i="1" s="1"/>
  <c r="G165" i="1"/>
  <c r="H181" i="1" s="1"/>
  <c r="F165" i="1"/>
  <c r="G181" i="1" s="1"/>
  <c r="E165" i="1"/>
  <c r="D165" i="1"/>
  <c r="E181" i="1" s="1"/>
  <c r="P164" i="1"/>
  <c r="O164" i="1"/>
  <c r="N164" i="1"/>
  <c r="M164" i="1"/>
  <c r="L164" i="1"/>
  <c r="K164" i="1"/>
  <c r="J164" i="1"/>
  <c r="I164" i="1"/>
  <c r="G164" i="1"/>
  <c r="H175" i="1" s="1"/>
  <c r="D164" i="1"/>
  <c r="E175" i="1" s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P161" i="1"/>
  <c r="N161" i="1"/>
  <c r="M161" i="1"/>
  <c r="L161" i="1"/>
  <c r="J161" i="1"/>
  <c r="I161" i="1"/>
  <c r="H161" i="1"/>
  <c r="F161" i="1"/>
  <c r="E161" i="1"/>
  <c r="G160" i="1"/>
  <c r="D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P156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I148" i="1"/>
  <c r="H148" i="1"/>
  <c r="G148" i="1"/>
  <c r="F148" i="1"/>
  <c r="E148" i="1"/>
  <c r="I146" i="1"/>
  <c r="H146" i="1"/>
  <c r="G146" i="1"/>
  <c r="F146" i="1"/>
  <c r="E146" i="1"/>
  <c r="D146" i="1"/>
  <c r="F145" i="1"/>
  <c r="D145" i="1"/>
  <c r="I144" i="1"/>
  <c r="H144" i="1"/>
  <c r="F144" i="1"/>
  <c r="E144" i="1"/>
  <c r="D144" i="1"/>
  <c r="K143" i="1"/>
  <c r="I143" i="1"/>
  <c r="H143" i="1"/>
  <c r="G143" i="1"/>
  <c r="F143" i="1"/>
  <c r="E143" i="1"/>
  <c r="D143" i="1"/>
  <c r="I142" i="1"/>
  <c r="H142" i="1"/>
  <c r="G142" i="1"/>
  <c r="F142" i="1"/>
  <c r="E142" i="1"/>
  <c r="D142" i="1"/>
  <c r="Y141" i="1"/>
  <c r="S141" i="1"/>
  <c r="I141" i="1"/>
  <c r="H141" i="1"/>
  <c r="G141" i="1"/>
  <c r="F141" i="1"/>
  <c r="E141" i="1"/>
  <c r="D141" i="1"/>
  <c r="I140" i="1"/>
  <c r="H140" i="1"/>
  <c r="G140" i="1"/>
  <c r="F140" i="1"/>
  <c r="E140" i="1"/>
  <c r="D140" i="1"/>
  <c r="S136" i="1"/>
  <c r="S135" i="1"/>
  <c r="Y134" i="1"/>
  <c r="X134" i="1"/>
  <c r="W134" i="1"/>
  <c r="V134" i="1"/>
  <c r="U134" i="1"/>
  <c r="T134" i="1"/>
  <c r="S134" i="1"/>
  <c r="S133" i="1"/>
  <c r="S213" i="1" s="1"/>
  <c r="G128" i="1"/>
  <c r="F128" i="1"/>
  <c r="D128" i="1"/>
  <c r="R127" i="1"/>
  <c r="Q126" i="1"/>
  <c r="R126" i="1" s="1"/>
  <c r="I126" i="1"/>
  <c r="I202" i="1" s="1"/>
  <c r="H126" i="1"/>
  <c r="R125" i="1"/>
  <c r="S125" i="1" s="1"/>
  <c r="H125" i="1"/>
  <c r="H164" i="1" s="1"/>
  <c r="I175" i="1" s="1"/>
  <c r="G125" i="1"/>
  <c r="G126" i="1" s="1"/>
  <c r="F125" i="1"/>
  <c r="E125" i="1"/>
  <c r="E164" i="1" s="1"/>
  <c r="F175" i="1" s="1"/>
  <c r="R124" i="1"/>
  <c r="I124" i="1"/>
  <c r="I128" i="1" s="1"/>
  <c r="H124" i="1"/>
  <c r="H128" i="1" s="1"/>
  <c r="G124" i="1"/>
  <c r="F124" i="1"/>
  <c r="E124" i="1"/>
  <c r="E128" i="1" s="1"/>
  <c r="Q123" i="1"/>
  <c r="R123" i="1" s="1"/>
  <c r="S123" i="1" s="1"/>
  <c r="T123" i="1" s="1"/>
  <c r="U123" i="1" s="1"/>
  <c r="V123" i="1" s="1"/>
  <c r="W123" i="1" s="1"/>
  <c r="X123" i="1" s="1"/>
  <c r="Y123" i="1" s="1"/>
  <c r="I123" i="1"/>
  <c r="G123" i="1"/>
  <c r="F123" i="1"/>
  <c r="E123" i="1"/>
  <c r="S122" i="1"/>
  <c r="R122" i="1"/>
  <c r="Q122" i="1"/>
  <c r="R121" i="1"/>
  <c r="R120" i="1"/>
  <c r="S119" i="1"/>
  <c r="T119" i="1" s="1"/>
  <c r="U119" i="1" s="1"/>
  <c r="V119" i="1" s="1"/>
  <c r="W119" i="1" s="1"/>
  <c r="X119" i="1" s="1"/>
  <c r="Y119" i="1" s="1"/>
  <c r="R119" i="1"/>
  <c r="Q119" i="1"/>
  <c r="S118" i="1"/>
  <c r="T118" i="1" s="1"/>
  <c r="R118" i="1"/>
  <c r="R117" i="1"/>
  <c r="S116" i="1"/>
  <c r="T116" i="1" s="1"/>
  <c r="U116" i="1" s="1"/>
  <c r="V116" i="1" s="1"/>
  <c r="W116" i="1" s="1"/>
  <c r="X116" i="1" s="1"/>
  <c r="Y116" i="1" s="1"/>
  <c r="Q116" i="1"/>
  <c r="R116" i="1" s="1"/>
  <c r="R115" i="1"/>
  <c r="R114" i="1"/>
  <c r="R168" i="1" s="1"/>
  <c r="W113" i="1"/>
  <c r="X113" i="1" s="1"/>
  <c r="Y113" i="1" s="1"/>
  <c r="V113" i="1"/>
  <c r="U113" i="1"/>
  <c r="T113" i="1"/>
  <c r="R113" i="1"/>
  <c r="R112" i="1"/>
  <c r="R110" i="1"/>
  <c r="Q110" i="1"/>
  <c r="P110" i="1"/>
  <c r="P157" i="1" s="1"/>
  <c r="O110" i="1"/>
  <c r="O157" i="1" s="1"/>
  <c r="N110" i="1"/>
  <c r="N177" i="1" s="1"/>
  <c r="M110" i="1"/>
  <c r="L110" i="1"/>
  <c r="L157" i="1" s="1"/>
  <c r="K110" i="1"/>
  <c r="J110" i="1"/>
  <c r="F110" i="1"/>
  <c r="E110" i="1"/>
  <c r="I109" i="1"/>
  <c r="I110" i="1" s="1"/>
  <c r="H109" i="1"/>
  <c r="H110" i="1" s="1"/>
  <c r="H156" i="1" s="1"/>
  <c r="G109" i="1"/>
  <c r="G110" i="1" s="1"/>
  <c r="F109" i="1"/>
  <c r="E109" i="1"/>
  <c r="C109" i="1"/>
  <c r="C98" i="1"/>
  <c r="C101" i="1" s="1"/>
  <c r="C102" i="1" s="1"/>
  <c r="C103" i="1" s="1"/>
  <c r="C104" i="1" s="1"/>
  <c r="C106" i="1" s="1"/>
  <c r="C107" i="1" s="1"/>
  <c r="C108" i="1" s="1"/>
  <c r="C112" i="1" s="1"/>
  <c r="C113" i="1" s="1"/>
  <c r="C114" i="1" s="1"/>
  <c r="C115" i="1" s="1"/>
  <c r="C117" i="1" s="1"/>
  <c r="C118" i="1" s="1"/>
  <c r="C120" i="1" s="1"/>
  <c r="C121" i="1" s="1"/>
  <c r="C122" i="1" s="1"/>
  <c r="C124" i="1" s="1"/>
  <c r="C125" i="1" s="1"/>
  <c r="C127" i="1" s="1"/>
  <c r="C133" i="1" s="1"/>
  <c r="C134" i="1" s="1"/>
  <c r="C137" i="1" s="1"/>
  <c r="C135" i="1" s="1"/>
  <c r="C131" i="1" s="1"/>
  <c r="P97" i="1"/>
  <c r="O97" i="1"/>
  <c r="K97" i="1"/>
  <c r="J97" i="1"/>
  <c r="R57" i="1"/>
  <c r="R97" i="1" s="1"/>
  <c r="Q57" i="1"/>
  <c r="Q97" i="1" s="1"/>
  <c r="P57" i="1"/>
  <c r="O57" i="1"/>
  <c r="S57" i="1" s="1"/>
  <c r="S97" i="1" s="1"/>
  <c r="N57" i="1"/>
  <c r="N97" i="1" s="1"/>
  <c r="L57" i="1"/>
  <c r="L97" i="1" s="1"/>
  <c r="K57" i="1"/>
  <c r="J57" i="1"/>
  <c r="Y55" i="1"/>
  <c r="X55" i="1"/>
  <c r="W55" i="1"/>
  <c r="V55" i="1"/>
  <c r="H55" i="1"/>
  <c r="Y54" i="1"/>
  <c r="X54" i="1"/>
  <c r="W54" i="1"/>
  <c r="V54" i="1"/>
  <c r="H54" i="1"/>
  <c r="Y53" i="1"/>
  <c r="X53" i="1"/>
  <c r="W53" i="1"/>
  <c r="U52" i="1"/>
  <c r="H52" i="1"/>
  <c r="F52" i="1"/>
  <c r="V51" i="1"/>
  <c r="H51" i="1"/>
  <c r="F51" i="1"/>
  <c r="V50" i="1"/>
  <c r="H50" i="1"/>
  <c r="F50" i="1"/>
  <c r="I49" i="1"/>
  <c r="E49" i="1"/>
  <c r="V52" i="1" s="1"/>
  <c r="U48" i="1"/>
  <c r="H48" i="1"/>
  <c r="F48" i="1"/>
  <c r="V47" i="1"/>
  <c r="G47" i="1"/>
  <c r="F47" i="1"/>
  <c r="T46" i="1"/>
  <c r="M46" i="1"/>
  <c r="M57" i="1" s="1"/>
  <c r="M97" i="1" s="1"/>
  <c r="F46" i="1"/>
  <c r="X45" i="1"/>
  <c r="W45" i="1"/>
  <c r="T45" i="1"/>
  <c r="T57" i="1" s="1"/>
  <c r="T97" i="1" s="1"/>
  <c r="I45" i="1"/>
  <c r="I57" i="1" s="1"/>
  <c r="F45" i="1"/>
  <c r="Y45" i="1" s="1"/>
  <c r="S19" i="1"/>
  <c r="T19" i="1" s="1"/>
  <c r="U19" i="1" s="1"/>
  <c r="V19" i="1" s="1"/>
  <c r="W19" i="1" s="1"/>
  <c r="X19" i="1" s="1"/>
  <c r="Y19" i="1" s="1"/>
  <c r="I19" i="1"/>
  <c r="H19" i="1"/>
  <c r="G19" i="1"/>
  <c r="F19" i="1"/>
  <c r="E19" i="1"/>
  <c r="D19" i="1"/>
  <c r="T18" i="1"/>
  <c r="T133" i="1" s="1"/>
  <c r="T213" i="1" s="1"/>
  <c r="I18" i="1"/>
  <c r="H18" i="1"/>
  <c r="G18" i="1"/>
  <c r="F18" i="1"/>
  <c r="E18" i="1"/>
  <c r="D18" i="1"/>
  <c r="I17" i="1"/>
  <c r="H17" i="1"/>
  <c r="G17" i="1"/>
  <c r="F17" i="1"/>
  <c r="E17" i="1"/>
  <c r="D17" i="1"/>
  <c r="U16" i="1"/>
  <c r="U121" i="1" s="1"/>
  <c r="T16" i="1"/>
  <c r="T121" i="1" s="1"/>
  <c r="S16" i="1"/>
  <c r="S121" i="1" s="1"/>
  <c r="I16" i="1"/>
  <c r="H16" i="1"/>
  <c r="G16" i="1"/>
  <c r="F16" i="1"/>
  <c r="E16" i="1"/>
  <c r="D16" i="1"/>
  <c r="S15" i="1"/>
  <c r="S115" i="1" s="1"/>
  <c r="I15" i="1"/>
  <c r="H15" i="1"/>
  <c r="G15" i="1"/>
  <c r="F15" i="1"/>
  <c r="E15" i="1"/>
  <c r="D15" i="1"/>
  <c r="U14" i="1"/>
  <c r="T14" i="1"/>
  <c r="S14" i="1"/>
  <c r="I14" i="1"/>
  <c r="H14" i="1"/>
  <c r="H13" i="1" s="1"/>
  <c r="G14" i="1"/>
  <c r="F14" i="1"/>
  <c r="E14" i="1"/>
  <c r="E13" i="1" s="1"/>
  <c r="D14" i="1"/>
  <c r="D13" i="1" s="1"/>
  <c r="S13" i="1"/>
  <c r="I13" i="1"/>
  <c r="G13" i="1"/>
  <c r="F13" i="1"/>
  <c r="U12" i="1"/>
  <c r="V12" i="1" s="1"/>
  <c r="T12" i="1"/>
  <c r="S12" i="1"/>
  <c r="I12" i="1"/>
  <c r="I185" i="1" s="1"/>
  <c r="H12" i="1"/>
  <c r="H185" i="1" s="1"/>
  <c r="G12" i="1"/>
  <c r="G185" i="1" s="1"/>
  <c r="F12" i="1"/>
  <c r="F185" i="1" s="1"/>
  <c r="E12" i="1"/>
  <c r="E185" i="1" s="1"/>
  <c r="D12" i="1"/>
  <c r="S11" i="1"/>
  <c r="S143" i="1" s="1"/>
  <c r="I11" i="1"/>
  <c r="H11" i="1"/>
  <c r="G11" i="1"/>
  <c r="F11" i="1"/>
  <c r="E11" i="1"/>
  <c r="D11" i="1"/>
  <c r="U10" i="1"/>
  <c r="U136" i="1" s="1"/>
  <c r="T10" i="1"/>
  <c r="T136" i="1" s="1"/>
  <c r="I10" i="1"/>
  <c r="H10" i="1"/>
  <c r="G10" i="1"/>
  <c r="F10" i="1"/>
  <c r="E10" i="1"/>
  <c r="D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V9" i="1"/>
  <c r="V135" i="1" s="1"/>
  <c r="U9" i="1"/>
  <c r="U135" i="1" s="1"/>
  <c r="T9" i="1"/>
  <c r="T135" i="1" s="1"/>
  <c r="I9" i="1"/>
  <c r="H9" i="1"/>
  <c r="G9" i="1"/>
  <c r="F9" i="1"/>
  <c r="E9" i="1"/>
  <c r="D9" i="1"/>
  <c r="A9" i="1"/>
  <c r="A8" i="1"/>
  <c r="T7" i="1"/>
  <c r="S7" i="1"/>
  <c r="G7" i="1"/>
  <c r="H7" i="1" s="1"/>
  <c r="F7" i="1"/>
  <c r="E7" i="1"/>
  <c r="T6" i="1"/>
  <c r="S6" i="1"/>
  <c r="N6" i="1"/>
  <c r="E6" i="1"/>
  <c r="D6" i="1"/>
  <c r="C6" i="1"/>
  <c r="O5" i="1"/>
  <c r="K5" i="1"/>
  <c r="H5" i="1"/>
  <c r="R4" i="1"/>
  <c r="O4" i="1"/>
  <c r="M4" i="1"/>
  <c r="K4" i="1"/>
  <c r="J4" i="1"/>
  <c r="H4" i="1"/>
  <c r="E4" i="1"/>
  <c r="S197" i="1" s="1"/>
  <c r="S199" i="1" s="1"/>
  <c r="C4" i="1"/>
  <c r="M3" i="1" s="1"/>
  <c r="R3" i="1"/>
  <c r="O3" i="1"/>
  <c r="J3" i="1"/>
  <c r="I3" i="1"/>
  <c r="H3" i="1"/>
  <c r="C3" i="1"/>
  <c r="Q2" i="1"/>
  <c r="B1" i="1"/>
  <c r="H215" i="1" l="1"/>
  <c r="H223" i="1"/>
  <c r="I7" i="1"/>
  <c r="H6" i="1"/>
  <c r="I210" i="1"/>
  <c r="I214" i="1" s="1"/>
  <c r="I177" i="1"/>
  <c r="I171" i="1"/>
  <c r="I157" i="1"/>
  <c r="I156" i="1"/>
  <c r="I145" i="1"/>
  <c r="I151" i="1"/>
  <c r="C220" i="1"/>
  <c r="T125" i="1"/>
  <c r="U125" i="1" s="1"/>
  <c r="V125" i="1" s="1"/>
  <c r="W125" i="1" s="1"/>
  <c r="X125" i="1" s="1"/>
  <c r="Y125" i="1" s="1"/>
  <c r="L248" i="1"/>
  <c r="L180" i="1"/>
  <c r="L174" i="1"/>
  <c r="L141" i="1" s="1"/>
  <c r="L181" i="1"/>
  <c r="L175" i="1"/>
  <c r="L173" i="1"/>
  <c r="L140" i="1" s="1"/>
  <c r="L148" i="1"/>
  <c r="L143" i="1"/>
  <c r="L172" i="1"/>
  <c r="L144" i="1" s="1"/>
  <c r="L142" i="1"/>
  <c r="L146" i="1"/>
  <c r="L179" i="1"/>
  <c r="L178" i="1" s="1"/>
  <c r="D192" i="1"/>
  <c r="D193" i="1" s="1"/>
  <c r="M192" i="1"/>
  <c r="M193" i="1" s="1"/>
  <c r="D223" i="1"/>
  <c r="N172" i="1"/>
  <c r="N144" i="1" s="1"/>
  <c r="N179" i="1"/>
  <c r="N178" i="1" s="1"/>
  <c r="N174" i="1"/>
  <c r="N141" i="1" s="1"/>
  <c r="N148" i="1"/>
  <c r="N143" i="1"/>
  <c r="N146" i="1"/>
  <c r="N175" i="1"/>
  <c r="N180" i="1"/>
  <c r="N173" i="1"/>
  <c r="N140" i="1" s="1"/>
  <c r="N181" i="1"/>
  <c r="N142" i="1"/>
  <c r="R248" i="1"/>
  <c r="R172" i="1"/>
  <c r="R144" i="1" s="1"/>
  <c r="R179" i="1"/>
  <c r="R173" i="1"/>
  <c r="R140" i="1" s="1"/>
  <c r="R180" i="1"/>
  <c r="R174" i="1"/>
  <c r="R141" i="1" s="1"/>
  <c r="R148" i="1"/>
  <c r="R143" i="1"/>
  <c r="R142" i="1"/>
  <c r="R146" i="1"/>
  <c r="W12" i="1"/>
  <c r="T179" i="1"/>
  <c r="T173" i="1"/>
  <c r="T114" i="1"/>
  <c r="T109" i="1"/>
  <c r="T148" i="1"/>
  <c r="T99" i="1"/>
  <c r="N223" i="1"/>
  <c r="S179" i="1"/>
  <c r="S173" i="1"/>
  <c r="S109" i="1"/>
  <c r="S99" i="1"/>
  <c r="S100" i="1" s="1"/>
  <c r="S148" i="1"/>
  <c r="S102" i="1"/>
  <c r="S114" i="1"/>
  <c r="S168" i="1" s="1"/>
  <c r="G210" i="1"/>
  <c r="G177" i="1"/>
  <c r="G145" i="1"/>
  <c r="G151" i="1"/>
  <c r="G157" i="1"/>
  <c r="G6" i="1"/>
  <c r="F223" i="1"/>
  <c r="F215" i="1"/>
  <c r="F224" i="1"/>
  <c r="S223" i="1"/>
  <c r="S215" i="1"/>
  <c r="AQ198" i="1"/>
  <c r="T185" i="1"/>
  <c r="V45" i="1"/>
  <c r="W49" i="1"/>
  <c r="W51" i="1"/>
  <c r="Y52" i="1"/>
  <c r="Q248" i="1"/>
  <c r="Q175" i="1"/>
  <c r="Q179" i="1"/>
  <c r="Q178" i="1" s="1"/>
  <c r="Q173" i="1"/>
  <c r="Q140" i="1" s="1"/>
  <c r="Q180" i="1"/>
  <c r="Q174" i="1"/>
  <c r="Q141" i="1" s="1"/>
  <c r="Q146" i="1"/>
  <c r="Q142" i="1"/>
  <c r="Q148" i="1"/>
  <c r="Q143" i="1"/>
  <c r="M177" i="1"/>
  <c r="M171" i="1"/>
  <c r="M157" i="1"/>
  <c r="M145" i="1"/>
  <c r="M156" i="1"/>
  <c r="M151" i="1"/>
  <c r="Q171" i="1"/>
  <c r="Q151" i="1"/>
  <c r="Q156" i="1"/>
  <c r="C218" i="1"/>
  <c r="T122" i="1"/>
  <c r="G202" i="1"/>
  <c r="T215" i="1"/>
  <c r="E210" i="1"/>
  <c r="E214" i="1" s="1"/>
  <c r="E216" i="1" s="1"/>
  <c r="E177" i="1"/>
  <c r="E171" i="1"/>
  <c r="E157" i="1"/>
  <c r="E156" i="1"/>
  <c r="E151" i="1"/>
  <c r="E145" i="1"/>
  <c r="R171" i="1"/>
  <c r="R156" i="1"/>
  <c r="H224" i="1" s="1"/>
  <c r="R145" i="1"/>
  <c r="R151" i="1"/>
  <c r="U7" i="1"/>
  <c r="W9" i="1"/>
  <c r="V10" i="1"/>
  <c r="T11" i="1"/>
  <c r="V14" i="1"/>
  <c r="T15" i="1"/>
  <c r="V16" i="1"/>
  <c r="U18" i="1"/>
  <c r="M248" i="1"/>
  <c r="M181" i="1"/>
  <c r="M175" i="1"/>
  <c r="M180" i="1"/>
  <c r="M173" i="1"/>
  <c r="M140" i="1" s="1"/>
  <c r="M174" i="1"/>
  <c r="M141" i="1" s="1"/>
  <c r="M179" i="1"/>
  <c r="M172" i="1"/>
  <c r="M144" i="1" s="1"/>
  <c r="M146" i="1"/>
  <c r="M142" i="1"/>
  <c r="M143" i="1"/>
  <c r="M148" i="1"/>
  <c r="Y49" i="1"/>
  <c r="X50" i="1"/>
  <c r="K248" i="1"/>
  <c r="K179" i="1"/>
  <c r="K178" i="1" s="1"/>
  <c r="K173" i="1"/>
  <c r="K140" i="1" s="1"/>
  <c r="K180" i="1"/>
  <c r="K181" i="1"/>
  <c r="K172" i="1"/>
  <c r="K144" i="1" s="1"/>
  <c r="K175" i="1"/>
  <c r="K174" i="1"/>
  <c r="K141" i="1" s="1"/>
  <c r="K142" i="1"/>
  <c r="K148" i="1"/>
  <c r="K146" i="1"/>
  <c r="P248" i="1"/>
  <c r="P180" i="1"/>
  <c r="P174" i="1"/>
  <c r="P141" i="1" s="1"/>
  <c r="P181" i="1"/>
  <c r="P172" i="1"/>
  <c r="P144" i="1" s="1"/>
  <c r="P179" i="1"/>
  <c r="P178" i="1" s="1"/>
  <c r="P175" i="1"/>
  <c r="P173" i="1"/>
  <c r="P140" i="1" s="1"/>
  <c r="P142" i="1"/>
  <c r="P148" i="1"/>
  <c r="P146" i="1"/>
  <c r="F210" i="1"/>
  <c r="F214" i="1" s="1"/>
  <c r="F216" i="1" s="1"/>
  <c r="F171" i="1"/>
  <c r="F151" i="1"/>
  <c r="F177" i="1"/>
  <c r="F157" i="1"/>
  <c r="F156" i="1"/>
  <c r="K156" i="1"/>
  <c r="K177" i="1"/>
  <c r="K171" i="1"/>
  <c r="K157" i="1"/>
  <c r="K151" i="1"/>
  <c r="O156" i="1"/>
  <c r="O177" i="1"/>
  <c r="O171" i="1"/>
  <c r="O151" i="1"/>
  <c r="O145" i="1"/>
  <c r="F164" i="1"/>
  <c r="G175" i="1" s="1"/>
  <c r="F126" i="1"/>
  <c r="P143" i="1"/>
  <c r="K145" i="1"/>
  <c r="Q172" i="1"/>
  <c r="Q144" i="1" s="1"/>
  <c r="G223" i="1"/>
  <c r="G215" i="1"/>
  <c r="G224" i="1"/>
  <c r="X52" i="1"/>
  <c r="X51" i="1"/>
  <c r="W50" i="1"/>
  <c r="V49" i="1"/>
  <c r="U49" i="1" s="1"/>
  <c r="X49" i="1"/>
  <c r="Y51" i="1"/>
  <c r="J248" i="1"/>
  <c r="J172" i="1"/>
  <c r="J144" i="1" s="1"/>
  <c r="J179" i="1"/>
  <c r="J178" i="1" s="1"/>
  <c r="J181" i="1"/>
  <c r="J180" i="1"/>
  <c r="J175" i="1"/>
  <c r="J173" i="1"/>
  <c r="J140" i="1" s="1"/>
  <c r="J148" i="1"/>
  <c r="J143" i="1"/>
  <c r="J146" i="1"/>
  <c r="J174" i="1"/>
  <c r="J141" i="1" s="1"/>
  <c r="J142" i="1"/>
  <c r="O248" i="1"/>
  <c r="O179" i="1"/>
  <c r="O173" i="1"/>
  <c r="O140" i="1" s="1"/>
  <c r="O180" i="1"/>
  <c r="O172" i="1"/>
  <c r="O144" i="1" s="1"/>
  <c r="O181" i="1"/>
  <c r="O175" i="1"/>
  <c r="O174" i="1"/>
  <c r="O141" i="1" s="1"/>
  <c r="O146" i="1"/>
  <c r="O142" i="1"/>
  <c r="O143" i="1"/>
  <c r="H210" i="1"/>
  <c r="H177" i="1"/>
  <c r="H171" i="1"/>
  <c r="H157" i="1"/>
  <c r="H151" i="1"/>
  <c r="H145" i="1"/>
  <c r="J177" i="1"/>
  <c r="J171" i="1"/>
  <c r="J157" i="1"/>
  <c r="J156" i="1"/>
  <c r="J151" i="1"/>
  <c r="J145" i="1"/>
  <c r="N210" i="1"/>
  <c r="N214" i="1" s="1"/>
  <c r="N216" i="1" s="1"/>
  <c r="N171" i="1"/>
  <c r="N157" i="1"/>
  <c r="N156" i="1"/>
  <c r="D224" i="1" s="1"/>
  <c r="N145" i="1"/>
  <c r="E126" i="1"/>
  <c r="S202" i="1"/>
  <c r="I4" i="1" s="1"/>
  <c r="F6" i="1"/>
  <c r="E224" i="1"/>
  <c r="E223" i="1"/>
  <c r="E215" i="1"/>
  <c r="S185" i="1"/>
  <c r="S124" i="1"/>
  <c r="E45" i="1"/>
  <c r="U45" i="1"/>
  <c r="Y50" i="1"/>
  <c r="W52" i="1"/>
  <c r="R164" i="1"/>
  <c r="S175" i="1" s="1"/>
  <c r="R169" i="1"/>
  <c r="H123" i="1"/>
  <c r="Q145" i="1"/>
  <c r="O148" i="1"/>
  <c r="N151" i="1"/>
  <c r="Q202" i="1"/>
  <c r="Q186" i="1"/>
  <c r="P166" i="1"/>
  <c r="L177" i="1"/>
  <c r="L171" i="1"/>
  <c r="L151" i="1"/>
  <c r="L145" i="1"/>
  <c r="P177" i="1"/>
  <c r="P171" i="1"/>
  <c r="P151" i="1"/>
  <c r="P145" i="1"/>
  <c r="Q169" i="1"/>
  <c r="Q164" i="1"/>
  <c r="R175" i="1" s="1"/>
  <c r="L156" i="1"/>
  <c r="G212" i="1"/>
  <c r="L187" i="1"/>
  <c r="L160" i="1" s="1"/>
  <c r="G200" i="1"/>
  <c r="E189" i="1"/>
  <c r="E187" i="1"/>
  <c r="E160" i="1" s="1"/>
  <c r="E188" i="1"/>
  <c r="I189" i="1"/>
  <c r="I187" i="1"/>
  <c r="I160" i="1" s="1"/>
  <c r="I188" i="1"/>
  <c r="M189" i="1"/>
  <c r="M187" i="1"/>
  <c r="M160" i="1" s="1"/>
  <c r="M188" i="1"/>
  <c r="G191" i="1"/>
  <c r="F200" i="1"/>
  <c r="F207" i="1"/>
  <c r="F202" i="1"/>
  <c r="F201" i="1"/>
  <c r="J200" i="1"/>
  <c r="J207" i="1"/>
  <c r="J202" i="1"/>
  <c r="J201" i="1"/>
  <c r="N200" i="1"/>
  <c r="N207" i="1"/>
  <c r="N202" i="1"/>
  <c r="R200" i="1"/>
  <c r="R207" i="1"/>
  <c r="R202" i="1"/>
  <c r="R201" i="1"/>
  <c r="K205" i="1"/>
  <c r="K204" i="1"/>
  <c r="K194" i="1"/>
  <c r="K192" i="1" s="1"/>
  <c r="K193" i="1" s="1"/>
  <c r="K206" i="1"/>
  <c r="J189" i="1"/>
  <c r="J188" i="1"/>
  <c r="J187" i="1"/>
  <c r="J160" i="1" s="1"/>
  <c r="N189" i="1"/>
  <c r="N188" i="1"/>
  <c r="F188" i="1"/>
  <c r="F189" i="1"/>
  <c r="G207" i="1"/>
  <c r="G201" i="1"/>
  <c r="K207" i="1"/>
  <c r="K201" i="1"/>
  <c r="K202" i="1"/>
  <c r="O207" i="1"/>
  <c r="O201" i="1"/>
  <c r="O200" i="1"/>
  <c r="N201" i="1"/>
  <c r="O202" i="1"/>
  <c r="O187" i="1"/>
  <c r="O160" i="1" s="1"/>
  <c r="D206" i="1"/>
  <c r="D205" i="1"/>
  <c r="D204" i="1"/>
  <c r="D203" i="1"/>
  <c r="M205" i="1"/>
  <c r="M204" i="1"/>
  <c r="M203" i="1"/>
  <c r="M206" i="1"/>
  <c r="H212" i="1"/>
  <c r="K187" i="1"/>
  <c r="K160" i="1" s="1"/>
  <c r="O189" i="1"/>
  <c r="E201" i="1"/>
  <c r="E207" i="1"/>
  <c r="E202" i="1"/>
  <c r="I201" i="1"/>
  <c r="I207" i="1"/>
  <c r="I200" i="1"/>
  <c r="M201" i="1"/>
  <c r="M207" i="1"/>
  <c r="M202" i="1"/>
  <c r="Q201" i="1"/>
  <c r="Q207" i="1"/>
  <c r="Q200" i="1"/>
  <c r="E200" i="1"/>
  <c r="H202" i="1"/>
  <c r="H200" i="1"/>
  <c r="L202" i="1"/>
  <c r="L200" i="1"/>
  <c r="P202" i="1"/>
  <c r="P200" i="1"/>
  <c r="H201" i="1"/>
  <c r="P201" i="1"/>
  <c r="D207" i="1"/>
  <c r="D214" i="1"/>
  <c r="D216" i="1" s="1"/>
  <c r="N248" i="1"/>
  <c r="P206" i="1" l="1"/>
  <c r="P194" i="1"/>
  <c r="P192" i="1" s="1"/>
  <c r="P193" i="1" s="1"/>
  <c r="P205" i="1"/>
  <c r="P203" i="1"/>
  <c r="P204" i="1"/>
  <c r="AD198" i="1" s="1"/>
  <c r="P195" i="1"/>
  <c r="P183" i="1"/>
  <c r="F225" i="1" s="1"/>
  <c r="P167" i="1"/>
  <c r="P165" i="1"/>
  <c r="R159" i="1"/>
  <c r="R161" i="1"/>
  <c r="K183" i="1"/>
  <c r="K195" i="1"/>
  <c r="W14" i="1"/>
  <c r="Q205" i="1"/>
  <c r="Q204" i="1"/>
  <c r="AE198" i="1" s="1"/>
  <c r="Q203" i="1"/>
  <c r="Q206" i="1"/>
  <c r="Q194" i="1"/>
  <c r="R206" i="1"/>
  <c r="R205" i="1"/>
  <c r="R203" i="1"/>
  <c r="R204" i="1"/>
  <c r="AF198" i="1" s="1"/>
  <c r="Q159" i="1"/>
  <c r="Q161" i="1"/>
  <c r="H214" i="1"/>
  <c r="H216" i="1" s="1"/>
  <c r="O195" i="1"/>
  <c r="O183" i="1"/>
  <c r="E225" i="1" s="1"/>
  <c r="T115" i="1"/>
  <c r="T168" i="1" s="1"/>
  <c r="U15" i="1"/>
  <c r="T13" i="1"/>
  <c r="W135" i="1"/>
  <c r="X9" i="1"/>
  <c r="E195" i="1"/>
  <c r="E183" i="1"/>
  <c r="M183" i="1"/>
  <c r="M195" i="1"/>
  <c r="G171" i="1"/>
  <c r="H206" i="1"/>
  <c r="H203" i="1"/>
  <c r="H205" i="1"/>
  <c r="H194" i="1"/>
  <c r="H192" i="1" s="1"/>
  <c r="H193" i="1" s="1"/>
  <c r="H204" i="1"/>
  <c r="U215" i="1"/>
  <c r="V7" i="1"/>
  <c r="U6" i="1"/>
  <c r="G156" i="1"/>
  <c r="I205" i="1"/>
  <c r="I204" i="1"/>
  <c r="I206" i="1"/>
  <c r="I194" i="1"/>
  <c r="I192" i="1" s="1"/>
  <c r="I193" i="1" s="1"/>
  <c r="I203" i="1"/>
  <c r="R186" i="1"/>
  <c r="Q166" i="1"/>
  <c r="U57" i="1"/>
  <c r="U97" i="1" s="1"/>
  <c r="O178" i="1"/>
  <c r="U133" i="1"/>
  <c r="V18" i="1"/>
  <c r="T143" i="1"/>
  <c r="U11" i="1"/>
  <c r="U122" i="1"/>
  <c r="T124" i="1"/>
  <c r="Q183" i="1"/>
  <c r="G225" i="1" s="1"/>
  <c r="Q195" i="1"/>
  <c r="G214" i="1"/>
  <c r="G216" i="1" s="1"/>
  <c r="S140" i="1"/>
  <c r="T140" i="1"/>
  <c r="X12" i="1"/>
  <c r="I223" i="1"/>
  <c r="I215" i="1"/>
  <c r="I216" i="1" s="1"/>
  <c r="I6" i="1"/>
  <c r="H191" i="1"/>
  <c r="L195" i="1"/>
  <c r="L183" i="1"/>
  <c r="S130" i="1"/>
  <c r="S106" i="1"/>
  <c r="S150" i="1"/>
  <c r="S101" i="1"/>
  <c r="R178" i="1"/>
  <c r="O205" i="1"/>
  <c r="O204" i="1"/>
  <c r="AC198" i="1" s="1"/>
  <c r="O203" i="1"/>
  <c r="O206" i="1"/>
  <c r="O194" i="1"/>
  <c r="O192" i="1" s="1"/>
  <c r="O193" i="1" s="1"/>
  <c r="L206" i="1"/>
  <c r="L204" i="1"/>
  <c r="L194" i="1"/>
  <c r="L192" i="1" s="1"/>
  <c r="L193" i="1" s="1"/>
  <c r="L203" i="1"/>
  <c r="L205" i="1"/>
  <c r="E203" i="1"/>
  <c r="E206" i="1"/>
  <c r="E205" i="1"/>
  <c r="E204" i="1"/>
  <c r="E194" i="1"/>
  <c r="E192" i="1" s="1"/>
  <c r="E193" i="1" s="1"/>
  <c r="E184" i="1" s="1"/>
  <c r="N206" i="1"/>
  <c r="N205" i="1"/>
  <c r="N204" i="1"/>
  <c r="AB198" i="1" s="1"/>
  <c r="N203" i="1"/>
  <c r="N194" i="1"/>
  <c r="N192" i="1" s="1"/>
  <c r="N193" i="1" s="1"/>
  <c r="J206" i="1"/>
  <c r="J203" i="1"/>
  <c r="J194" i="1"/>
  <c r="J192" i="1" s="1"/>
  <c r="J193" i="1" s="1"/>
  <c r="J204" i="1"/>
  <c r="J205" i="1"/>
  <c r="F206" i="1"/>
  <c r="F194" i="1"/>
  <c r="F192" i="1" s="1"/>
  <c r="F193" i="1" s="1"/>
  <c r="F184" i="1" s="1"/>
  <c r="F183" i="1" s="1"/>
  <c r="F195" i="1" s="1"/>
  <c r="G205" i="1"/>
  <c r="G204" i="1"/>
  <c r="G203" i="1"/>
  <c r="G206" i="1"/>
  <c r="G194" i="1"/>
  <c r="G192" i="1" s="1"/>
  <c r="G193" i="1" s="1"/>
  <c r="G184" i="1" s="1"/>
  <c r="V48" i="1"/>
  <c r="Y46" i="1"/>
  <c r="X48" i="1"/>
  <c r="X46" i="1"/>
  <c r="X47" i="1"/>
  <c r="W48" i="1"/>
  <c r="Y47" i="1"/>
  <c r="W46" i="1"/>
  <c r="V46" i="1"/>
  <c r="V57" i="1" s="1"/>
  <c r="V97" i="1" s="1"/>
  <c r="Y48" i="1"/>
  <c r="W47" i="1"/>
  <c r="U46" i="1"/>
  <c r="N195" i="1"/>
  <c r="N183" i="1"/>
  <c r="D225" i="1" s="1"/>
  <c r="M178" i="1"/>
  <c r="V121" i="1"/>
  <c r="W16" i="1"/>
  <c r="W10" i="1"/>
  <c r="V136" i="1"/>
  <c r="S212" i="1"/>
  <c r="S132" i="1"/>
  <c r="S180" i="1"/>
  <c r="S174" i="1"/>
  <c r="S172" i="1" s="1"/>
  <c r="S144" i="1" s="1"/>
  <c r="S178" i="1"/>
  <c r="T212" i="1" l="1"/>
  <c r="T132" i="1"/>
  <c r="V179" i="1"/>
  <c r="V173" i="1"/>
  <c r="V148" i="1"/>
  <c r="V114" i="1"/>
  <c r="V109" i="1"/>
  <c r="V185" i="1" s="1"/>
  <c r="V99" i="1"/>
  <c r="U223" i="1"/>
  <c r="W136" i="1"/>
  <c r="X10" i="1"/>
  <c r="Y57" i="1"/>
  <c r="Y97" i="1" s="1"/>
  <c r="V122" i="1"/>
  <c r="U124" i="1"/>
  <c r="U143" i="1"/>
  <c r="V11" i="1"/>
  <c r="U115" i="1"/>
  <c r="V15" i="1"/>
  <c r="U13" i="1"/>
  <c r="X14" i="1"/>
  <c r="W121" i="1"/>
  <c r="X16" i="1"/>
  <c r="I191" i="1"/>
  <c r="H184" i="1"/>
  <c r="H183" i="1" s="1"/>
  <c r="H195" i="1" s="1"/>
  <c r="Q181" i="1"/>
  <c r="Q177" i="1"/>
  <c r="Q157" i="1"/>
  <c r="S110" i="1"/>
  <c r="S107" i="1"/>
  <c r="Y12" i="1"/>
  <c r="V133" i="1"/>
  <c r="V213" i="1" s="1"/>
  <c r="W18" i="1"/>
  <c r="Q165" i="1"/>
  <c r="Q167" i="1"/>
  <c r="Q189" i="1" s="1"/>
  <c r="P188" i="1"/>
  <c r="P187" i="1"/>
  <c r="P160" i="1" s="1"/>
  <c r="U179" i="1"/>
  <c r="U173" i="1"/>
  <c r="U148" i="1"/>
  <c r="U99" i="1"/>
  <c r="U114" i="1"/>
  <c r="U168" i="1" s="1"/>
  <c r="U109" i="1"/>
  <c r="U185" i="1" s="1"/>
  <c r="T223" i="1"/>
  <c r="X135" i="1"/>
  <c r="Y9" i="1"/>
  <c r="Y135" i="1" s="1"/>
  <c r="R194" i="1"/>
  <c r="R192" i="1" s="1"/>
  <c r="R193" i="1" s="1"/>
  <c r="Q192" i="1"/>
  <c r="Q193" i="1" s="1"/>
  <c r="V124" i="1"/>
  <c r="W57" i="1"/>
  <c r="W97" i="1" s="1"/>
  <c r="X57" i="1"/>
  <c r="X97" i="1" s="1"/>
  <c r="S162" i="1"/>
  <c r="S149" i="1"/>
  <c r="S142" i="1"/>
  <c r="U213" i="1"/>
  <c r="U118" i="1"/>
  <c r="S186" i="1"/>
  <c r="R166" i="1"/>
  <c r="V223" i="1"/>
  <c r="V215" i="1"/>
  <c r="V6" i="1"/>
  <c r="W7" i="1"/>
  <c r="G183" i="1"/>
  <c r="G195" i="1"/>
  <c r="P189" i="1"/>
  <c r="W223" i="1" l="1"/>
  <c r="W215" i="1"/>
  <c r="X7" i="1"/>
  <c r="W6" i="1"/>
  <c r="V118" i="1"/>
  <c r="W179" i="1"/>
  <c r="W173" i="1"/>
  <c r="W148" i="1"/>
  <c r="W109" i="1"/>
  <c r="W185" i="1" s="1"/>
  <c r="W99" i="1"/>
  <c r="W114" i="1"/>
  <c r="U212" i="1"/>
  <c r="U132" i="1"/>
  <c r="U140" i="1"/>
  <c r="V143" i="1"/>
  <c r="W11" i="1"/>
  <c r="Q188" i="1"/>
  <c r="Q187" i="1"/>
  <c r="Q160" i="1" s="1"/>
  <c r="S210" i="1"/>
  <c r="S214" i="1" s="1"/>
  <c r="S216" i="1" s="1"/>
  <c r="S156" i="1"/>
  <c r="S171" i="1"/>
  <c r="S145" i="1"/>
  <c r="S151" i="1"/>
  <c r="W124" i="1"/>
  <c r="W15" i="1"/>
  <c r="V115" i="1"/>
  <c r="V168" i="1" s="1"/>
  <c r="V13" i="1"/>
  <c r="X136" i="1"/>
  <c r="Y10" i="1"/>
  <c r="Y136" i="1" s="1"/>
  <c r="W133" i="1"/>
  <c r="W213" i="1" s="1"/>
  <c r="X18" i="1"/>
  <c r="S137" i="1"/>
  <c r="S138" i="1" s="1"/>
  <c r="S112" i="1" s="1"/>
  <c r="S108" i="1"/>
  <c r="X121" i="1"/>
  <c r="Y16" i="1"/>
  <c r="Y121" i="1" s="1"/>
  <c r="R167" i="1"/>
  <c r="R189" i="1"/>
  <c r="R165" i="1"/>
  <c r="S181" i="1" s="1"/>
  <c r="S166" i="1"/>
  <c r="T186" i="1"/>
  <c r="X173" i="1"/>
  <c r="X179" i="1"/>
  <c r="X148" i="1"/>
  <c r="X99" i="1"/>
  <c r="X114" i="1"/>
  <c r="X109" i="1"/>
  <c r="X185" i="1" s="1"/>
  <c r="R177" i="1"/>
  <c r="R181" i="1"/>
  <c r="R157" i="1"/>
  <c r="Y185" i="1"/>
  <c r="J191" i="1"/>
  <c r="I184" i="1"/>
  <c r="I183" i="1" s="1"/>
  <c r="I195" i="1" s="1"/>
  <c r="Y14" i="1"/>
  <c r="W122" i="1"/>
  <c r="Y179" i="1"/>
  <c r="Y173" i="1"/>
  <c r="Y109" i="1"/>
  <c r="Y148" i="1"/>
  <c r="Y99" i="1"/>
  <c r="Y100" i="1" s="1"/>
  <c r="V140" i="1"/>
  <c r="V212" i="1" l="1"/>
  <c r="V132" i="1"/>
  <c r="X133" i="1"/>
  <c r="X213" i="1" s="1"/>
  <c r="Y18" i="1"/>
  <c r="Y133" i="1" s="1"/>
  <c r="Y213" i="1" s="1"/>
  <c r="Y140" i="1"/>
  <c r="S177" i="1"/>
  <c r="X215" i="1"/>
  <c r="X223" i="1"/>
  <c r="X6" i="1"/>
  <c r="Y7" i="1"/>
  <c r="U186" i="1"/>
  <c r="T166" i="1"/>
  <c r="R187" i="1"/>
  <c r="R160" i="1" s="1"/>
  <c r="R188" i="1"/>
  <c r="S154" i="1"/>
  <c r="S155" i="1"/>
  <c r="S146" i="1"/>
  <c r="S152" i="1"/>
  <c r="S126" i="1"/>
  <c r="N224" i="1"/>
  <c r="I224" i="1"/>
  <c r="W118" i="1"/>
  <c r="Y114" i="1"/>
  <c r="S165" i="1"/>
  <c r="T181" i="1" s="1"/>
  <c r="C219" i="1"/>
  <c r="S117" i="1"/>
  <c r="S120" i="1" s="1"/>
  <c r="S169" i="1"/>
  <c r="S200" i="1"/>
  <c r="X15" i="1"/>
  <c r="W115" i="1"/>
  <c r="W168" i="1" s="1"/>
  <c r="W13" i="1"/>
  <c r="S157" i="1"/>
  <c r="W143" i="1"/>
  <c r="X11" i="1"/>
  <c r="Y174" i="1"/>
  <c r="Y172" i="1" s="1"/>
  <c r="Y144" i="1" s="1"/>
  <c r="Y180" i="1"/>
  <c r="Y178" i="1" s="1"/>
  <c r="T100" i="1"/>
  <c r="K191" i="1"/>
  <c r="J184" i="1"/>
  <c r="J183" i="1" s="1"/>
  <c r="J195" i="1" s="1"/>
  <c r="W140" i="1"/>
  <c r="Y102" i="1"/>
  <c r="X140" i="1"/>
  <c r="X122" i="1"/>
  <c r="W212" i="1" l="1"/>
  <c r="W132" i="1"/>
  <c r="S127" i="1"/>
  <c r="Y122" i="1"/>
  <c r="K184" i="1"/>
  <c r="L191" i="1"/>
  <c r="X143" i="1"/>
  <c r="Y11" i="1"/>
  <c r="Y143" i="1" s="1"/>
  <c r="T165" i="1"/>
  <c r="U181" i="1" s="1"/>
  <c r="Y225" i="1"/>
  <c r="Y224" i="1"/>
  <c r="C215" i="1"/>
  <c r="Y223" i="1"/>
  <c r="Y215" i="1"/>
  <c r="Y6" i="1"/>
  <c r="X124" i="1"/>
  <c r="T180" i="1"/>
  <c r="T178" i="1" s="1"/>
  <c r="T174" i="1"/>
  <c r="T172" i="1" s="1"/>
  <c r="T144" i="1" s="1"/>
  <c r="U100" i="1"/>
  <c r="T17" i="1"/>
  <c r="T141" i="1" s="1"/>
  <c r="T102" i="1"/>
  <c r="V186" i="1"/>
  <c r="U166" i="1"/>
  <c r="S205" i="1"/>
  <c r="S204" i="1"/>
  <c r="S194" i="1"/>
  <c r="S192" i="1" s="1"/>
  <c r="Y130" i="1"/>
  <c r="Y101" i="1"/>
  <c r="Y106" i="1"/>
  <c r="X115" i="1"/>
  <c r="X168" i="1" s="1"/>
  <c r="Y15" i="1"/>
  <c r="X13" i="1"/>
  <c r="X118" i="1"/>
  <c r="S161" i="1"/>
  <c r="W186" i="1" l="1"/>
  <c r="V166" i="1"/>
  <c r="Y118" i="1"/>
  <c r="Y107" i="1"/>
  <c r="Y110" i="1"/>
  <c r="Y124" i="1"/>
  <c r="S164" i="1"/>
  <c r="S167" i="1"/>
  <c r="S188" i="1" s="1"/>
  <c r="S159" i="1"/>
  <c r="Y162" i="1"/>
  <c r="Y142" i="1"/>
  <c r="S193" i="1"/>
  <c r="U165" i="1"/>
  <c r="V181" i="1" s="1"/>
  <c r="U180" i="1"/>
  <c r="U178" i="1" s="1"/>
  <c r="U174" i="1"/>
  <c r="U172" i="1" s="1"/>
  <c r="U144" i="1" s="1"/>
  <c r="U17" i="1"/>
  <c r="U141" i="1" s="1"/>
  <c r="V100" i="1"/>
  <c r="U102" i="1"/>
  <c r="Y115" i="1"/>
  <c r="Y168" i="1" s="1"/>
  <c r="Y13" i="1"/>
  <c r="M191" i="1"/>
  <c r="L184" i="1"/>
  <c r="X212" i="1"/>
  <c r="X132" i="1"/>
  <c r="AL198" i="1"/>
  <c r="AG198" i="1"/>
  <c r="T130" i="1"/>
  <c r="T101" i="1"/>
  <c r="T106" i="1"/>
  <c r="T150" i="1"/>
  <c r="S128" i="1"/>
  <c r="U130" i="1" l="1"/>
  <c r="U150" i="1"/>
  <c r="U106" i="1"/>
  <c r="U101" i="1"/>
  <c r="T110" i="1"/>
  <c r="T107" i="1"/>
  <c r="N191" i="1"/>
  <c r="M184" i="1"/>
  <c r="V174" i="1"/>
  <c r="V172" i="1" s="1"/>
  <c r="V144" i="1" s="1"/>
  <c r="W100" i="1"/>
  <c r="V180" i="1"/>
  <c r="V178" i="1" s="1"/>
  <c r="V17" i="1"/>
  <c r="V141" i="1" s="1"/>
  <c r="V102" i="1"/>
  <c r="T162" i="1"/>
  <c r="T149" i="1"/>
  <c r="T142" i="1"/>
  <c r="T175" i="1"/>
  <c r="G3" i="1"/>
  <c r="S203" i="1"/>
  <c r="I5" i="1" s="1"/>
  <c r="Y210" i="1"/>
  <c r="Y214" i="1" s="1"/>
  <c r="Y216" i="1" s="1"/>
  <c r="Y145" i="1"/>
  <c r="C110" i="1"/>
  <c r="C210" i="1" s="1"/>
  <c r="C214" i="1" s="1"/>
  <c r="V165" i="1"/>
  <c r="W181" i="1" s="1"/>
  <c r="S187" i="1"/>
  <c r="S160" i="1" s="1"/>
  <c r="S189" i="1"/>
  <c r="Y212" i="1"/>
  <c r="Y132" i="1"/>
  <c r="Y137" i="1"/>
  <c r="Y108" i="1"/>
  <c r="X186" i="1"/>
  <c r="W166" i="1"/>
  <c r="Y138" i="1" l="1"/>
  <c r="O191" i="1"/>
  <c r="N184" i="1"/>
  <c r="U162" i="1"/>
  <c r="U142" i="1"/>
  <c r="U149" i="1"/>
  <c r="Y186" i="1"/>
  <c r="Y166" i="1" s="1"/>
  <c r="X166" i="1"/>
  <c r="W180" i="1"/>
  <c r="W178" i="1" s="1"/>
  <c r="W174" i="1"/>
  <c r="W172" i="1" s="1"/>
  <c r="W144" i="1" s="1"/>
  <c r="X100" i="1"/>
  <c r="W17" i="1"/>
  <c r="W141" i="1" s="1"/>
  <c r="W102" i="1"/>
  <c r="T137" i="1"/>
  <c r="T138" i="1" s="1"/>
  <c r="T112" i="1" s="1"/>
  <c r="T108" i="1"/>
  <c r="U110" i="1"/>
  <c r="U107" i="1"/>
  <c r="Y146" i="1"/>
  <c r="V150" i="1"/>
  <c r="V101" i="1"/>
  <c r="V130" i="1"/>
  <c r="V106" i="1"/>
  <c r="T210" i="1"/>
  <c r="T214" i="1" s="1"/>
  <c r="T216" i="1" s="1"/>
  <c r="T177" i="1"/>
  <c r="T156" i="1"/>
  <c r="S224" i="1" s="1"/>
  <c r="T151" i="1"/>
  <c r="T145" i="1"/>
  <c r="T171" i="1"/>
  <c r="T157" i="1"/>
  <c r="W165" i="1"/>
  <c r="X181" i="1" s="1"/>
  <c r="V142" i="1" l="1"/>
  <c r="V162" i="1"/>
  <c r="V149" i="1"/>
  <c r="T155" i="1"/>
  <c r="T146" i="1"/>
  <c r="T152" i="1"/>
  <c r="T154" i="1"/>
  <c r="T126" i="1"/>
  <c r="T127" i="1"/>
  <c r="X180" i="1"/>
  <c r="X178" i="1" s="1"/>
  <c r="X174" i="1"/>
  <c r="X172" i="1" s="1"/>
  <c r="X144" i="1" s="1"/>
  <c r="X17" i="1"/>
  <c r="X141" i="1" s="1"/>
  <c r="X102" i="1"/>
  <c r="X165" i="1"/>
  <c r="V107" i="1"/>
  <c r="V110" i="1"/>
  <c r="T194" i="1"/>
  <c r="T192" i="1" s="1"/>
  <c r="T117" i="1"/>
  <c r="T120" i="1" s="1"/>
  <c r="T128" i="1" s="1"/>
  <c r="U112" i="1"/>
  <c r="T169" i="1"/>
  <c r="Y165" i="1"/>
  <c r="U137" i="1"/>
  <c r="U138" i="1" s="1"/>
  <c r="U108" i="1"/>
  <c r="W150" i="1"/>
  <c r="W106" i="1"/>
  <c r="W130" i="1"/>
  <c r="W101" i="1"/>
  <c r="P191" i="1"/>
  <c r="O184" i="1"/>
  <c r="U210" i="1"/>
  <c r="U214" i="1" s="1"/>
  <c r="U216" i="1" s="1"/>
  <c r="U177" i="1"/>
  <c r="U157" i="1"/>
  <c r="U151" i="1"/>
  <c r="U145" i="1"/>
  <c r="U155" i="1" l="1"/>
  <c r="U154" i="1"/>
  <c r="U146" i="1"/>
  <c r="U152" i="1"/>
  <c r="T193" i="1"/>
  <c r="Q191" i="1"/>
  <c r="P184" i="1"/>
  <c r="W107" i="1"/>
  <c r="W110" i="1"/>
  <c r="T161" i="1"/>
  <c r="T159" i="1"/>
  <c r="V210" i="1"/>
  <c r="V214" i="1" s="1"/>
  <c r="V216" i="1" s="1"/>
  <c r="V151" i="1"/>
  <c r="V177" i="1"/>
  <c r="V157" i="1"/>
  <c r="V145" i="1"/>
  <c r="U194" i="1"/>
  <c r="U192" i="1" s="1"/>
  <c r="U193" i="1" s="1"/>
  <c r="U117" i="1"/>
  <c r="U120" i="1" s="1"/>
  <c r="U169" i="1"/>
  <c r="V137" i="1"/>
  <c r="V138" i="1" s="1"/>
  <c r="V112" i="1" s="1"/>
  <c r="V108" i="1"/>
  <c r="X130" i="1"/>
  <c r="X150" i="1"/>
  <c r="X106" i="1"/>
  <c r="X101" i="1"/>
  <c r="Y150" i="1"/>
  <c r="U127" i="1"/>
  <c r="T164" i="1"/>
  <c r="T167" i="1"/>
  <c r="T188" i="1" s="1"/>
  <c r="W162" i="1"/>
  <c r="W149" i="1"/>
  <c r="W142" i="1"/>
  <c r="Y181" i="1"/>
  <c r="Y177" i="1"/>
  <c r="Y157" i="1"/>
  <c r="U126" i="1"/>
  <c r="V126" i="1" s="1"/>
  <c r="V194" i="1" l="1"/>
  <c r="V192" i="1" s="1"/>
  <c r="V117" i="1"/>
  <c r="V120" i="1" s="1"/>
  <c r="V169" i="1"/>
  <c r="R191" i="1"/>
  <c r="Q184" i="1"/>
  <c r="U175" i="1"/>
  <c r="U156" i="1"/>
  <c r="T224" i="1" s="1"/>
  <c r="U171" i="1"/>
  <c r="X162" i="1"/>
  <c r="X149" i="1"/>
  <c r="X142" i="1"/>
  <c r="Y149" i="1"/>
  <c r="W210" i="1"/>
  <c r="W214" i="1" s="1"/>
  <c r="W216" i="1" s="1"/>
  <c r="W177" i="1"/>
  <c r="W157" i="1"/>
  <c r="W145" i="1"/>
  <c r="W151" i="1"/>
  <c r="T187" i="1"/>
  <c r="T160" i="1" s="1"/>
  <c r="T189" i="1"/>
  <c r="U159" i="1"/>
  <c r="U161" i="1"/>
  <c r="U188" i="1"/>
  <c r="V127" i="1"/>
  <c r="U164" i="1"/>
  <c r="U167" i="1"/>
  <c r="X110" i="1"/>
  <c r="X107" i="1"/>
  <c r="V152" i="1"/>
  <c r="V154" i="1"/>
  <c r="V155" i="1"/>
  <c r="V146" i="1"/>
  <c r="U128" i="1"/>
  <c r="W137" i="1"/>
  <c r="W138" i="1" s="1"/>
  <c r="W112" i="1" s="1"/>
  <c r="W108" i="1"/>
  <c r="W126" i="1" s="1"/>
  <c r="W194" i="1" l="1"/>
  <c r="W192" i="1" s="1"/>
  <c r="X112" i="1"/>
  <c r="W117" i="1"/>
  <c r="W120" i="1" s="1"/>
  <c r="W169" i="1"/>
  <c r="X137" i="1"/>
  <c r="X138" i="1" s="1"/>
  <c r="X108" i="1"/>
  <c r="V161" i="1"/>
  <c r="V159" i="1"/>
  <c r="X210" i="1"/>
  <c r="X214" i="1" s="1"/>
  <c r="X216" i="1" s="1"/>
  <c r="C216" i="1" s="1"/>
  <c r="C217" i="1" s="1"/>
  <c r="C221" i="1" s="1"/>
  <c r="F218" i="1" s="1"/>
  <c r="X177" i="1"/>
  <c r="X157" i="1"/>
  <c r="X151" i="1"/>
  <c r="X145" i="1"/>
  <c r="Y151" i="1"/>
  <c r="V128" i="1"/>
  <c r="W154" i="1"/>
  <c r="W152" i="1"/>
  <c r="W155" i="1"/>
  <c r="W146" i="1"/>
  <c r="V188" i="1"/>
  <c r="W127" i="1"/>
  <c r="V164" i="1"/>
  <c r="V167" i="1"/>
  <c r="U187" i="1"/>
  <c r="U160" i="1" s="1"/>
  <c r="U189" i="1"/>
  <c r="V175" i="1"/>
  <c r="V171" i="1"/>
  <c r="V156" i="1"/>
  <c r="U224" i="1" s="1"/>
  <c r="S191" i="1"/>
  <c r="R184" i="1"/>
  <c r="R183" i="1" s="1"/>
  <c r="V193" i="1"/>
  <c r="H225" i="1" l="1"/>
  <c r="R195" i="1"/>
  <c r="X154" i="1"/>
  <c r="X155" i="1"/>
  <c r="X146" i="1"/>
  <c r="X152" i="1"/>
  <c r="Y152" i="1"/>
  <c r="W188" i="1"/>
  <c r="X127" i="1"/>
  <c r="W164" i="1"/>
  <c r="W167" i="1"/>
  <c r="W128" i="1"/>
  <c r="X117" i="1"/>
  <c r="X120" i="1" s="1"/>
  <c r="Y112" i="1"/>
  <c r="X194" i="1"/>
  <c r="X192" i="1" s="1"/>
  <c r="X169" i="1"/>
  <c r="T191" i="1"/>
  <c r="S184" i="1"/>
  <c r="S183" i="1" s="1"/>
  <c r="V187" i="1"/>
  <c r="V160" i="1" s="1"/>
  <c r="V189" i="1"/>
  <c r="F220" i="1"/>
  <c r="E5" i="1" s="1"/>
  <c r="E3" i="1"/>
  <c r="Q3" i="1" s="1"/>
  <c r="W193" i="1"/>
  <c r="W175" i="1"/>
  <c r="W171" i="1"/>
  <c r="W156" i="1"/>
  <c r="V224" i="1" s="1"/>
  <c r="W161" i="1"/>
  <c r="W159" i="1"/>
  <c r="X126" i="1"/>
  <c r="Y126" i="1" s="1"/>
  <c r="X161" i="1" l="1"/>
  <c r="X159" i="1"/>
  <c r="X193" i="1"/>
  <c r="W187" i="1"/>
  <c r="W160" i="1" s="1"/>
  <c r="W189" i="1"/>
  <c r="N225" i="1"/>
  <c r="I225" i="1"/>
  <c r="S195" i="1"/>
  <c r="Y194" i="1"/>
  <c r="Y192" i="1" s="1"/>
  <c r="Y117" i="1"/>
  <c r="Y120" i="1" s="1"/>
  <c r="Y128" i="1" s="1"/>
  <c r="Y169" i="1"/>
  <c r="X175" i="1"/>
  <c r="X171" i="1"/>
  <c r="X156" i="1"/>
  <c r="W224" i="1" s="1"/>
  <c r="U191" i="1"/>
  <c r="T184" i="1"/>
  <c r="T183" i="1" s="1"/>
  <c r="X128" i="1"/>
  <c r="Y155" i="1"/>
  <c r="Y127" i="1"/>
  <c r="X164" i="1"/>
  <c r="Y154" i="1"/>
  <c r="X167" i="1"/>
  <c r="X188" i="1" s="1"/>
  <c r="Y175" i="1" l="1"/>
  <c r="Y171" i="1"/>
  <c r="Y156" i="1"/>
  <c r="X224" i="1" s="1"/>
  <c r="Y193" i="1"/>
  <c r="V191" i="1"/>
  <c r="U184" i="1"/>
  <c r="U183" i="1" s="1"/>
  <c r="Y159" i="1"/>
  <c r="Y161" i="1"/>
  <c r="Y164" i="1"/>
  <c r="Y167" i="1"/>
  <c r="S225" i="1"/>
  <c r="T195" i="1"/>
  <c r="X187" i="1"/>
  <c r="X160" i="1" s="1"/>
  <c r="X189" i="1"/>
  <c r="Y187" i="1" l="1"/>
  <c r="Y160" i="1" s="1"/>
  <c r="Y189" i="1"/>
  <c r="T225" i="1"/>
  <c r="U195" i="1"/>
  <c r="Y188" i="1"/>
  <c r="W191" i="1"/>
  <c r="V184" i="1"/>
  <c r="V183" i="1" s="1"/>
  <c r="U225" i="1" l="1"/>
  <c r="V195" i="1"/>
  <c r="X191" i="1"/>
  <c r="W184" i="1"/>
  <c r="W183" i="1" s="1"/>
  <c r="V225" i="1" l="1"/>
  <c r="W195" i="1"/>
  <c r="Y191" i="1"/>
  <c r="Y184" i="1" s="1"/>
  <c r="Y183" i="1" s="1"/>
  <c r="X184" i="1"/>
  <c r="X183" i="1" s="1"/>
  <c r="W225" i="1" l="1"/>
  <c r="X195" i="1"/>
  <c r="X225" i="1"/>
  <c r="Y195" i="1"/>
  <c r="Q4" i="1" l="1"/>
</calcChain>
</file>

<file path=xl/sharedStrings.xml><?xml version="1.0" encoding="utf-8"?>
<sst xmlns="http://schemas.openxmlformats.org/spreadsheetml/2006/main" count="312" uniqueCount="174">
  <si>
    <t>Company</t>
  </si>
  <si>
    <t>SEADRILL PARTNER</t>
  </si>
  <si>
    <t>DCF Valuation</t>
  </si>
  <si>
    <t>Multiple Valuation</t>
  </si>
  <si>
    <t>Multiples</t>
  </si>
  <si>
    <t>Market Data</t>
  </si>
  <si>
    <t>Today</t>
  </si>
  <si>
    <t>Country</t>
  </si>
  <si>
    <t>Target price</t>
  </si>
  <si>
    <t>b_unlev.</t>
  </si>
  <si>
    <t>Enterprise</t>
  </si>
  <si>
    <t>Tgt px</t>
  </si>
  <si>
    <t>Industry</t>
  </si>
  <si>
    <t>Current price</t>
  </si>
  <si>
    <t>ROIC</t>
  </si>
  <si>
    <t>NOPAT</t>
  </si>
  <si>
    <t>Market cap</t>
  </si>
  <si>
    <t>USDCLP</t>
  </si>
  <si>
    <t>Growth</t>
  </si>
  <si>
    <t>Upside</t>
  </si>
  <si>
    <t>WACC</t>
  </si>
  <si>
    <t>EV/(EB-Cpx)</t>
  </si>
  <si>
    <t>Shares out.</t>
  </si>
  <si>
    <t>Equity</t>
  </si>
  <si>
    <t>Currency of Model</t>
  </si>
  <si>
    <t>Valuation year</t>
  </si>
  <si>
    <t>1Q15</t>
  </si>
  <si>
    <t>2Q15</t>
  </si>
  <si>
    <t>3Q15</t>
  </si>
  <si>
    <t>4Q15</t>
  </si>
  <si>
    <t>1Q16</t>
  </si>
  <si>
    <t>2Q16</t>
  </si>
  <si>
    <t>3Q16</t>
  </si>
  <si>
    <t>4Q16</t>
  </si>
  <si>
    <t>Main Model Assumptions</t>
  </si>
  <si>
    <t>10 year local bond</t>
  </si>
  <si>
    <t>Dividends</t>
  </si>
  <si>
    <t>Account receivables</t>
  </si>
  <si>
    <t>Change in debt</t>
  </si>
  <si>
    <t>Capex</t>
  </si>
  <si>
    <t>D&amp;A/Revenues</t>
  </si>
  <si>
    <t>Capital turnover</t>
  </si>
  <si>
    <t>Interest rate on debt</t>
  </si>
  <si>
    <t>Cash</t>
  </si>
  <si>
    <t>Cash cycle</t>
  </si>
  <si>
    <t>Cash corrected beta</t>
  </si>
  <si>
    <t>DSO</t>
  </si>
  <si>
    <t>DSI</t>
  </si>
  <si>
    <t>Cash/EV</t>
  </si>
  <si>
    <t>DPO</t>
  </si>
  <si>
    <t>SG&amp;A as rev</t>
  </si>
  <si>
    <t>COGS</t>
  </si>
  <si>
    <t>Gross profit</t>
  </si>
  <si>
    <t>Market MACRO Data</t>
  </si>
  <si>
    <t>Cost of equity</t>
  </si>
  <si>
    <t>Coverage</t>
  </si>
  <si>
    <t>Current assets</t>
  </si>
  <si>
    <t>D&amp;A</t>
  </si>
  <si>
    <t>Industry Data</t>
  </si>
  <si>
    <t>Operational Data</t>
  </si>
  <si>
    <t>Dayrates</t>
  </si>
  <si>
    <t>Debt / Capital</t>
  </si>
  <si>
    <t>West Sirius</t>
  </si>
  <si>
    <t>Semisub</t>
  </si>
  <si>
    <t>West Aquarius</t>
  </si>
  <si>
    <t>West Capricorn</t>
  </si>
  <si>
    <t xml:space="preserve">West Leo </t>
  </si>
  <si>
    <t>West Capella</t>
  </si>
  <si>
    <t>Drillship</t>
  </si>
  <si>
    <t>West Auriga</t>
  </si>
  <si>
    <t>West Vela</t>
  </si>
  <si>
    <t>West Polaris</t>
  </si>
  <si>
    <t>West Vencedor</t>
  </si>
  <si>
    <t>Tender</t>
  </si>
  <si>
    <t>T15</t>
  </si>
  <si>
    <t>Barge</t>
  </si>
  <si>
    <t>T16</t>
  </si>
  <si>
    <t>Gross revenues</t>
  </si>
  <si>
    <t>Discount factor</t>
  </si>
  <si>
    <t>Discounted FCF</t>
  </si>
  <si>
    <t>Income Statement</t>
  </si>
  <si>
    <t>Dividend payout</t>
  </si>
  <si>
    <t>Revenues</t>
  </si>
  <si>
    <t>Dividend yield</t>
  </si>
  <si>
    <t>SG&amp;A</t>
  </si>
  <si>
    <t>EBITDA</t>
  </si>
  <si>
    <t>EBIT</t>
  </si>
  <si>
    <t>Interest income</t>
  </si>
  <si>
    <t>EBIT Margin</t>
  </si>
  <si>
    <t>Interest expense</t>
  </si>
  <si>
    <t>EBIT YoY</t>
  </si>
  <si>
    <t>Other non-op</t>
  </si>
  <si>
    <t>EBT</t>
  </si>
  <si>
    <t>EBITDA Margin</t>
  </si>
  <si>
    <t>Tax</t>
  </si>
  <si>
    <t>EBITDA YoY</t>
  </si>
  <si>
    <t>Net income</t>
  </si>
  <si>
    <t>Tax Rate</t>
  </si>
  <si>
    <t>Enterprise value</t>
  </si>
  <si>
    <t>Equity w/out minority</t>
  </si>
  <si>
    <t>Balance Sheet</t>
  </si>
  <si>
    <t>EV/(EBITDA - CAPEX)</t>
  </si>
  <si>
    <t>EV/EBITDA</t>
  </si>
  <si>
    <t>ST Investment</t>
  </si>
  <si>
    <t>EV/IC</t>
  </si>
  <si>
    <t>EV/NOPAT</t>
  </si>
  <si>
    <t>Inventories</t>
  </si>
  <si>
    <t>FCF</t>
  </si>
  <si>
    <t>Other current assets</t>
  </si>
  <si>
    <t>Gross Margin</t>
  </si>
  <si>
    <t>PPE</t>
  </si>
  <si>
    <t>Other long term assets</t>
  </si>
  <si>
    <t>Total assets</t>
  </si>
  <si>
    <t>Account payables</t>
  </si>
  <si>
    <t>Total debt</t>
  </si>
  <si>
    <t>Other liabilities</t>
  </si>
  <si>
    <t>Invested Capital</t>
  </si>
  <si>
    <t>Total Liabilities</t>
  </si>
  <si>
    <t>Invested Capital Op.</t>
  </si>
  <si>
    <t>Minority</t>
  </si>
  <si>
    <t>Levered beta</t>
  </si>
  <si>
    <t>Market Cap</t>
  </si>
  <si>
    <t>Total equity</t>
  </si>
  <si>
    <t>Market Premium</t>
  </si>
  <si>
    <t>check</t>
  </si>
  <si>
    <t>Cash Flow Statement</t>
  </si>
  <si>
    <t>Net Debt</t>
  </si>
  <si>
    <t>Net Debt / EBITDA</t>
  </si>
  <si>
    <t>Net Debt / Equity</t>
  </si>
  <si>
    <t>Change in wk</t>
  </si>
  <si>
    <t>Net income YoY</t>
  </si>
  <si>
    <t>Paid interest</t>
  </si>
  <si>
    <t>Net Margin</t>
  </si>
  <si>
    <t>Net Revenues YoY</t>
  </si>
  <si>
    <t>Paid taxes</t>
  </si>
  <si>
    <t>NOPAT Margin</t>
  </si>
  <si>
    <t>NOPAT YoY</t>
  </si>
  <si>
    <t>Operating Ratios</t>
  </si>
  <si>
    <t>Outstading shares</t>
  </si>
  <si>
    <t>P/BV</t>
  </si>
  <si>
    <t>P/E</t>
  </si>
  <si>
    <t>Growth Ratios</t>
  </si>
  <si>
    <t>ROA</t>
  </si>
  <si>
    <t>ROE</t>
  </si>
  <si>
    <t>Profitability Ratios</t>
  </si>
  <si>
    <t>ROIC - WACC (bps)</t>
  </si>
  <si>
    <t>ROIC Operating</t>
  </si>
  <si>
    <t>ROCE</t>
  </si>
  <si>
    <t>Share price</t>
  </si>
  <si>
    <t>Leverage Ratios</t>
  </si>
  <si>
    <t>Important Figures</t>
  </si>
  <si>
    <t>IC</t>
  </si>
  <si>
    <t>Capital Employed</t>
  </si>
  <si>
    <t>CE</t>
  </si>
  <si>
    <t>Capitalized Leases</t>
  </si>
  <si>
    <t>Capital</t>
  </si>
  <si>
    <t>Working capital</t>
  </si>
  <si>
    <t>ROIC Analysis</t>
  </si>
  <si>
    <t>ROCE Analysis</t>
  </si>
  <si>
    <t>WACC Analysis</t>
  </si>
  <si>
    <t>Cost of debt</t>
  </si>
  <si>
    <t>Cost of leases</t>
  </si>
  <si>
    <t>Equity / Capital</t>
  </si>
  <si>
    <t>Leases / Capital</t>
  </si>
  <si>
    <t>Select Multiple</t>
  </si>
  <si>
    <t>USD</t>
  </si>
  <si>
    <t>Smart Chart</t>
  </si>
  <si>
    <t>&lt;- Bar</t>
  </si>
  <si>
    <t>&lt;- Line 1</t>
  </si>
  <si>
    <t>&lt;- Line 2</t>
  </si>
  <si>
    <t>capex/ingresos</t>
  </si>
  <si>
    <t>Jan-19</t>
  </si>
  <si>
    <t>Jul-18</t>
  </si>
  <si>
    <t>Jan-18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</si>
</sst>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-* #,##0.00_-;\-* #,##0.00_-;_-* &quot;-&quot;??_-;_-@_-"/>
    <numFmt numFmtId="165" formatCode="_-&quot;$&quot;\ * #,##0_-;\-&quot;$&quot;\ * #,##0_-;_-&quot;$&quot;\ * &quot;-&quot;??_-;_-@_-"/>
    <numFmt numFmtId="166" formatCode="_-* #,##0.0_-;\-* #,##0.0_-;_-* &quot;-&quot;??_-;_-@_-"/>
    <numFmt numFmtId="167" formatCode="_-* #,##0_-;\-* #,##0_-;_-* &quot;-&quot;??_-;_-@_-"/>
    <numFmt numFmtId="168" formatCode="0.0%"/>
    <numFmt numFmtId="169" formatCode="dd/mm/yy;@"/>
    <numFmt numFmtId="170" formatCode="_(* #,##0_);_(* \(#,##0\);_(* &quot;-&quot;??_);_(@_)"/>
    <numFmt numFmtId="171" formatCode="[$-409]mmm\-yy;@"/>
    <numFmt numFmtId="172" formatCode="_-&quot;$&quot;\ * #,##0.00_-;\-&quot;$&quot;\ * #,##0.00_-;_-&quot;$&quot;\ * &quot;-&quot;??_-;_-@_-"/>
    <numFmt numFmtId="173" formatCode="#.#&quot;x&quot;"/>
    <numFmt numFmtId="174" formatCode="_-* #,##0.000_-;\-* #,##0.000_-;_-* &quot;-&quot;??_-;_-@_-"/>
    <numFmt numFmtId="175" formatCode="0.00_);[Red]\(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7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7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indexed="17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0" fontId="23" fillId="0" borderId="0"/>
  </cellStyleXfs>
  <cellXfs count="233">
    <xf numFmtId="0" fontId="0" fillId="0" borderId="0" xfId="0"/>
    <xf numFmtId="0" fontId="4" fillId="2" borderId="0" xfId="0" applyFont="1" applyFill="1"/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0" fillId="2" borderId="0" xfId="0" applyFill="1"/>
    <xf numFmtId="0" fontId="0" fillId="4" borderId="0" xfId="0" applyFill="1"/>
    <xf numFmtId="0" fontId="6" fillId="5" borderId="0" xfId="0" applyFont="1" applyFill="1" applyAlignment="1">
      <alignment horizontal="center"/>
    </xf>
    <xf numFmtId="0" fontId="2" fillId="6" borderId="4" xfId="0" applyFont="1" applyFill="1" applyBorder="1" applyAlignment="1"/>
    <xf numFmtId="0" fontId="2" fillId="6" borderId="5" xfId="0" applyFont="1" applyFill="1" applyBorder="1" applyAlignment="1"/>
    <xf numFmtId="0" fontId="2" fillId="6" borderId="6" xfId="0" applyFont="1" applyFill="1" applyBorder="1" applyAlignment="1"/>
    <xf numFmtId="14" fontId="0" fillId="2" borderId="0" xfId="0" applyNumberFormat="1" applyFill="1"/>
    <xf numFmtId="0" fontId="7" fillId="5" borderId="0" xfId="0" applyFont="1" applyFill="1" applyAlignment="1">
      <alignment horizontal="center"/>
    </xf>
    <xf numFmtId="0" fontId="2" fillId="7" borderId="7" xfId="0" applyFont="1" applyFill="1" applyBorder="1"/>
    <xf numFmtId="164" fontId="2" fillId="8" borderId="0" xfId="1" applyFont="1" applyFill="1" applyBorder="1"/>
    <xf numFmtId="165" fontId="2" fillId="8" borderId="8" xfId="0" applyNumberFormat="1" applyFont="1" applyFill="1" applyBorder="1"/>
    <xf numFmtId="0" fontId="0" fillId="7" borderId="0" xfId="0" applyFill="1" applyBorder="1"/>
    <xf numFmtId="166" fontId="8" fillId="8" borderId="0" xfId="1" applyNumberFormat="1" applyFont="1" applyFill="1" applyBorder="1"/>
    <xf numFmtId="0" fontId="0" fillId="7" borderId="7" xfId="0" applyFill="1" applyBorder="1"/>
    <xf numFmtId="164" fontId="9" fillId="8" borderId="0" xfId="1" applyFont="1" applyFill="1" applyBorder="1" applyAlignment="1">
      <alignment horizontal="right"/>
    </xf>
    <xf numFmtId="167" fontId="9" fillId="8" borderId="8" xfId="1" applyNumberFormat="1" applyFont="1" applyFill="1" applyBorder="1"/>
    <xf numFmtId="165" fontId="0" fillId="2" borderId="0" xfId="0" applyNumberFormat="1" applyFill="1"/>
    <xf numFmtId="168" fontId="0" fillId="2" borderId="0" xfId="3" applyNumberFormat="1" applyFont="1" applyFill="1"/>
    <xf numFmtId="164" fontId="0" fillId="8" borderId="0" xfId="1" applyFont="1" applyFill="1" applyBorder="1"/>
    <xf numFmtId="168" fontId="10" fillId="8" borderId="8" xfId="3" applyNumberFormat="1" applyFont="1" applyFill="1" applyBorder="1"/>
    <xf numFmtId="167" fontId="9" fillId="8" borderId="0" xfId="1" applyNumberFormat="1" applyFont="1" applyFill="1" applyBorder="1"/>
    <xf numFmtId="167" fontId="0" fillId="2" borderId="0" xfId="0" applyNumberFormat="1" applyFill="1"/>
    <xf numFmtId="168" fontId="6" fillId="5" borderId="0" xfId="0" applyNumberFormat="1" applyFont="1" applyFill="1" applyAlignment="1">
      <alignment horizontal="center"/>
    </xf>
    <xf numFmtId="0" fontId="0" fillId="7" borderId="9" xfId="0" applyFill="1" applyBorder="1"/>
    <xf numFmtId="168" fontId="0" fillId="8" borderId="10" xfId="3" applyNumberFormat="1" applyFont="1" applyFill="1" applyBorder="1"/>
    <xf numFmtId="168" fontId="10" fillId="8" borderId="11" xfId="3" applyNumberFormat="1" applyFont="1" applyFill="1" applyBorder="1"/>
    <xf numFmtId="0" fontId="0" fillId="7" borderId="10" xfId="0" applyFill="1" applyBorder="1"/>
    <xf numFmtId="167" fontId="10" fillId="8" borderId="10" xfId="0" applyNumberFormat="1" applyFont="1" applyFill="1" applyBorder="1" applyAlignment="1">
      <alignment horizontal="right"/>
    </xf>
    <xf numFmtId="167" fontId="9" fillId="8" borderId="11" xfId="1" applyNumberFormat="1" applyFont="1" applyFill="1" applyBorder="1"/>
    <xf numFmtId="168" fontId="7" fillId="5" borderId="0" xfId="0" applyNumberFormat="1" applyFont="1" applyFill="1" applyAlignment="1">
      <alignment horizontal="center"/>
    </xf>
    <xf numFmtId="169" fontId="3" fillId="9" borderId="1" xfId="0" applyNumberFormat="1" applyFont="1" applyFill="1" applyBorder="1"/>
    <xf numFmtId="0" fontId="3" fillId="9" borderId="2" xfId="0" applyFont="1" applyFill="1" applyBorder="1"/>
    <xf numFmtId="0" fontId="3" fillId="9" borderId="3" xfId="0" applyFont="1" applyFill="1" applyBorder="1"/>
    <xf numFmtId="0" fontId="11" fillId="2" borderId="12" xfId="0" applyFont="1" applyFill="1" applyBorder="1"/>
    <xf numFmtId="0" fontId="0" fillId="10" borderId="0" xfId="0" applyFill="1"/>
    <xf numFmtId="0" fontId="12" fillId="11" borderId="0" xfId="0" applyFont="1" applyFill="1" applyAlignment="1">
      <alignment horizontal="center"/>
    </xf>
    <xf numFmtId="167" fontId="0" fillId="2" borderId="0" xfId="1" applyNumberFormat="1" applyFont="1" applyFill="1"/>
    <xf numFmtId="167" fontId="0" fillId="12" borderId="0" xfId="1" applyNumberFormat="1" applyFont="1" applyFill="1"/>
    <xf numFmtId="167" fontId="10" fillId="5" borderId="0" xfId="1" applyNumberFormat="1" applyFont="1" applyFill="1"/>
    <xf numFmtId="0" fontId="11" fillId="2" borderId="13" xfId="0" applyFont="1" applyFill="1" applyBorder="1"/>
    <xf numFmtId="168" fontId="0" fillId="12" borderId="0" xfId="3" applyNumberFormat="1" applyFont="1" applyFill="1"/>
    <xf numFmtId="168" fontId="10" fillId="5" borderId="0" xfId="3" applyNumberFormat="1" applyFont="1" applyFill="1"/>
    <xf numFmtId="167" fontId="0" fillId="10" borderId="0" xfId="1" applyNumberFormat="1" applyFont="1" applyFill="1"/>
    <xf numFmtId="167" fontId="12" fillId="11" borderId="0" xfId="1" applyNumberFormat="1" applyFont="1" applyFill="1" applyAlignment="1">
      <alignment horizontal="center"/>
    </xf>
    <xf numFmtId="3" fontId="8" fillId="2" borderId="0" xfId="1" applyNumberFormat="1" applyFont="1" applyFill="1"/>
    <xf numFmtId="3" fontId="8" fillId="12" borderId="0" xfId="1" applyNumberFormat="1" applyFont="1" applyFill="1"/>
    <xf numFmtId="167" fontId="0" fillId="0" borderId="0" xfId="1" applyNumberFormat="1" applyFont="1"/>
    <xf numFmtId="167" fontId="0" fillId="10" borderId="0" xfId="1" applyNumberFormat="1" applyFont="1" applyFill="1" applyAlignment="1">
      <alignment horizontal="left" indent="2"/>
    </xf>
    <xf numFmtId="170" fontId="0" fillId="2" borderId="0" xfId="1" applyNumberFormat="1" applyFont="1" applyFill="1"/>
    <xf numFmtId="170" fontId="0" fillId="12" borderId="0" xfId="1" applyNumberFormat="1" applyFont="1" applyFill="1"/>
    <xf numFmtId="167" fontId="11" fillId="2" borderId="13" xfId="1" applyNumberFormat="1" applyFont="1" applyFill="1" applyBorder="1"/>
    <xf numFmtId="168" fontId="0" fillId="2" borderId="0" xfId="0" applyNumberFormat="1" applyFill="1"/>
    <xf numFmtId="168" fontId="0" fillId="12" borderId="0" xfId="0" applyNumberFormat="1" applyFill="1"/>
    <xf numFmtId="10" fontId="10" fillId="5" borderId="0" xfId="3" applyNumberFormat="1" applyFont="1" applyFill="1"/>
    <xf numFmtId="10" fontId="8" fillId="13" borderId="0" xfId="3" applyNumberFormat="1" applyFont="1" applyFill="1"/>
    <xf numFmtId="166" fontId="10" fillId="5" borderId="0" xfId="1" applyNumberFormat="1" applyFont="1" applyFill="1"/>
    <xf numFmtId="43" fontId="0" fillId="0" borderId="0" xfId="0" applyNumberFormat="1"/>
    <xf numFmtId="9" fontId="0" fillId="2" borderId="0" xfId="3" applyFont="1" applyFill="1"/>
    <xf numFmtId="9" fontId="0" fillId="12" borderId="0" xfId="3" applyFont="1" applyFill="1"/>
    <xf numFmtId="0" fontId="5" fillId="12" borderId="2" xfId="0" applyFont="1" applyFill="1" applyBorder="1" applyAlignment="1">
      <alignment vertical="center"/>
    </xf>
    <xf numFmtId="168" fontId="11" fillId="2" borderId="13" xfId="3" applyNumberFormat="1" applyFont="1" applyFill="1" applyBorder="1"/>
    <xf numFmtId="167" fontId="8" fillId="5" borderId="0" xfId="1" applyNumberFormat="1" applyFont="1" applyFill="1"/>
    <xf numFmtId="164" fontId="12" fillId="11" borderId="0" xfId="1" applyFont="1" applyFill="1" applyAlignment="1">
      <alignment horizontal="center"/>
    </xf>
    <xf numFmtId="164" fontId="0" fillId="2" borderId="0" xfId="1" applyFont="1" applyFill="1"/>
    <xf numFmtId="164" fontId="0" fillId="12" borderId="0" xfId="1" applyFont="1" applyFill="1"/>
    <xf numFmtId="164" fontId="10" fillId="5" borderId="0" xfId="1" applyFont="1" applyFill="1"/>
    <xf numFmtId="164" fontId="8" fillId="5" borderId="0" xfId="1" applyFont="1" applyFill="1"/>
    <xf numFmtId="164" fontId="11" fillId="2" borderId="13" xfId="1" applyFont="1" applyFill="1" applyBorder="1"/>
    <xf numFmtId="164" fontId="0" fillId="0" borderId="0" xfId="1" applyFont="1"/>
    <xf numFmtId="168" fontId="8" fillId="5" borderId="0" xfId="3" applyNumberFormat="1" applyFont="1" applyFill="1"/>
    <xf numFmtId="0" fontId="0" fillId="10" borderId="0" xfId="0" applyFill="1" applyBorder="1"/>
    <xf numFmtId="167" fontId="12" fillId="11" borderId="0" xfId="1" applyNumberFormat="1" applyFont="1" applyFill="1" applyBorder="1" applyAlignment="1">
      <alignment horizontal="center"/>
    </xf>
    <xf numFmtId="168" fontId="0" fillId="2" borderId="0" xfId="3" applyNumberFormat="1" applyFont="1" applyFill="1" applyBorder="1"/>
    <xf numFmtId="168" fontId="0" fillId="12" borderId="0" xfId="3" applyNumberFormat="1" applyFont="1" applyFill="1" applyBorder="1"/>
    <xf numFmtId="168" fontId="10" fillId="5" borderId="0" xfId="3" applyNumberFormat="1" applyFont="1" applyFill="1" applyBorder="1"/>
    <xf numFmtId="168" fontId="8" fillId="5" borderId="0" xfId="3" applyNumberFormat="1" applyFont="1" applyFill="1" applyBorder="1"/>
    <xf numFmtId="164" fontId="0" fillId="2" borderId="0" xfId="1" applyFont="1" applyFill="1" applyBorder="1"/>
    <xf numFmtId="164" fontId="0" fillId="12" borderId="0" xfId="1" applyFont="1" applyFill="1" applyBorder="1"/>
    <xf numFmtId="166" fontId="8" fillId="5" borderId="0" xfId="1" applyNumberFormat="1" applyFont="1" applyFill="1"/>
    <xf numFmtId="0" fontId="2" fillId="10" borderId="0" xfId="0" applyFont="1" applyFill="1"/>
    <xf numFmtId="10" fontId="13" fillId="5" borderId="0" xfId="3" applyNumberFormat="1" applyFont="1" applyFill="1"/>
    <xf numFmtId="0" fontId="0" fillId="12" borderId="0" xfId="0" applyFill="1"/>
    <xf numFmtId="0" fontId="0" fillId="10" borderId="0" xfId="0" applyFill="1" applyAlignment="1">
      <alignment horizontal="left" indent="2"/>
    </xf>
    <xf numFmtId="171" fontId="12" fillId="11" borderId="0" xfId="1" applyNumberFormat="1" applyFont="1" applyFill="1" applyAlignment="1">
      <alignment horizontal="center"/>
    </xf>
    <xf numFmtId="165" fontId="13" fillId="5" borderId="0" xfId="2" applyNumberFormat="1" applyFont="1" applyFill="1"/>
    <xf numFmtId="164" fontId="14" fillId="5" borderId="0" xfId="1" applyFont="1" applyFill="1"/>
    <xf numFmtId="0" fontId="0" fillId="10" borderId="0" xfId="0" applyFill="1" applyAlignment="1">
      <alignment horizontal="left" indent="1"/>
    </xf>
    <xf numFmtId="0" fontId="0" fillId="10" borderId="0" xfId="0" applyFill="1" applyAlignment="1">
      <alignment horizontal="left" indent="4"/>
    </xf>
    <xf numFmtId="43" fontId="0" fillId="2" borderId="0" xfId="0" applyNumberFormat="1" applyFill="1"/>
    <xf numFmtId="0" fontId="8" fillId="10" borderId="0" xfId="0" applyFont="1" applyFill="1"/>
    <xf numFmtId="0" fontId="15" fillId="2" borderId="0" xfId="0" applyFont="1" applyFill="1" applyAlignment="1">
      <alignment horizontal="center"/>
    </xf>
    <xf numFmtId="167" fontId="9" fillId="2" borderId="0" xfId="1" applyNumberFormat="1" applyFont="1" applyFill="1"/>
    <xf numFmtId="167" fontId="10" fillId="2" borderId="0" xfId="1" applyNumberFormat="1" applyFont="1" applyFill="1"/>
    <xf numFmtId="167" fontId="8" fillId="12" borderId="0" xfId="1" applyNumberFormat="1" applyFont="1" applyFill="1"/>
    <xf numFmtId="167" fontId="8" fillId="2" borderId="0" xfId="1" applyNumberFormat="1" applyFont="1" applyFill="1"/>
    <xf numFmtId="167" fontId="9" fillId="12" borderId="0" xfId="1" applyNumberFormat="1" applyFont="1" applyFill="1"/>
    <xf numFmtId="170" fontId="8" fillId="2" borderId="0" xfId="1" applyNumberFormat="1" applyFont="1" applyFill="1"/>
    <xf numFmtId="170" fontId="8" fillId="12" borderId="0" xfId="1" applyNumberFormat="1" applyFont="1" applyFill="1"/>
    <xf numFmtId="167" fontId="11" fillId="2" borderId="13" xfId="1" applyNumberFormat="1" applyFont="1" applyFill="1" applyBorder="1" applyAlignment="1">
      <alignment horizontal="left" indent="2"/>
    </xf>
    <xf numFmtId="170" fontId="10" fillId="5" borderId="0" xfId="1" applyNumberFormat="1" applyFont="1" applyFill="1"/>
    <xf numFmtId="167" fontId="16" fillId="2" borderId="0" xfId="1" applyNumberFormat="1" applyFont="1" applyFill="1"/>
    <xf numFmtId="167" fontId="13" fillId="2" borderId="0" xfId="1" applyNumberFormat="1" applyFont="1" applyFill="1"/>
    <xf numFmtId="167" fontId="16" fillId="12" borderId="0" xfId="1" applyNumberFormat="1" applyFont="1" applyFill="1"/>
    <xf numFmtId="167" fontId="2" fillId="2" borderId="0" xfId="1" applyNumberFormat="1" applyFont="1" applyFill="1"/>
    <xf numFmtId="0" fontId="2" fillId="2" borderId="0" xfId="0" applyFont="1" applyFill="1"/>
    <xf numFmtId="0" fontId="2" fillId="0" borderId="0" xfId="0" applyFont="1"/>
    <xf numFmtId="170" fontId="2" fillId="2" borderId="0" xfId="1" applyNumberFormat="1" applyFont="1" applyFill="1"/>
    <xf numFmtId="167" fontId="14" fillId="2" borderId="0" xfId="1" applyNumberFormat="1" applyFont="1" applyFill="1"/>
    <xf numFmtId="0" fontId="17" fillId="2" borderId="13" xfId="0" applyFont="1" applyFill="1" applyBorder="1"/>
    <xf numFmtId="167" fontId="18" fillId="2" borderId="0" xfId="1" applyNumberFormat="1" applyFont="1" applyFill="1"/>
    <xf numFmtId="168" fontId="0" fillId="10" borderId="0" xfId="3" applyNumberFormat="1" applyFont="1" applyFill="1"/>
    <xf numFmtId="168" fontId="7" fillId="11" borderId="0" xfId="3" applyNumberFormat="1" applyFont="1" applyFill="1" applyAlignment="1">
      <alignment horizontal="center"/>
    </xf>
    <xf numFmtId="168" fontId="9" fillId="2" borderId="0" xfId="3" applyNumberFormat="1" applyFont="1" applyFill="1"/>
    <xf numFmtId="168" fontId="10" fillId="2" borderId="0" xfId="3" applyNumberFormat="1" applyFont="1" applyFill="1"/>
    <xf numFmtId="168" fontId="9" fillId="12" borderId="0" xfId="3" applyNumberFormat="1" applyFont="1" applyFill="1"/>
    <xf numFmtId="168" fontId="0" fillId="0" borderId="0" xfId="3" applyNumberFormat="1" applyFont="1"/>
    <xf numFmtId="167" fontId="19" fillId="11" borderId="0" xfId="1" applyNumberFormat="1" applyFont="1" applyFill="1" applyAlignment="1">
      <alignment horizontal="center"/>
    </xf>
    <xf numFmtId="167" fontId="2" fillId="12" borderId="0" xfId="1" applyNumberFormat="1" applyFont="1" applyFill="1"/>
    <xf numFmtId="167" fontId="10" fillId="13" borderId="0" xfId="1" applyNumberFormat="1" applyFont="1" applyFill="1"/>
    <xf numFmtId="167" fontId="10" fillId="12" borderId="0" xfId="1" applyNumberFormat="1" applyFont="1" applyFill="1"/>
    <xf numFmtId="0" fontId="0" fillId="10" borderId="14" xfId="0" applyFill="1" applyBorder="1"/>
    <xf numFmtId="167" fontId="9" fillId="2" borderId="14" xfId="1" applyNumberFormat="1" applyFont="1" applyFill="1" applyBorder="1"/>
    <xf numFmtId="167" fontId="10" fillId="2" borderId="14" xfId="1" applyNumberFormat="1" applyFont="1" applyFill="1" applyBorder="1"/>
    <xf numFmtId="167" fontId="9" fillId="12" borderId="14" xfId="1" applyNumberFormat="1" applyFont="1" applyFill="1" applyBorder="1"/>
    <xf numFmtId="167" fontId="10" fillId="12" borderId="14" xfId="1" applyNumberFormat="1" applyFont="1" applyFill="1" applyBorder="1"/>
    <xf numFmtId="167" fontId="8" fillId="12" borderId="14" xfId="1" applyNumberFormat="1" applyFont="1" applyFill="1" applyBorder="1"/>
    <xf numFmtId="167" fontId="0" fillId="2" borderId="14" xfId="1" applyNumberFormat="1" applyFont="1" applyFill="1" applyBorder="1"/>
    <xf numFmtId="0" fontId="0" fillId="2" borderId="14" xfId="0" applyFill="1" applyBorder="1"/>
    <xf numFmtId="0" fontId="0" fillId="0" borderId="14" xfId="0" applyBorder="1"/>
    <xf numFmtId="167" fontId="14" fillId="5" borderId="0" xfId="1" applyNumberFormat="1" applyFont="1" applyFill="1"/>
    <xf numFmtId="0" fontId="20" fillId="2" borderId="1" xfId="0" applyFont="1" applyFill="1" applyBorder="1"/>
    <xf numFmtId="0" fontId="12" fillId="2" borderId="2" xfId="0" applyFont="1" applyFill="1" applyBorder="1" applyAlignment="1">
      <alignment horizontal="center"/>
    </xf>
    <xf numFmtId="167" fontId="2" fillId="2" borderId="2" xfId="1" applyNumberFormat="1" applyFont="1" applyFill="1" applyBorder="1"/>
    <xf numFmtId="167" fontId="2" fillId="12" borderId="2" xfId="1" applyNumberFormat="1" applyFont="1" applyFill="1" applyBorder="1"/>
    <xf numFmtId="167" fontId="2" fillId="2" borderId="3" xfId="1" applyNumberFormat="1" applyFont="1" applyFill="1" applyBorder="1"/>
    <xf numFmtId="37" fontId="0" fillId="2" borderId="0" xfId="1" applyNumberFormat="1" applyFont="1" applyFill="1"/>
    <xf numFmtId="37" fontId="0" fillId="12" borderId="0" xfId="1" applyNumberFormat="1" applyFont="1" applyFill="1"/>
    <xf numFmtId="37" fontId="9" fillId="2" borderId="0" xfId="1" applyNumberFormat="1" applyFont="1" applyFill="1"/>
    <xf numFmtId="37" fontId="9" fillId="12" borderId="0" xfId="1" applyNumberFormat="1" applyFont="1" applyFill="1"/>
    <xf numFmtId="37" fontId="14" fillId="2" borderId="0" xfId="1" applyNumberFormat="1" applyFont="1" applyFill="1"/>
    <xf numFmtId="37" fontId="8" fillId="2" borderId="0" xfId="1" applyNumberFormat="1" applyFont="1" applyFill="1"/>
    <xf numFmtId="37" fontId="8" fillId="12" borderId="0" xfId="1" applyNumberFormat="1" applyFont="1" applyFill="1"/>
    <xf numFmtId="173" fontId="0" fillId="2" borderId="0" xfId="1" applyNumberFormat="1" applyFont="1" applyFill="1"/>
    <xf numFmtId="173" fontId="0" fillId="12" borderId="0" xfId="1" applyNumberFormat="1" applyFont="1" applyFill="1"/>
    <xf numFmtId="0" fontId="11" fillId="2" borderId="15" xfId="0" applyFont="1" applyFill="1" applyBorder="1"/>
    <xf numFmtId="168" fontId="2" fillId="10" borderId="0" xfId="3" applyNumberFormat="1" applyFont="1" applyFill="1"/>
    <xf numFmtId="168" fontId="2" fillId="2" borderId="0" xfId="3" applyNumberFormat="1" applyFont="1" applyFill="1"/>
    <xf numFmtId="168" fontId="2" fillId="12" borderId="0" xfId="3" applyNumberFormat="1" applyFont="1" applyFill="1"/>
    <xf numFmtId="168" fontId="2" fillId="0" borderId="0" xfId="3" applyNumberFormat="1" applyFont="1"/>
    <xf numFmtId="168" fontId="0" fillId="10" borderId="0" xfId="3" applyNumberFormat="1" applyFont="1" applyFill="1" applyAlignment="1">
      <alignment horizontal="left" indent="2"/>
    </xf>
    <xf numFmtId="168" fontId="0" fillId="10" borderId="0" xfId="3" applyNumberFormat="1" applyFont="1" applyFill="1" applyAlignment="1">
      <alignment horizontal="left" indent="4"/>
    </xf>
    <xf numFmtId="164" fontId="0" fillId="10" borderId="0" xfId="1" applyFont="1" applyFill="1" applyAlignment="1">
      <alignment horizontal="left" indent="2"/>
    </xf>
    <xf numFmtId="0" fontId="2" fillId="10" borderId="16" xfId="0" applyFont="1" applyFill="1" applyBorder="1"/>
    <xf numFmtId="168" fontId="7" fillId="11" borderId="0" xfId="0" applyNumberFormat="1" applyFont="1" applyFill="1" applyAlignment="1">
      <alignment horizontal="center"/>
    </xf>
    <xf numFmtId="168" fontId="18" fillId="2" borderId="16" xfId="3" applyNumberFormat="1" applyFont="1" applyFill="1" applyBorder="1"/>
    <xf numFmtId="168" fontId="18" fillId="12" borderId="16" xfId="3" applyNumberFormat="1" applyFont="1" applyFill="1" applyBorder="1"/>
    <xf numFmtId="168" fontId="0" fillId="10" borderId="17" xfId="3" applyNumberFormat="1" applyFont="1" applyFill="1" applyBorder="1"/>
    <xf numFmtId="168" fontId="12" fillId="11" borderId="16" xfId="3" applyNumberFormat="1" applyFont="1" applyFill="1" applyBorder="1" applyAlignment="1">
      <alignment horizontal="center"/>
    </xf>
    <xf numFmtId="168" fontId="1" fillId="2" borderId="16" xfId="3" applyNumberFormat="1" applyFont="1" applyFill="1" applyBorder="1"/>
    <xf numFmtId="168" fontId="8" fillId="2" borderId="16" xfId="3" applyNumberFormat="1" applyFont="1" applyFill="1" applyBorder="1"/>
    <xf numFmtId="168" fontId="8" fillId="12" borderId="16" xfId="3" applyNumberFormat="1" applyFont="1" applyFill="1" applyBorder="1"/>
    <xf numFmtId="168" fontId="8" fillId="2" borderId="18" xfId="3" applyNumberFormat="1" applyFont="1" applyFill="1" applyBorder="1"/>
    <xf numFmtId="168" fontId="0" fillId="10" borderId="19" xfId="3" applyNumberFormat="1" applyFont="1" applyFill="1" applyBorder="1"/>
    <xf numFmtId="168" fontId="1" fillId="2" borderId="0" xfId="3" applyNumberFormat="1" applyFont="1" applyFill="1" applyBorder="1"/>
    <xf numFmtId="168" fontId="8" fillId="2" borderId="0" xfId="3" applyNumberFormat="1" applyFont="1" applyFill="1" applyBorder="1"/>
    <xf numFmtId="168" fontId="8" fillId="12" borderId="0" xfId="3" applyNumberFormat="1" applyFont="1" applyFill="1" applyBorder="1"/>
    <xf numFmtId="168" fontId="8" fillId="2" borderId="20" xfId="3" applyNumberFormat="1" applyFont="1" applyFill="1" applyBorder="1"/>
    <xf numFmtId="168" fontId="0" fillId="10" borderId="21" xfId="3" applyNumberFormat="1" applyFont="1" applyFill="1" applyBorder="1"/>
    <xf numFmtId="168" fontId="6" fillId="5" borderId="22" xfId="0" applyNumberFormat="1" applyFont="1" applyFill="1" applyBorder="1" applyAlignment="1">
      <alignment horizontal="center"/>
    </xf>
    <xf numFmtId="168" fontId="1" fillId="2" borderId="22" xfId="3" applyNumberFormat="1" applyFont="1" applyFill="1" applyBorder="1"/>
    <xf numFmtId="168" fontId="1" fillId="12" borderId="22" xfId="3" applyNumberFormat="1" applyFont="1" applyFill="1" applyBorder="1"/>
    <xf numFmtId="168" fontId="1" fillId="2" borderId="23" xfId="3" applyNumberFormat="1" applyFont="1" applyFill="1" applyBorder="1"/>
    <xf numFmtId="167" fontId="12" fillId="11" borderId="16" xfId="1" applyNumberFormat="1" applyFont="1" applyFill="1" applyBorder="1" applyAlignment="1">
      <alignment horizontal="center"/>
    </xf>
    <xf numFmtId="167" fontId="12" fillId="11" borderId="22" xfId="1" applyNumberFormat="1" applyFont="1" applyFill="1" applyBorder="1" applyAlignment="1">
      <alignment horizontal="center"/>
    </xf>
    <xf numFmtId="168" fontId="8" fillId="2" borderId="22" xfId="3" applyNumberFormat="1" applyFont="1" applyFill="1" applyBorder="1"/>
    <xf numFmtId="168" fontId="8" fillId="12" borderId="22" xfId="3" applyNumberFormat="1" applyFont="1" applyFill="1" applyBorder="1"/>
    <xf numFmtId="168" fontId="8" fillId="2" borderId="23" xfId="3" applyNumberFormat="1" applyFont="1" applyFill="1" applyBorder="1"/>
    <xf numFmtId="168" fontId="8" fillId="2" borderId="0" xfId="3" applyNumberFormat="1" applyFont="1" applyFill="1"/>
    <xf numFmtId="168" fontId="8" fillId="12" borderId="0" xfId="3" applyNumberFormat="1" applyFont="1" applyFill="1"/>
    <xf numFmtId="0" fontId="0" fillId="10" borderId="0" xfId="0" applyFont="1" applyFill="1"/>
    <xf numFmtId="9" fontId="6" fillId="5" borderId="0" xfId="0" applyNumberFormat="1" applyFont="1" applyFill="1" applyAlignment="1">
      <alignment horizontal="center"/>
    </xf>
    <xf numFmtId="9" fontId="1" fillId="2" borderId="0" xfId="0" applyNumberFormat="1" applyFont="1" applyFill="1"/>
    <xf numFmtId="9" fontId="1" fillId="12" borderId="0" xfId="0" applyNumberFormat="1" applyFont="1" applyFill="1"/>
    <xf numFmtId="164" fontId="1" fillId="2" borderId="0" xfId="0" applyNumberFormat="1" applyFont="1" applyFill="1"/>
    <xf numFmtId="164" fontId="1" fillId="12" borderId="0" xfId="0" applyNumberFormat="1" applyFont="1" applyFill="1"/>
    <xf numFmtId="164" fontId="8" fillId="2" borderId="0" xfId="1" applyNumberFormat="1" applyFont="1" applyFill="1"/>
    <xf numFmtId="164" fontId="8" fillId="12" borderId="0" xfId="1" applyNumberFormat="1" applyFont="1" applyFill="1"/>
    <xf numFmtId="9" fontId="1" fillId="2" borderId="0" xfId="3" applyFont="1" applyFill="1"/>
    <xf numFmtId="9" fontId="1" fillId="12" borderId="0" xfId="3" applyFont="1" applyFill="1"/>
    <xf numFmtId="9" fontId="14" fillId="12" borderId="0" xfId="3" applyFont="1" applyFill="1"/>
    <xf numFmtId="164" fontId="1" fillId="2" borderId="0" xfId="1" applyFont="1" applyFill="1"/>
    <xf numFmtId="164" fontId="9" fillId="12" borderId="0" xfId="1" applyFont="1" applyFill="1"/>
    <xf numFmtId="166" fontId="21" fillId="10" borderId="12" xfId="1" applyNumberFormat="1" applyFont="1" applyFill="1" applyBorder="1"/>
    <xf numFmtId="164" fontId="0" fillId="4" borderId="4" xfId="1" applyFont="1" applyFill="1" applyBorder="1" applyAlignment="1"/>
    <xf numFmtId="164" fontId="0" fillId="4" borderId="6" xfId="1" applyFont="1" applyFill="1" applyBorder="1" applyAlignment="1"/>
    <xf numFmtId="164" fontId="8" fillId="5" borderId="6" xfId="1" applyFont="1" applyFill="1" applyBorder="1" applyAlignment="1"/>
    <xf numFmtId="164" fontId="21" fillId="10" borderId="13" xfId="1" applyFont="1" applyFill="1" applyBorder="1"/>
    <xf numFmtId="166" fontId="0" fillId="13" borderId="0" xfId="1" applyNumberFormat="1" applyFont="1" applyFill="1"/>
    <xf numFmtId="167" fontId="0" fillId="10" borderId="13" xfId="1" applyNumberFormat="1" applyFont="1" applyFill="1" applyBorder="1"/>
    <xf numFmtId="170" fontId="0" fillId="10" borderId="13" xfId="1" applyNumberFormat="1" applyFont="1" applyFill="1" applyBorder="1"/>
    <xf numFmtId="166" fontId="0" fillId="2" borderId="0" xfId="1" applyNumberFormat="1" applyFont="1" applyFill="1"/>
    <xf numFmtId="166" fontId="0" fillId="12" borderId="0" xfId="1" applyNumberFormat="1" applyFont="1" applyFill="1"/>
    <xf numFmtId="166" fontId="0" fillId="10" borderId="13" xfId="1" applyNumberFormat="1" applyFont="1" applyFill="1" applyBorder="1"/>
    <xf numFmtId="166" fontId="0" fillId="0" borderId="0" xfId="1" applyNumberFormat="1" applyFont="1"/>
    <xf numFmtId="174" fontId="0" fillId="12" borderId="0" xfId="1" applyNumberFormat="1" applyFont="1" applyFill="1"/>
    <xf numFmtId="168" fontId="0" fillId="10" borderId="15" xfId="3" applyNumberFormat="1" applyFont="1" applyFill="1" applyBorder="1"/>
    <xf numFmtId="166" fontId="14" fillId="2" borderId="0" xfId="1" applyNumberFormat="1" applyFont="1" applyFill="1" applyBorder="1"/>
    <xf numFmtId="38" fontId="0" fillId="2" borderId="0" xfId="1" applyNumberFormat="1" applyFont="1" applyFill="1"/>
    <xf numFmtId="38" fontId="0" fillId="12" borderId="0" xfId="1" applyNumberFormat="1" applyFont="1" applyFill="1"/>
    <xf numFmtId="38" fontId="0" fillId="2" borderId="22" xfId="1" applyNumberFormat="1" applyFont="1" applyFill="1" applyBorder="1"/>
    <xf numFmtId="38" fontId="0" fillId="12" borderId="22" xfId="1" applyNumberFormat="1" applyFont="1" applyFill="1" applyBorder="1"/>
    <xf numFmtId="175" fontId="0" fillId="2" borderId="0" xfId="1" applyNumberFormat="1" applyFont="1" applyFill="1"/>
    <xf numFmtId="175" fontId="0" fillId="12" borderId="0" xfId="1" applyNumberFormat="1" applyFont="1" applyFill="1"/>
    <xf numFmtId="175" fontId="2" fillId="2" borderId="0" xfId="1" applyNumberFormat="1" applyFont="1" applyFill="1"/>
    <xf numFmtId="175" fontId="2" fillId="12" borderId="0" xfId="1" applyNumberFormat="1" applyFont="1" applyFill="1"/>
    <xf numFmtId="167" fontId="12" fillId="11" borderId="0" xfId="0" applyNumberFormat="1" applyFont="1" applyFill="1" applyAlignment="1">
      <alignment horizontal="center"/>
    </xf>
    <xf numFmtId="0" fontId="2" fillId="10" borderId="4" xfId="0" applyFont="1" applyFill="1" applyBorder="1"/>
    <xf numFmtId="164" fontId="18" fillId="10" borderId="5" xfId="1" applyFont="1" applyFill="1" applyBorder="1"/>
    <xf numFmtId="0" fontId="0" fillId="10" borderId="7" xfId="0" applyFill="1" applyBorder="1"/>
    <xf numFmtId="164" fontId="9" fillId="10" borderId="8" xfId="1" applyFont="1" applyFill="1" applyBorder="1"/>
    <xf numFmtId="0" fontId="0" fillId="10" borderId="9" xfId="0" applyFill="1" applyBorder="1"/>
    <xf numFmtId="168" fontId="0" fillId="10" borderId="11" xfId="3" applyNumberFormat="1" applyFont="1" applyFill="1" applyBorder="1"/>
    <xf numFmtId="0" fontId="0" fillId="5" borderId="0" xfId="0" applyFill="1" applyAlignment="1">
      <alignment horizontal="center"/>
    </xf>
    <xf numFmtId="0" fontId="12" fillId="4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49" fontId="0" fillId="0" borderId="0" xfId="1" applyNumberFormat="1" applyFont="1"/>
    <xf numFmtId="172" fontId="0" fillId="0" borderId="0" xfId="2" applyFont="1"/>
  </cellXfs>
  <cellStyles count="6">
    <cellStyle name="Comma" xfId="1" builtinId="3"/>
    <cellStyle name="Currency" xfId="2" builtinId="4"/>
    <cellStyle name="Normal" xfId="0" builtinId="0"/>
    <cellStyle name="Normal 2" xfId="4"/>
    <cellStyle name="Normal 3" xfId="5"/>
    <cellStyle name="Percent" xfId="3" builtinId="5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917054406111836E-2"/>
          <c:y val="8.0459971287987014E-2"/>
          <c:w val="0.92902820597540625"/>
          <c:h val="0.8593511102352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'[1]LATAM AIRLINES'!$B$240</c:f>
              <c:strCache>
                <c:ptCount val="1"/>
                <c:pt idx="0">
                  <c:v>Revenues</c:v>
                </c:pt>
              </c:strCache>
            </c:strRef>
          </c:tx>
          <c:invertIfNegative val="0"/>
          <c:dPt>
            <c:idx val="15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1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17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18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2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2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'[1]LATAM AIRLINES'!$E$7:$Z$7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'SEADRILL PARTNER'!$D$223:$Y$223</c:f>
              <c:numCache>
                <c:formatCode>_-* #,##0_-;\-* #,##0_-;_-* "-"??_-;_-@_-</c:formatCode>
                <c:ptCount val="22"/>
                <c:pt idx="0">
                  <c:v>1439.6512500000001</c:v>
                </c:pt>
                <c:pt idx="1">
                  <c:v>373.12124999999997</c:v>
                </c:pt>
                <c:pt idx="2">
                  <c:v>373.12124999999997</c:v>
                </c:pt>
                <c:pt idx="3">
                  <c:v>373.12124999999997</c:v>
                </c:pt>
                <c:pt idx="4">
                  <c:v>373.12124999999997</c:v>
                </c:pt>
                <c:pt idx="5">
                  <c:v>1492.4849999999999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1492.4849999999999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1285.2562499999999</c:v>
                </c:pt>
                <c:pt idx="16">
                  <c:v>1257.8508333333332</c:v>
                </c:pt>
                <c:pt idx="17">
                  <c:v>1335.2916666666667</c:v>
                </c:pt>
                <c:pt idx="18">
                  <c:v>1414.375</c:v>
                </c:pt>
                <c:pt idx="19">
                  <c:v>1414.375</c:v>
                </c:pt>
                <c:pt idx="20">
                  <c:v>1414.375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873344"/>
        <c:axId val="206874880"/>
      </c:barChart>
      <c:lineChart>
        <c:grouping val="standard"/>
        <c:varyColors val="0"/>
        <c:ser>
          <c:idx val="1"/>
          <c:order val="1"/>
          <c:tx>
            <c:strRef>
              <c:f>'[1]LATAM AIRLINES'!$B$241</c:f>
              <c:strCache>
                <c:ptCount val="1"/>
                <c:pt idx="0">
                  <c:v>ROIC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'SEADRILL PARTNER'!$D$224:$Y$224</c:f>
              <c:numCache>
                <c:formatCode>0.0%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5.0573170712194186E-2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5.0573170712194186E-2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2.5487278651684393E-2</c:v>
                </c:pt>
                <c:pt idx="16">
                  <c:v>2.3985622179331801E-2</c:v>
                </c:pt>
                <c:pt idx="17">
                  <c:v>3.6900871092514657E-2</c:v>
                </c:pt>
                <c:pt idx="18">
                  <c:v>4.9832877472644241E-2</c:v>
                </c:pt>
                <c:pt idx="19">
                  <c:v>5.187581297366603E-2</c:v>
                </c:pt>
                <c:pt idx="20">
                  <c:v>5.3886535679023684E-2</c:v>
                </c:pt>
                <c:pt idx="21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'[1]LATAM AIRLINES'!$B$242</c:f>
              <c:strCache>
                <c:ptCount val="1"/>
                <c:pt idx="0">
                  <c:v>WACC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'SEADRILL PARTNER'!$D$225:$Y$225</c:f>
              <c:numCache>
                <c:formatCode>0.0%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#N/A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886400"/>
        <c:axId val="206884864"/>
      </c:lineChart>
      <c:catAx>
        <c:axId val="20687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874880"/>
        <c:crosses val="autoZero"/>
        <c:auto val="1"/>
        <c:lblAlgn val="ctr"/>
        <c:lblOffset val="100"/>
        <c:noMultiLvlLbl val="0"/>
      </c:catAx>
      <c:valAx>
        <c:axId val="20687488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206873344"/>
        <c:crosses val="autoZero"/>
        <c:crossBetween val="between"/>
      </c:valAx>
      <c:valAx>
        <c:axId val="206884864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206886400"/>
        <c:crosses val="max"/>
        <c:crossBetween val="between"/>
      </c:valAx>
      <c:catAx>
        <c:axId val="206886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6884864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1003235124405869E-2"/>
          <c:y val="1.3255352892458905E-2"/>
          <c:w val="0.9752427209700868"/>
          <c:h val="0.76719216660830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'[1]LATAM AIRLINES'!$W$208</c:f>
              <c:strCache>
                <c:ptCount val="1"/>
                <c:pt idx="0">
                  <c:v>EV/EBITDA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'[1]LATAM AIRLINES'!$E$7:$T$7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'SEADRILL PARTNER'!$AB$198:$AQ$198</c:f>
              <c:numCache>
                <c:formatCode>_-* #,##0.0_-;\-* #,##0.0_-;_-*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573.25036488680803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573.25036488680803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093184"/>
        <c:axId val="208094720"/>
      </c:barChart>
      <c:catAx>
        <c:axId val="20809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8094720"/>
        <c:crosses val="autoZero"/>
        <c:auto val="1"/>
        <c:lblAlgn val="ctr"/>
        <c:lblOffset val="100"/>
        <c:noMultiLvlLbl val="0"/>
      </c:catAx>
      <c:valAx>
        <c:axId val="208094720"/>
        <c:scaling>
          <c:orientation val="minMax"/>
        </c:scaling>
        <c:delete val="1"/>
        <c:axPos val="l"/>
        <c:numFmt formatCode="_-* #,##0.0_-;\-* #,##0.0_-;_-* &quot;-&quot;??_-;_-@_-" sourceLinked="1"/>
        <c:majorTickMark val="out"/>
        <c:minorTickMark val="none"/>
        <c:tickLblPos val="none"/>
        <c:crossAx val="208093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917054406111836E-2"/>
          <c:y val="8.0459971287987014E-2"/>
          <c:w val="0.92902820597540625"/>
          <c:h val="0.8593511102352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'[1]LATAM AIRLINES'!$B$240</c:f>
              <c:strCache>
                <c:ptCount val="1"/>
                <c:pt idx="0">
                  <c:v>Revenues</c:v>
                </c:pt>
              </c:strCache>
            </c:strRef>
          </c:tx>
          <c:invertIfNegative val="0"/>
          <c:dPt>
            <c:idx val="15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1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17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18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2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2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'[1]LATAM AIRLINES'!$E$7:$Z$7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158720"/>
        <c:axId val="208160256"/>
      </c:barChart>
      <c:lineChart>
        <c:grouping val="standard"/>
        <c:varyColors val="0"/>
        <c:ser>
          <c:idx val="1"/>
          <c:order val="1"/>
          <c:tx>
            <c:strRef>
              <c:f>'[1]LATAM AIRLINES'!$B$241</c:f>
              <c:strCache>
                <c:ptCount val="1"/>
                <c:pt idx="0">
                  <c:v>ROIC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'[1]LATAM AIRLINES'!$B$242</c:f>
              <c:strCache>
                <c:ptCount val="1"/>
                <c:pt idx="0">
                  <c:v>WACC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75872"/>
        <c:axId val="208161792"/>
      </c:lineChart>
      <c:catAx>
        <c:axId val="20815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160256"/>
        <c:crosses val="autoZero"/>
        <c:auto val="1"/>
        <c:lblAlgn val="ctr"/>
        <c:lblOffset val="100"/>
        <c:noMultiLvlLbl val="0"/>
      </c:catAx>
      <c:valAx>
        <c:axId val="208160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158720"/>
        <c:crosses val="autoZero"/>
        <c:crossBetween val="between"/>
      </c:valAx>
      <c:valAx>
        <c:axId val="208161792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208175872"/>
        <c:crosses val="max"/>
        <c:crossBetween val="between"/>
      </c:valAx>
      <c:catAx>
        <c:axId val="208175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8161792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1003235124405869E-2"/>
          <c:y val="1.3255352892458905E-2"/>
          <c:w val="0.9752427209700868"/>
          <c:h val="0.76719216660830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'[1]LATAM AIRLINES'!$W$208</c:f>
              <c:strCache>
                <c:ptCount val="1"/>
                <c:pt idx="0">
                  <c:v>EV/EBITDA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'[1]LATAM AIRLINES'!$E$7:$T$7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204160"/>
        <c:axId val="208205696"/>
      </c:barChart>
      <c:catAx>
        <c:axId val="20820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8205696"/>
        <c:crosses val="autoZero"/>
        <c:auto val="1"/>
        <c:lblAlgn val="ctr"/>
        <c:lblOffset val="100"/>
        <c:noMultiLvlLbl val="0"/>
      </c:catAx>
      <c:valAx>
        <c:axId val="208205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08204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917054406111836E-2"/>
          <c:y val="8.0459971287987014E-2"/>
          <c:w val="0.92902820597540625"/>
          <c:h val="0.8593511102352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'[1]LATAM AIRLINES'!$B$240</c:f>
              <c:strCache>
                <c:ptCount val="1"/>
                <c:pt idx="0">
                  <c:v>Revenues</c:v>
                </c:pt>
              </c:strCache>
            </c:strRef>
          </c:tx>
          <c:invertIfNegative val="0"/>
          <c:dPt>
            <c:idx val="15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1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17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18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2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2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'[1]LATAM AIRLINES'!$E$7:$Z$7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54560"/>
        <c:axId val="210356096"/>
      </c:barChart>
      <c:lineChart>
        <c:grouping val="standard"/>
        <c:varyColors val="0"/>
        <c:ser>
          <c:idx val="1"/>
          <c:order val="1"/>
          <c:tx>
            <c:strRef>
              <c:f>'[1]LATAM AIRLINES'!$B$241</c:f>
              <c:strCache>
                <c:ptCount val="1"/>
                <c:pt idx="0">
                  <c:v>ROIC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'[1]LATAM AIRLINES'!$B$242</c:f>
              <c:strCache>
                <c:ptCount val="1"/>
                <c:pt idx="0">
                  <c:v>WACC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63520"/>
        <c:axId val="210357632"/>
      </c:lineChart>
      <c:catAx>
        <c:axId val="21035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356096"/>
        <c:crosses val="autoZero"/>
        <c:auto val="1"/>
        <c:lblAlgn val="ctr"/>
        <c:lblOffset val="100"/>
        <c:noMultiLvlLbl val="0"/>
      </c:catAx>
      <c:valAx>
        <c:axId val="210356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354560"/>
        <c:crosses val="autoZero"/>
        <c:crossBetween val="between"/>
      </c:valAx>
      <c:valAx>
        <c:axId val="210357632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crossAx val="210363520"/>
        <c:crosses val="max"/>
        <c:crossBetween val="between"/>
      </c:valAx>
      <c:catAx>
        <c:axId val="210363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0357632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1003235124405869E-2"/>
          <c:y val="1.3255352892458905E-2"/>
          <c:w val="0.9752427209700868"/>
          <c:h val="0.76719216660830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'[1]LATAM AIRLINES'!$W$208</c:f>
              <c:strCache>
                <c:ptCount val="1"/>
                <c:pt idx="0">
                  <c:v>EV/EBITDA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'[1]LATAM AIRLINES'!$E$7:$T$7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059072"/>
        <c:axId val="211060608"/>
      </c:barChart>
      <c:catAx>
        <c:axId val="21105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1060608"/>
        <c:crosses val="autoZero"/>
        <c:auto val="1"/>
        <c:lblAlgn val="ctr"/>
        <c:lblOffset val="100"/>
        <c:noMultiLvlLbl val="0"/>
      </c:catAx>
      <c:valAx>
        <c:axId val="2110606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1059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Share price at current day rates and different starting dates for the West Capella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5.0925925925925923E-2"/>
          <c:w val="0.93888888888888888"/>
          <c:h val="0.8330941965587634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'SEADRILL PARTNER'!$O$265:$O$267</c:f>
              <c:strCache>
                <c:ptCount val="3"/>
                <c:pt idx="0">
                  <c:v>Jan-19</c:v>
                </c:pt>
                <c:pt idx="1">
                  <c:v>Jul-18</c:v>
                </c:pt>
                <c:pt idx="2">
                  <c:v>Jan-18</c:v>
                </c:pt>
              </c:strCache>
            </c:strRef>
          </c:cat>
          <c:val>
            <c:numRef>
              <c:f>'SEADRILL PARTNER'!$P$265:$P$267</c:f>
              <c:numCache>
                <c:formatCode>_-"$"\ * #,##0.00_-;\-"$"\ * #,##0.00_-;_-"$"\ * "-"??_-;_-@_-</c:formatCode>
                <c:ptCount val="3"/>
                <c:pt idx="0">
                  <c:v>2.75</c:v>
                </c:pt>
                <c:pt idx="1">
                  <c:v>4.08</c:v>
                </c:pt>
                <c:pt idx="2">
                  <c:v>5.42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084032"/>
        <c:axId val="211085568"/>
      </c:barChart>
      <c:catAx>
        <c:axId val="21108403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211085568"/>
        <c:crosses val="autoZero"/>
        <c:auto val="1"/>
        <c:lblAlgn val="ctr"/>
        <c:lblOffset val="100"/>
        <c:noMultiLvlLbl val="0"/>
      </c:catAx>
      <c:valAx>
        <c:axId val="211085568"/>
        <c:scaling>
          <c:orientation val="minMax"/>
        </c:scaling>
        <c:delete val="1"/>
        <c:axPos val="l"/>
        <c:numFmt formatCode="_-&quot;$&quot;\ * #,##0.00_-;\-&quot;$&quot;\ * #,##0.00_-;_-&quot;$&quot;\ * &quot;-&quot;??_-;_-@_-" sourceLinked="1"/>
        <c:majorTickMark val="out"/>
        <c:minorTickMark val="none"/>
        <c:tickLblPos val="nextTo"/>
        <c:crossAx val="211084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Share price at fair day rates and different starting dates for the West Capella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5.0925925925925923E-2"/>
          <c:w val="0.93888888888888888"/>
          <c:h val="0.8330941965587634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'SEADRILL PARTNER'!$O$265:$O$267</c:f>
              <c:strCache>
                <c:ptCount val="3"/>
                <c:pt idx="0">
                  <c:v>Jan-19</c:v>
                </c:pt>
                <c:pt idx="1">
                  <c:v>Jul-18</c:v>
                </c:pt>
                <c:pt idx="2">
                  <c:v>Jan-18</c:v>
                </c:pt>
              </c:strCache>
            </c:strRef>
          </c:cat>
          <c:val>
            <c:numRef>
              <c:f>'SEADRILL PARTNER'!$S$265:$S$267</c:f>
              <c:numCache>
                <c:formatCode>_-"$"\ * #,##0.00_-;\-"$"\ * #,##0.00_-;_-"$"\ * "-"??_-;_-@_-</c:formatCode>
                <c:ptCount val="3"/>
                <c:pt idx="0">
                  <c:v>8.6</c:v>
                </c:pt>
                <c:pt idx="1">
                  <c:v>10</c:v>
                </c:pt>
                <c:pt idx="2">
                  <c:v>11.4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54208"/>
        <c:axId val="211472384"/>
      </c:barChart>
      <c:catAx>
        <c:axId val="2114542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211472384"/>
        <c:crosses val="autoZero"/>
        <c:auto val="1"/>
        <c:lblAlgn val="ctr"/>
        <c:lblOffset val="100"/>
        <c:noMultiLvlLbl val="0"/>
      </c:catAx>
      <c:valAx>
        <c:axId val="211472384"/>
        <c:scaling>
          <c:orientation val="minMax"/>
          <c:max val="13"/>
        </c:scaling>
        <c:delete val="1"/>
        <c:axPos val="l"/>
        <c:numFmt formatCode="_-&quot;$&quot;\ * #,##0.00_-;\-&quot;$&quot;\ * #,##0.00_-;_-&quot;$&quot;\ * &quot;-&quot;??_-;_-@_-" sourceLinked="1"/>
        <c:majorTickMark val="out"/>
        <c:minorTickMark val="none"/>
        <c:tickLblPos val="nextTo"/>
        <c:crossAx val="211454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100852</xdr:colOff>
      <xdr:row>222</xdr:row>
      <xdr:rowOff>67236</xdr:rowOff>
    </xdr:from>
    <xdr:to>
      <xdr:col>26</xdr:col>
      <xdr:colOff>840439</xdr:colOff>
      <xdr:row>246</xdr:row>
      <xdr:rowOff>123264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11206</xdr:colOff>
      <xdr:row>197</xdr:row>
      <xdr:rowOff>11205</xdr:rowOff>
    </xdr:from>
    <xdr:to>
      <xdr:col>24</xdr:col>
      <xdr:colOff>762000</xdr:colOff>
      <xdr:row>208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100852</xdr:colOff>
      <xdr:row>222</xdr:row>
      <xdr:rowOff>67236</xdr:rowOff>
    </xdr:from>
    <xdr:to>
      <xdr:col>26</xdr:col>
      <xdr:colOff>840439</xdr:colOff>
      <xdr:row>246</xdr:row>
      <xdr:rowOff>123264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11206</xdr:colOff>
      <xdr:row>197</xdr:row>
      <xdr:rowOff>11205</xdr:rowOff>
    </xdr:from>
    <xdr:to>
      <xdr:col>24</xdr:col>
      <xdr:colOff>762000</xdr:colOff>
      <xdr:row>208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100852</xdr:colOff>
      <xdr:row>222</xdr:row>
      <xdr:rowOff>67236</xdr:rowOff>
    </xdr:from>
    <xdr:to>
      <xdr:col>26</xdr:col>
      <xdr:colOff>840439</xdr:colOff>
      <xdr:row>246</xdr:row>
      <xdr:rowOff>123264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11206</xdr:colOff>
      <xdr:row>197</xdr:row>
      <xdr:rowOff>11205</xdr:rowOff>
    </xdr:from>
    <xdr:to>
      <xdr:col>24</xdr:col>
      <xdr:colOff>762000</xdr:colOff>
      <xdr:row>208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744140</xdr:colOff>
      <xdr:row>269</xdr:row>
      <xdr:rowOff>134539</xdr:rowOff>
    </xdr:from>
    <xdr:to>
      <xdr:col>24</xdr:col>
      <xdr:colOff>214313</xdr:colOff>
      <xdr:row>295</xdr:row>
      <xdr:rowOff>59530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0</xdr:colOff>
      <xdr:row>297</xdr:row>
      <xdr:rowOff>0</xdr:rowOff>
    </xdr:from>
    <xdr:to>
      <xdr:col>24</xdr:col>
      <xdr:colOff>255985</xdr:colOff>
      <xdr:row>322</xdr:row>
      <xdr:rowOff>115491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delo%20Companias\170227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losed trades"/>
      <sheetName val="Historical TIR"/>
      <sheetName val="Dashboard"/>
      <sheetName val="Retail Screen"/>
      <sheetName val="Bank Screen"/>
      <sheetName val="TGLS Screen"/>
      <sheetName val="Quickmodel"/>
      <sheetName val="SEADRILL PARTNER"/>
      <sheetName val="NYX"/>
      <sheetName val="TECHNOGLASS"/>
      <sheetName val="AUSTRALIS SEAFOO"/>
      <sheetName val="LATAM AIRLINES"/>
      <sheetName val="Optimal capital structure"/>
      <sheetName val="beta"/>
      <sheetName val="tables"/>
      <sheetName val="Model"/>
      <sheetName val="BBG QUIMODEL PASTE"/>
      <sheetName val="BBG shares"/>
      <sheetName val="BBG Prices"/>
      <sheetName val="BBG multiples"/>
      <sheetName val="BBG MACRO"/>
      <sheetName val="BBG"/>
      <sheetName val="BBG Prices days"/>
      <sheetName val="BBG shares days"/>
      <sheetName val="BBG QUICKMODEL"/>
      <sheetName val="Drillers"/>
    </sheetNames>
    <sheetDataSet>
      <sheetData sheetId="0">
        <row r="2">
          <cell r="B2">
            <v>42793</v>
          </cell>
        </row>
      </sheetData>
      <sheetData sheetId="1"/>
      <sheetData sheetId="2"/>
      <sheetData sheetId="3">
        <row r="1">
          <cell r="D1">
            <v>11</v>
          </cell>
          <cell r="E1" t="str">
            <v xml:space="preserve">EV/IC </v>
          </cell>
          <cell r="K1" t="str">
            <v>EV/EBITDA</v>
          </cell>
        </row>
        <row r="2">
          <cell r="B2" t="str">
            <v>Compañía</v>
          </cell>
          <cell r="C2" t="str">
            <v>Sh px</v>
          </cell>
          <cell r="D2" t="str">
            <v>P/E</v>
          </cell>
          <cell r="E2" t="str">
            <v>Tg Sh px</v>
          </cell>
          <cell r="F2" t="str">
            <v>Prem/Disc</v>
          </cell>
          <cell r="G2" t="str">
            <v>EV/IC</v>
          </cell>
          <cell r="H2" t="str">
            <v>EV/IC fair</v>
          </cell>
          <cell r="I2" t="str">
            <v>Tg Sh px</v>
          </cell>
          <cell r="J2" t="str">
            <v>Prem/Disc</v>
          </cell>
          <cell r="K2" t="str">
            <v>EBITDA %</v>
          </cell>
          <cell r="L2" t="str">
            <v>Capex/rev</v>
          </cell>
          <cell r="M2" t="str">
            <v>g</v>
          </cell>
          <cell r="N2" t="str">
            <v>EV/EBITDA actual</v>
          </cell>
          <cell r="O2" t="str">
            <v>EV/FWD EBITDA</v>
          </cell>
        </row>
        <row r="3">
          <cell r="B3" t="str">
            <v>FALABELLA</v>
          </cell>
          <cell r="C3">
            <v>5319.9</v>
          </cell>
          <cell r="D3">
            <v>20.331071443830254</v>
          </cell>
          <cell r="E3">
            <v>2265.9876275716028</v>
          </cell>
          <cell r="F3">
            <v>-0.5740544695254417</v>
          </cell>
          <cell r="G3">
            <v>2.1330933020334255</v>
          </cell>
          <cell r="H3">
            <v>1.1480783629353319</v>
          </cell>
          <cell r="I3" t="e">
            <v>#VALUE!</v>
          </cell>
          <cell r="J3" t="e">
            <v>#VALUE!</v>
          </cell>
          <cell r="K3" t="e">
            <v>#VALUE!</v>
          </cell>
          <cell r="L3" t="e">
            <v>#VALUE!</v>
          </cell>
          <cell r="M3">
            <v>0.04</v>
          </cell>
          <cell r="N3">
            <v>11.587951784121735</v>
          </cell>
          <cell r="O3">
            <v>13.2911175884039</v>
          </cell>
        </row>
        <row r="4">
          <cell r="B4" t="str">
            <v>ENERSIS AMERICAS</v>
          </cell>
          <cell r="C4" t="str">
            <v>#N/A N/A</v>
          </cell>
          <cell r="D4" t="str">
            <v>#N/A Field Not Applicable</v>
          </cell>
          <cell r="E4" t="e">
            <v>#VALUE!</v>
          </cell>
          <cell r="F4" t="e">
            <v>#VALUE!</v>
          </cell>
          <cell r="G4">
            <v>1.1898835676711208</v>
          </cell>
          <cell r="H4">
            <v>1.4597903779308374</v>
          </cell>
          <cell r="I4" t="e">
            <v>#VALUE!</v>
          </cell>
          <cell r="J4" t="e">
            <v>#VALUE!</v>
          </cell>
          <cell r="K4">
            <v>0.29576091730815418</v>
          </cell>
          <cell r="L4">
            <v>0.10721811522716732</v>
          </cell>
          <cell r="M4">
            <v>0.01</v>
          </cell>
          <cell r="N4">
            <v>4.8685433120397059</v>
          </cell>
          <cell r="O4">
            <v>4.1389405280617106</v>
          </cell>
        </row>
        <row r="5">
          <cell r="B5" t="str">
            <v>EMPRESAS COPEC</v>
          </cell>
          <cell r="C5">
            <v>6910</v>
          </cell>
          <cell r="D5">
            <v>29.44829868428026</v>
          </cell>
          <cell r="E5">
            <v>2.4811076577845266</v>
          </cell>
          <cell r="F5">
            <v>-0.99964093955748412</v>
          </cell>
          <cell r="G5">
            <v>1.2217101147617877</v>
          </cell>
          <cell r="H5">
            <v>0.53391557470854401</v>
          </cell>
          <cell r="I5" t="e">
            <v>#VALUE!</v>
          </cell>
          <cell r="J5" t="e">
            <v>#VALUE!</v>
          </cell>
          <cell r="K5" t="e">
            <v>#VALUE!</v>
          </cell>
          <cell r="L5" t="e">
            <v>#VALUE!</v>
          </cell>
          <cell r="M5">
            <v>0.01</v>
          </cell>
          <cell r="N5">
            <v>8.2193928578372066</v>
          </cell>
          <cell r="O5">
            <v>9.7453195702493431</v>
          </cell>
        </row>
        <row r="6">
          <cell r="B6" t="str">
            <v>ENDESA (CHILE)</v>
          </cell>
          <cell r="C6" t="str">
            <v>#N/A N/A</v>
          </cell>
          <cell r="D6" t="str">
            <v>#N/A Field Not Applicable</v>
          </cell>
          <cell r="E6" t="e">
            <v>#VALUE!</v>
          </cell>
          <cell r="F6" t="e">
            <v>#VALUE!</v>
          </cell>
          <cell r="G6">
            <v>1.0134790067105888</v>
          </cell>
          <cell r="H6">
            <v>0.55303472157108291</v>
          </cell>
          <cell r="I6" t="e">
            <v>#VALUE!</v>
          </cell>
          <cell r="J6" t="e">
            <v>#VALUE!</v>
          </cell>
          <cell r="K6" t="e">
            <v>#VALUE!</v>
          </cell>
          <cell r="L6" t="e">
            <v>#VALUE!</v>
          </cell>
          <cell r="M6">
            <v>0.01</v>
          </cell>
          <cell r="N6" t="str">
            <v>#N/A N/A</v>
          </cell>
          <cell r="O6">
            <v>7.4764235994545709</v>
          </cell>
        </row>
        <row r="7">
          <cell r="B7" t="str">
            <v>CENCOSUD SA</v>
          </cell>
          <cell r="C7">
            <v>1945</v>
          </cell>
          <cell r="D7">
            <v>13.178026664290421</v>
          </cell>
          <cell r="E7">
            <v>542.23793332365722</v>
          </cell>
          <cell r="F7">
            <v>-0.72121443016778541</v>
          </cell>
          <cell r="G7">
            <v>1.2869035744329278</v>
          </cell>
          <cell r="H7">
            <v>0.63883171942460093</v>
          </cell>
          <cell r="I7" t="e">
            <v>#VALUE!</v>
          </cell>
          <cell r="J7" t="e">
            <v>#VALUE!</v>
          </cell>
          <cell r="K7" t="e">
            <v>#VALUE!</v>
          </cell>
          <cell r="L7" t="e">
            <v>#VALUE!</v>
          </cell>
          <cell r="M7">
            <v>0.01</v>
          </cell>
          <cell r="N7">
            <v>8.0595853314786439</v>
          </cell>
          <cell r="O7">
            <v>10.58799456863963</v>
          </cell>
        </row>
        <row r="8">
          <cell r="B8" t="str">
            <v>CMPC</v>
          </cell>
          <cell r="C8">
            <v>1460</v>
          </cell>
          <cell r="D8">
            <v>24.635355762575742</v>
          </cell>
          <cell r="E8">
            <v>0</v>
          </cell>
          <cell r="F8">
            <v>-1</v>
          </cell>
          <cell r="G8">
            <v>0.7519876476248093</v>
          </cell>
          <cell r="H8">
            <v>0.21537819171304012</v>
          </cell>
          <cell r="I8" t="e">
            <v>#VALUE!</v>
          </cell>
          <cell r="J8" t="e">
            <v>#VALUE!</v>
          </cell>
          <cell r="K8" t="e">
            <v>#VALUE!</v>
          </cell>
          <cell r="L8" t="e">
            <v>#VALUE!</v>
          </cell>
          <cell r="M8">
            <v>2.5000000000000001E-2</v>
          </cell>
          <cell r="N8">
            <v>9.2510134399385926</v>
          </cell>
          <cell r="O8">
            <v>8.3108429172211675</v>
          </cell>
        </row>
        <row r="9">
          <cell r="B9" t="str">
            <v>SOQUIMICH-B</v>
          </cell>
          <cell r="C9">
            <v>20500</v>
          </cell>
          <cell r="D9">
            <v>34.480480265655558</v>
          </cell>
          <cell r="E9">
            <v>14.898072196989636</v>
          </cell>
          <cell r="F9">
            <v>-0.99927326477087852</v>
          </cell>
          <cell r="G9">
            <v>2.620413873652061</v>
          </cell>
          <cell r="H9">
            <v>0.7886795865639078</v>
          </cell>
          <cell r="I9" t="e">
            <v>#VALUE!</v>
          </cell>
          <cell r="J9" t="e">
            <v>#VALUE!</v>
          </cell>
          <cell r="K9" t="e">
            <v>#VALUE!</v>
          </cell>
          <cell r="L9" t="e">
            <v>#VALUE!</v>
          </cell>
          <cell r="M9">
            <v>0.01</v>
          </cell>
          <cell r="N9">
            <v>12.414136657224065</v>
          </cell>
          <cell r="O9">
            <v>10.227366857363775</v>
          </cell>
        </row>
        <row r="10">
          <cell r="B10" t="str">
            <v>WALMART CHILE SA</v>
          </cell>
          <cell r="C10" t="str">
            <v>#N/A N/A</v>
          </cell>
          <cell r="D10" t="str">
            <v>#N/A N/A</v>
          </cell>
          <cell r="E10">
            <v>197.28180977888672</v>
          </cell>
          <cell r="F10" t="e">
            <v>#VALUE!</v>
          </cell>
          <cell r="G10">
            <v>2.0861115248041875</v>
          </cell>
          <cell r="H10">
            <v>0.72370420234173183</v>
          </cell>
          <cell r="I10" t="e">
            <v>#VALUE!</v>
          </cell>
          <cell r="J10" t="e">
            <v>#VALUE!</v>
          </cell>
          <cell r="K10" t="e">
            <v>#VALUE!</v>
          </cell>
          <cell r="L10" t="e">
            <v>#VALUE!</v>
          </cell>
          <cell r="M10">
            <v>0.01</v>
          </cell>
          <cell r="N10">
            <v>13.222427402506881</v>
          </cell>
          <cell r="O10" t="e">
            <v>#VALUE!</v>
          </cell>
        </row>
        <row r="11">
          <cell r="B11" t="str">
            <v>ANTARCHILE</v>
          </cell>
          <cell r="C11">
            <v>7360</v>
          </cell>
          <cell r="D11">
            <v>18.2592551483182</v>
          </cell>
          <cell r="E11">
            <v>19.114814179784823</v>
          </cell>
          <cell r="F11">
            <v>-0.99740287850818143</v>
          </cell>
          <cell r="G11">
            <v>0.9449387806338182</v>
          </cell>
          <cell r="H11">
            <v>0.90540156571328367</v>
          </cell>
          <cell r="I11" t="e">
            <v>#VALUE!</v>
          </cell>
          <cell r="J11" t="e">
            <v>#VALUE!</v>
          </cell>
          <cell r="K11" t="e">
            <v>#VALUE!</v>
          </cell>
          <cell r="L11" t="e">
            <v>#VALUE!</v>
          </cell>
          <cell r="M11">
            <v>0.01</v>
          </cell>
          <cell r="N11">
            <v>8.6396860872768819</v>
          </cell>
          <cell r="O11">
            <v>7.6131731182455962</v>
          </cell>
        </row>
        <row r="12">
          <cell r="B12" t="str">
            <v>COLBUN SA</v>
          </cell>
          <cell r="C12">
            <v>126.71</v>
          </cell>
          <cell r="D12">
            <v>17.152829723881329</v>
          </cell>
          <cell r="E12">
            <v>7.3554197102242452E-2</v>
          </cell>
          <cell r="F12">
            <v>-0.9994195075597645</v>
          </cell>
          <cell r="G12">
            <v>0.9733988481256306</v>
          </cell>
          <cell r="H12">
            <v>0.48222959814545713</v>
          </cell>
          <cell r="I12">
            <v>0.13591988195193294</v>
          </cell>
          <cell r="J12">
            <v>-0.99892731527147083</v>
          </cell>
          <cell r="K12">
            <v>0.40673773185540024</v>
          </cell>
          <cell r="L12">
            <v>0.10593285244805882</v>
          </cell>
          <cell r="M12">
            <v>0.01</v>
          </cell>
          <cell r="N12">
            <v>7.9880338743022259</v>
          </cell>
          <cell r="O12">
            <v>7.6733118604986963</v>
          </cell>
        </row>
        <row r="13">
          <cell r="B13" t="str">
            <v>AES GENER SA</v>
          </cell>
          <cell r="C13">
            <v>245</v>
          </cell>
          <cell r="D13">
            <v>12.153821641684242</v>
          </cell>
          <cell r="E13">
            <v>0.1386098815844658</v>
          </cell>
          <cell r="F13">
            <v>-0.99943424538128789</v>
          </cell>
          <cell r="G13">
            <v>1.0985273508409157</v>
          </cell>
          <cell r="H13">
            <v>0.75959373814854358</v>
          </cell>
          <cell r="I13">
            <v>0.42623798216000403</v>
          </cell>
          <cell r="J13">
            <v>-0.99826025313404076</v>
          </cell>
          <cell r="K13">
            <v>0.33803038049755929</v>
          </cell>
          <cell r="L13">
            <v>6.3325287209024139E-2</v>
          </cell>
          <cell r="M13">
            <v>0.01</v>
          </cell>
          <cell r="N13">
            <v>8.2430905653655948</v>
          </cell>
          <cell r="O13">
            <v>7.3959393249661067</v>
          </cell>
        </row>
        <row r="14">
          <cell r="B14" t="str">
            <v>CERVEZAS</v>
          </cell>
          <cell r="C14">
            <v>7560</v>
          </cell>
          <cell r="D14">
            <v>27.572605316766396</v>
          </cell>
          <cell r="E14">
            <v>3269.7176273315954</v>
          </cell>
          <cell r="F14">
            <v>-0.56749766834238158</v>
          </cell>
          <cell r="G14">
            <v>2.2601107148583939</v>
          </cell>
          <cell r="H14">
            <v>1.0175639578693059</v>
          </cell>
          <cell r="I14" t="e">
            <v>#VALUE!</v>
          </cell>
          <cell r="J14" t="e">
            <v>#VALUE!</v>
          </cell>
          <cell r="K14" t="e">
            <v>#VALUE!</v>
          </cell>
          <cell r="L14" t="e">
            <v>#VALUE!</v>
          </cell>
          <cell r="M14">
            <v>0.01</v>
          </cell>
          <cell r="N14">
            <v>10.152871514685053</v>
          </cell>
          <cell r="O14">
            <v>9.5048349464614539</v>
          </cell>
        </row>
        <row r="15">
          <cell r="B15" t="str">
            <v>LATAM AIRLINES</v>
          </cell>
          <cell r="C15">
            <v>6499.9</v>
          </cell>
          <cell r="D15" t="str">
            <v>#N/A N/A</v>
          </cell>
          <cell r="E15">
            <v>0</v>
          </cell>
          <cell r="F15">
            <v>-1</v>
          </cell>
          <cell r="G15">
            <v>1.1378185941659322</v>
          </cell>
          <cell r="H15">
            <v>-1.2902603530238324</v>
          </cell>
          <cell r="I15">
            <v>11681.338632946137</v>
          </cell>
          <cell r="J15">
            <v>0.7971566690173908</v>
          </cell>
          <cell r="K15">
            <v>0.17499999999999999</v>
          </cell>
          <cell r="L15">
            <v>0.15</v>
          </cell>
          <cell r="M15">
            <v>0.05</v>
          </cell>
          <cell r="N15">
            <v>9.0025023964138189</v>
          </cell>
          <cell r="O15">
            <v>1.2483030720472677E-2</v>
          </cell>
        </row>
        <row r="16">
          <cell r="B16" t="str">
            <v>PEHUENCHE</v>
          </cell>
          <cell r="C16">
            <v>2799</v>
          </cell>
          <cell r="D16">
            <v>16.711006457529329</v>
          </cell>
          <cell r="E16">
            <v>3319.7505086029487</v>
          </cell>
          <cell r="F16">
            <v>0.18604877049051405</v>
          </cell>
          <cell r="G16">
            <v>12.588860703593941</v>
          </cell>
          <cell r="H16">
            <v>11.77176775162134</v>
          </cell>
          <cell r="I16" t="e">
            <v>#VALUE!</v>
          </cell>
          <cell r="J16" t="e">
            <v>#VALUE!</v>
          </cell>
          <cell r="K16" t="e">
            <v>#VALUE!</v>
          </cell>
          <cell r="L16" t="e">
            <v>#VALUE!</v>
          </cell>
          <cell r="M16">
            <v>0.01</v>
          </cell>
          <cell r="N16">
            <v>15.272131708763212</v>
          </cell>
          <cell r="O16" t="e">
            <v>#VALUE!</v>
          </cell>
        </row>
        <row r="17">
          <cell r="B17" t="str">
            <v>SM-CHILE SA-B</v>
          </cell>
          <cell r="C17">
            <v>225.11</v>
          </cell>
          <cell r="D17">
            <v>29.432619046824495</v>
          </cell>
          <cell r="E17">
            <v>1409.4994979385883</v>
          </cell>
          <cell r="F17">
            <v>5.2613810934147232</v>
          </cell>
          <cell r="G17">
            <v>1.1958336651669828</v>
          </cell>
          <cell r="H17">
            <v>2.6372138429102345</v>
          </cell>
          <cell r="I17">
            <v>1426.6808723241772</v>
          </cell>
          <cell r="J17">
            <v>5.3377054432240998</v>
          </cell>
          <cell r="K17">
            <v>0.53434864620104117</v>
          </cell>
          <cell r="L17">
            <v>1.0931044028891642E-2</v>
          </cell>
          <cell r="M17">
            <v>0.01</v>
          </cell>
          <cell r="N17">
            <v>6.8190246838771325</v>
          </cell>
          <cell r="O17" t="e">
            <v>#VALUE!</v>
          </cell>
        </row>
        <row r="18">
          <cell r="B18" t="str">
            <v>CHILECTRA SA</v>
          </cell>
          <cell r="C18" t="str">
            <v>#N/A N/A</v>
          </cell>
          <cell r="D18" t="str">
            <v>#N/A Field Not Applicable</v>
          </cell>
          <cell r="E18" t="e">
            <v>#VALUE!</v>
          </cell>
          <cell r="F18" t="e">
            <v>#VALUE!</v>
          </cell>
          <cell r="G18">
            <v>1.4877322387106662</v>
          </cell>
          <cell r="H18">
            <v>1.7763782437607691</v>
          </cell>
          <cell r="I18" t="e">
            <v>#VALUE!</v>
          </cell>
          <cell r="J18" t="e">
            <v>#VALUE!</v>
          </cell>
          <cell r="K18" t="e">
            <v>#VALUE!</v>
          </cell>
          <cell r="L18" t="e">
            <v>#VALUE!</v>
          </cell>
          <cell r="M18">
            <v>0.01</v>
          </cell>
          <cell r="N18">
            <v>8.7517642328096059</v>
          </cell>
          <cell r="O18" t="e">
            <v>#VALUE!</v>
          </cell>
        </row>
        <row r="19">
          <cell r="B19" t="str">
            <v>QUINENCO</v>
          </cell>
          <cell r="C19">
            <v>1610</v>
          </cell>
          <cell r="D19">
            <v>38.949272491698906</v>
          </cell>
          <cell r="E19">
            <v>3986.8330296085819</v>
          </cell>
          <cell r="F19">
            <v>1.4762938072102991</v>
          </cell>
          <cell r="G19">
            <v>0.91270357670776969</v>
          </cell>
          <cell r="H19">
            <v>1.045545540474129</v>
          </cell>
          <cell r="I19" t="e">
            <v>#VALUE!</v>
          </cell>
          <cell r="J19" t="e">
            <v>#VALUE!</v>
          </cell>
          <cell r="K19" t="e">
            <v>#VALUE!</v>
          </cell>
          <cell r="L19" t="e">
            <v>#VALUE!</v>
          </cell>
          <cell r="M19">
            <v>0.01</v>
          </cell>
          <cell r="N19">
            <v>14.376038520573994</v>
          </cell>
          <cell r="O19" t="e">
            <v>#VALUE!</v>
          </cell>
        </row>
        <row r="20">
          <cell r="B20" t="str">
            <v>AGUAS ANDINAS-A</v>
          </cell>
          <cell r="C20">
            <v>345.39</v>
          </cell>
          <cell r="D20">
            <v>15.569052689894745</v>
          </cell>
          <cell r="E20">
            <v>171.28911170269612</v>
          </cell>
          <cell r="F20">
            <v>-0.50407043717914202</v>
          </cell>
          <cell r="G20">
            <v>2.4243314800610456</v>
          </cell>
          <cell r="H20">
            <v>1.2254011549389718</v>
          </cell>
          <cell r="I20" t="e">
            <v>#VALUE!</v>
          </cell>
          <cell r="J20" t="e">
            <v>#VALUE!</v>
          </cell>
          <cell r="K20" t="e">
            <v>#VALUE!</v>
          </cell>
          <cell r="L20" t="e">
            <v>#VALUE!</v>
          </cell>
          <cell r="M20">
            <v>0.01</v>
          </cell>
          <cell r="N20">
            <v>11.964656879024801</v>
          </cell>
          <cell r="O20">
            <v>11.685945336209397</v>
          </cell>
        </row>
        <row r="21">
          <cell r="B21" t="str">
            <v>MINERA VALPARAIS</v>
          </cell>
          <cell r="C21">
            <v>11400</v>
          </cell>
          <cell r="D21">
            <v>11.957553976464382</v>
          </cell>
          <cell r="E21">
            <v>32.171931772150089</v>
          </cell>
          <cell r="F21">
            <v>-0.99717790072174117</v>
          </cell>
          <cell r="G21">
            <v>0.76739678716369186</v>
          </cell>
          <cell r="H21">
            <v>0.67345992942961663</v>
          </cell>
          <cell r="I21" t="e">
            <v>#VALUE!</v>
          </cell>
          <cell r="J21" t="e">
            <v>#VALUE!</v>
          </cell>
          <cell r="K21" t="e">
            <v>#VALUE!</v>
          </cell>
          <cell r="L21" t="e">
            <v>#VALUE!</v>
          </cell>
          <cell r="M21">
            <v>0.01</v>
          </cell>
          <cell r="N21">
            <v>9.3794979724624952</v>
          </cell>
          <cell r="O21" t="e">
            <v>#VALUE!</v>
          </cell>
        </row>
        <row r="22">
          <cell r="B22" t="str">
            <v>CFR PHARMACEUT</v>
          </cell>
          <cell r="C22" t="str">
            <v>#N/A N/A</v>
          </cell>
          <cell r="D22" t="str">
            <v>#N/A N/A</v>
          </cell>
          <cell r="E22">
            <v>0</v>
          </cell>
          <cell r="F22" t="e">
            <v>#VALUE!</v>
          </cell>
          <cell r="G22">
            <v>10.060863359852235</v>
          </cell>
          <cell r="H22">
            <v>-0.94920761039933055</v>
          </cell>
          <cell r="I22" t="e">
            <v>#VALUE!</v>
          </cell>
          <cell r="J22" t="e">
            <v>#VALUE!</v>
          </cell>
          <cell r="K22" t="e">
            <v>#VALUE!</v>
          </cell>
          <cell r="L22" t="e">
            <v>#VALUE!</v>
          </cell>
          <cell r="M22">
            <v>0.01</v>
          </cell>
          <cell r="N22">
            <v>270.22928010738588</v>
          </cell>
          <cell r="O22" t="e">
            <v>#VALUE!</v>
          </cell>
        </row>
        <row r="23">
          <cell r="B23" t="str">
            <v>ANDINA-A PREF</v>
          </cell>
          <cell r="C23">
            <v>2170</v>
          </cell>
          <cell r="D23">
            <v>24.351933605810896</v>
          </cell>
          <cell r="E23">
            <v>2761.2084409421655</v>
          </cell>
          <cell r="F23">
            <v>0.27244628614846333</v>
          </cell>
          <cell r="G23">
            <v>1.9379672680481801</v>
          </cell>
          <cell r="H23">
            <v>1.3113488710490786</v>
          </cell>
          <cell r="I23" t="e">
            <v>#VALUE!</v>
          </cell>
          <cell r="J23" t="e">
            <v>#VALUE!</v>
          </cell>
          <cell r="K23" t="e">
            <v>#VALUE!</v>
          </cell>
          <cell r="L23" t="e">
            <v>#VALUE!</v>
          </cell>
          <cell r="M23">
            <v>0.01</v>
          </cell>
          <cell r="N23">
            <v>10.396373434702802</v>
          </cell>
          <cell r="O23">
            <v>9.1470435913370807</v>
          </cell>
        </row>
        <row r="24">
          <cell r="B24" t="str">
            <v>ENTEL</v>
          </cell>
          <cell r="C24">
            <v>7240</v>
          </cell>
          <cell r="D24">
            <v>51.449368131438426</v>
          </cell>
          <cell r="E24">
            <v>0</v>
          </cell>
          <cell r="F24">
            <v>-1</v>
          </cell>
          <cell r="G24">
            <v>1.3222380390957655</v>
          </cell>
          <cell r="H24">
            <v>0.26183834648251819</v>
          </cell>
          <cell r="I24">
            <v>0</v>
          </cell>
          <cell r="J24">
            <v>-1</v>
          </cell>
          <cell r="K24">
            <v>0.22165245191502067</v>
          </cell>
          <cell r="L24">
            <v>0.24523807332417133</v>
          </cell>
          <cell r="M24">
            <v>0.01</v>
          </cell>
          <cell r="N24">
            <v>8.7673379304750103</v>
          </cell>
          <cell r="O24">
            <v>7.4529850065088112</v>
          </cell>
        </row>
        <row r="25">
          <cell r="B25" t="str">
            <v>COSTA VERDE</v>
          </cell>
          <cell r="C25">
            <v>1010.84</v>
          </cell>
          <cell r="D25">
            <v>7.6319784762263936</v>
          </cell>
          <cell r="E25">
            <v>0</v>
          </cell>
          <cell r="F25">
            <v>-1</v>
          </cell>
          <cell r="G25">
            <v>3.3162488607140195</v>
          </cell>
          <cell r="H25">
            <v>-0.17661691205552701</v>
          </cell>
          <cell r="I25" t="e">
            <v>#VALUE!</v>
          </cell>
          <cell r="J25" t="e">
            <v>#VALUE!</v>
          </cell>
          <cell r="K25" t="e">
            <v>#VALUE!</v>
          </cell>
          <cell r="L25" t="e">
            <v>#VALUE!</v>
          </cell>
          <cell r="M25">
            <v>0.01</v>
          </cell>
          <cell r="N25" t="str">
            <v>#N/A N/A</v>
          </cell>
          <cell r="O25" t="e">
            <v>#VALUE!</v>
          </cell>
        </row>
        <row r="26">
          <cell r="B26" t="str">
            <v>CGE SA</v>
          </cell>
          <cell r="C26">
            <v>645</v>
          </cell>
          <cell r="D26">
            <v>7.319616727164906</v>
          </cell>
          <cell r="E26">
            <v>227.59529843781965</v>
          </cell>
          <cell r="F26">
            <v>-0.6471390721894269</v>
          </cell>
          <cell r="G26">
            <v>1.1172646656522784</v>
          </cell>
          <cell r="H26">
            <v>0.54862340736923021</v>
          </cell>
          <cell r="I26" t="e">
            <v>#VALUE!</v>
          </cell>
          <cell r="J26" t="e">
            <v>#VALUE!</v>
          </cell>
          <cell r="K26">
            <v>0.13318632674455388</v>
          </cell>
          <cell r="L26">
            <v>0.10139570313065009</v>
          </cell>
          <cell r="M26">
            <v>0.01</v>
          </cell>
          <cell r="N26" t="str">
            <v>#N/A N/A</v>
          </cell>
          <cell r="O26" t="e">
            <v>#VALUE!</v>
          </cell>
        </row>
        <row r="27">
          <cell r="B27" t="str">
            <v>SANTANDER CHILE</v>
          </cell>
          <cell r="C27" t="str">
            <v>#N/A N/A</v>
          </cell>
          <cell r="D27" t="str">
            <v>#N/A N/A</v>
          </cell>
          <cell r="E27">
            <v>1208.9056220776692</v>
          </cell>
          <cell r="F27" t="e">
            <v>#VALUE!</v>
          </cell>
          <cell r="G27">
            <v>1.745832944357316</v>
          </cell>
          <cell r="H27">
            <v>0.87752474715507967</v>
          </cell>
          <cell r="I27" t="e">
            <v>#VALUE!</v>
          </cell>
          <cell r="J27" t="e">
            <v>#VALUE!</v>
          </cell>
          <cell r="K27" t="e">
            <v>#VALUE!</v>
          </cell>
          <cell r="L27" t="e">
            <v>#VALUE!</v>
          </cell>
          <cell r="M27">
            <v>0.01</v>
          </cell>
          <cell r="N27">
            <v>11.579179265870584</v>
          </cell>
          <cell r="O27" t="e">
            <v>#VALUE!</v>
          </cell>
        </row>
        <row r="28">
          <cell r="B28" t="str">
            <v>SONDA SA</v>
          </cell>
          <cell r="C28">
            <v>1057.9000000000001</v>
          </cell>
          <cell r="D28">
            <v>34.908815345638423</v>
          </cell>
          <cell r="E28">
            <v>302.08630716840725</v>
          </cell>
          <cell r="F28">
            <v>-0.71444719995424211</v>
          </cell>
          <cell r="G28">
            <v>1.9097871932308039</v>
          </cell>
          <cell r="H28">
            <v>0.57625780315611741</v>
          </cell>
          <cell r="I28">
            <v>639.35714713684968</v>
          </cell>
          <cell r="J28">
            <v>-0.39563555427086716</v>
          </cell>
          <cell r="K28">
            <v>0.10820797648551854</v>
          </cell>
          <cell r="L28">
            <v>2.8257341287843716E-2</v>
          </cell>
          <cell r="M28">
            <v>0.01</v>
          </cell>
          <cell r="N28">
            <v>12.667510290025024</v>
          </cell>
          <cell r="O28">
            <v>9.380966697861929</v>
          </cell>
        </row>
        <row r="29">
          <cell r="B29" t="str">
            <v>SIGDO KOPPERS</v>
          </cell>
          <cell r="C29">
            <v>840</v>
          </cell>
          <cell r="D29">
            <v>14.338015516823386</v>
          </cell>
          <cell r="E29">
            <v>2.1441444201380531</v>
          </cell>
          <cell r="F29">
            <v>-0.99744744711888322</v>
          </cell>
          <cell r="G29">
            <v>1.1092743962080858</v>
          </cell>
          <cell r="H29">
            <v>1.3044762910195236</v>
          </cell>
          <cell r="I29" t="e">
            <v>#VALUE!</v>
          </cell>
          <cell r="J29" t="e">
            <v>#VALUE!</v>
          </cell>
          <cell r="K29" t="e">
            <v>#VALUE!</v>
          </cell>
          <cell r="L29" t="e">
            <v>#VALUE!</v>
          </cell>
          <cell r="M29">
            <v>0.01</v>
          </cell>
          <cell r="N29">
            <v>8.7684674024311171</v>
          </cell>
          <cell r="O29">
            <v>9.092002901023891</v>
          </cell>
        </row>
        <row r="30">
          <cell r="B30" t="str">
            <v>PARQUE ARAUCO</v>
          </cell>
          <cell r="C30">
            <v>1641.1</v>
          </cell>
          <cell r="D30">
            <v>20.460757101210472</v>
          </cell>
          <cell r="E30">
            <v>739.37461699787002</v>
          </cell>
          <cell r="F30">
            <v>-0.54946400767907499</v>
          </cell>
          <cell r="G30">
            <v>1.4015411137020104</v>
          </cell>
          <cell r="H30">
            <v>0.84188211297685911</v>
          </cell>
          <cell r="I30">
            <v>531.00206066688338</v>
          </cell>
          <cell r="J30">
            <v>-0.6764352808074563</v>
          </cell>
          <cell r="K30">
            <v>0.70690319141736124</v>
          </cell>
          <cell r="L30">
            <v>2.8581464244309069E-3</v>
          </cell>
          <cell r="M30">
            <v>0.01</v>
          </cell>
          <cell r="N30">
            <v>13.432240865369698</v>
          </cell>
          <cell r="O30">
            <v>16.459834957658849</v>
          </cell>
        </row>
        <row r="31">
          <cell r="B31" t="str">
            <v>AGUAS METROPOLIT</v>
          </cell>
          <cell r="C31">
            <v>933.5</v>
          </cell>
          <cell r="D31">
            <v>13.991362315942018</v>
          </cell>
          <cell r="E31">
            <v>1293.2415494908657</v>
          </cell>
          <cell r="F31">
            <v>0.38536855864045605</v>
          </cell>
          <cell r="G31">
            <v>1.3904903352154925</v>
          </cell>
          <cell r="H31">
            <v>1.2052350447627087</v>
          </cell>
          <cell r="I31" t="e">
            <v>#VALUE!</v>
          </cell>
          <cell r="J31" t="e">
            <v>#VALUE!</v>
          </cell>
          <cell r="K31" t="e">
            <v>#VALUE!</v>
          </cell>
          <cell r="L31" t="e">
            <v>#VALUE!</v>
          </cell>
          <cell r="M31">
            <v>0.01</v>
          </cell>
          <cell r="N31">
            <v>8.1884840227519398</v>
          </cell>
          <cell r="O31">
            <v>7.8837622126245845</v>
          </cell>
        </row>
        <row r="32">
          <cell r="B32" t="str">
            <v>BANMEDICA</v>
          </cell>
          <cell r="C32">
            <v>1292.3</v>
          </cell>
          <cell r="D32">
            <v>20.217445854866419</v>
          </cell>
          <cell r="E32">
            <v>822.54114066923682</v>
          </cell>
          <cell r="F32">
            <v>-0.36350604297048916</v>
          </cell>
          <cell r="G32">
            <v>2.5876868863655291</v>
          </cell>
          <cell r="H32">
            <v>1.6214836513667483</v>
          </cell>
          <cell r="I32" t="e">
            <v>#VALUE!</v>
          </cell>
          <cell r="J32" t="e">
            <v>#VALUE!</v>
          </cell>
          <cell r="K32" t="e">
            <v>#VALUE!</v>
          </cell>
          <cell r="L32" t="e">
            <v>#VALUE!</v>
          </cell>
          <cell r="M32">
            <v>0.01</v>
          </cell>
          <cell r="N32">
            <v>10.466398937606753</v>
          </cell>
          <cell r="O32" t="e">
            <v>#VALUE!</v>
          </cell>
        </row>
        <row r="33">
          <cell r="B33" t="str">
            <v>PROVIDA</v>
          </cell>
          <cell r="C33">
            <v>3350</v>
          </cell>
          <cell r="D33">
            <v>9.5410456567373014</v>
          </cell>
          <cell r="E33">
            <v>3392.2297097130563</v>
          </cell>
          <cell r="F33">
            <v>1.2605883496434656E-2</v>
          </cell>
          <cell r="G33">
            <v>0.85765714633086609</v>
          </cell>
          <cell r="H33">
            <v>0.90790590099206425</v>
          </cell>
          <cell r="I33" t="e">
            <v>#VALUE!</v>
          </cell>
          <cell r="J33" t="e">
            <v>#VALUE!</v>
          </cell>
          <cell r="K33" t="e">
            <v>#VALUE!</v>
          </cell>
          <cell r="L33" t="e">
            <v>#VALUE!</v>
          </cell>
          <cell r="M33">
            <v>0.01</v>
          </cell>
          <cell r="N33">
            <v>6.8363969432935852</v>
          </cell>
          <cell r="O33" t="e">
            <v>#VALUE!</v>
          </cell>
        </row>
        <row r="34">
          <cell r="B34" t="str">
            <v>ENGIE ENERGIA CH</v>
          </cell>
          <cell r="C34">
            <v>1130</v>
          </cell>
          <cell r="D34">
            <v>7.2132836977661619</v>
          </cell>
          <cell r="E34">
            <v>2.2423877105939987</v>
          </cell>
          <cell r="F34">
            <v>-0.99801558609681951</v>
          </cell>
          <cell r="G34">
            <v>0.89619927370472452</v>
          </cell>
          <cell r="H34">
            <v>1.143877596602944</v>
          </cell>
          <cell r="I34">
            <v>0</v>
          </cell>
          <cell r="J34">
            <v>-1</v>
          </cell>
          <cell r="K34">
            <v>0.45936095525942594</v>
          </cell>
          <cell r="L34">
            <v>0.38238182261712306</v>
          </cell>
          <cell r="M34">
            <v>0.01</v>
          </cell>
          <cell r="N34">
            <v>4.9864648908958742</v>
          </cell>
          <cell r="O34">
            <v>7.5503063587852539</v>
          </cell>
        </row>
        <row r="35">
          <cell r="B35" t="str">
            <v>HABITAT</v>
          </cell>
          <cell r="C35">
            <v>792</v>
          </cell>
          <cell r="D35">
            <v>8.5913498102911721</v>
          </cell>
          <cell r="E35">
            <v>1208.9286832672883</v>
          </cell>
          <cell r="F35">
            <v>0.52642510513546514</v>
          </cell>
          <cell r="G35">
            <v>2.8734351395883806</v>
          </cell>
          <cell r="H35">
            <v>4.8418212242044811</v>
          </cell>
          <cell r="I35" t="e">
            <v>#VALUE!</v>
          </cell>
          <cell r="J35" t="e">
            <v>#VALUE!</v>
          </cell>
          <cell r="K35" t="e">
            <v>#VALUE!</v>
          </cell>
          <cell r="L35" t="e">
            <v>#VALUE!</v>
          </cell>
          <cell r="M35">
            <v>0.01</v>
          </cell>
          <cell r="N35">
            <v>5.9473742997365164</v>
          </cell>
          <cell r="O35" t="e">
            <v>#VALUE!</v>
          </cell>
        </row>
        <row r="36">
          <cell r="B36" t="str">
            <v>GASCO SA</v>
          </cell>
          <cell r="C36">
            <v>2223</v>
          </cell>
          <cell r="D36">
            <v>16.935858699689302</v>
          </cell>
          <cell r="E36">
            <v>2691.0276201152542</v>
          </cell>
          <cell r="F36">
            <v>0.21053874049269194</v>
          </cell>
          <cell r="G36">
            <v>1.3436386701858976</v>
          </cell>
          <cell r="H36">
            <v>1.4847503587743767</v>
          </cell>
          <cell r="I36">
            <v>2448.8392204281017</v>
          </cell>
          <cell r="J36">
            <v>0.1015920919604596</v>
          </cell>
          <cell r="K36">
            <v>0.16045538772486076</v>
          </cell>
          <cell r="L36">
            <v>6.0058684753518145E-2</v>
          </cell>
          <cell r="M36">
            <v>0.01</v>
          </cell>
          <cell r="N36">
            <v>8.008695958365406</v>
          </cell>
          <cell r="O36" t="e">
            <v>#VALUE!</v>
          </cell>
        </row>
        <row r="37">
          <cell r="B37" t="str">
            <v>BICECORP SA</v>
          </cell>
          <cell r="C37">
            <v>9400</v>
          </cell>
          <cell r="D37">
            <v>9.1695942750594117</v>
          </cell>
          <cell r="E37">
            <v>4098.1228860206493</v>
          </cell>
          <cell r="F37">
            <v>-0.5640294802105692</v>
          </cell>
          <cell r="G37">
            <v>0.99412750865925681</v>
          </cell>
          <cell r="H37">
            <v>0.76392768674677847</v>
          </cell>
          <cell r="I37">
            <v>10262.546761050218</v>
          </cell>
          <cell r="J37">
            <v>9.1760293728746722E-2</v>
          </cell>
          <cell r="K37">
            <v>0.11103585401030877</v>
          </cell>
          <cell r="L37">
            <v>4.0563258371760155E-3</v>
          </cell>
          <cell r="M37">
            <v>0.01</v>
          </cell>
          <cell r="N37">
            <v>18.55191739349311</v>
          </cell>
          <cell r="O37" t="e">
            <v>#VALUE!</v>
          </cell>
        </row>
        <row r="38">
          <cell r="B38" t="str">
            <v>CONCHATORO</v>
          </cell>
          <cell r="C38">
            <v>1099.8</v>
          </cell>
          <cell r="D38">
            <v>15.756668013411261</v>
          </cell>
          <cell r="E38">
            <v>659.25468631243825</v>
          </cell>
          <cell r="F38">
            <v>-0.4005685703651225</v>
          </cell>
          <cell r="G38">
            <v>1.599474847219543</v>
          </cell>
          <cell r="H38">
            <v>1.058351843264683</v>
          </cell>
          <cell r="I38">
            <v>1123.6583384657818</v>
          </cell>
          <cell r="J38">
            <v>2.1693342849410602E-2</v>
          </cell>
          <cell r="K38">
            <v>0.155</v>
          </cell>
          <cell r="L38">
            <v>7.0000000000000007E-2</v>
          </cell>
          <cell r="M38">
            <v>0.04</v>
          </cell>
          <cell r="N38">
            <v>10.302314568591955</v>
          </cell>
          <cell r="O38">
            <v>10.822712018344298</v>
          </cell>
        </row>
        <row r="39">
          <cell r="B39" t="str">
            <v>AFP CAPITAL</v>
          </cell>
          <cell r="C39">
            <v>216</v>
          </cell>
          <cell r="D39">
            <v>11.361677000357366</v>
          </cell>
          <cell r="E39">
            <v>668.94312486276385</v>
          </cell>
          <cell r="F39">
            <v>2.0969589114016847</v>
          </cell>
          <cell r="G39">
            <v>2.1266155801765327</v>
          </cell>
          <cell r="H39">
            <v>5.5944473412326543</v>
          </cell>
          <cell r="I39" t="e">
            <v>#VALUE!</v>
          </cell>
          <cell r="J39" t="e">
            <v>#VALUE!</v>
          </cell>
          <cell r="K39" t="e">
            <v>#VALUE!</v>
          </cell>
          <cell r="L39" t="e">
            <v>#VALUE!</v>
          </cell>
          <cell r="M39">
            <v>0.01</v>
          </cell>
          <cell r="N39">
            <v>10.410717530748835</v>
          </cell>
          <cell r="O39" t="e">
            <v>#VALUE!</v>
          </cell>
        </row>
        <row r="40">
          <cell r="B40" t="str">
            <v>ENAEX</v>
          </cell>
          <cell r="C40">
            <v>6600</v>
          </cell>
          <cell r="D40">
            <v>14.267928381833327</v>
          </cell>
          <cell r="E40">
            <v>14.424210512311383</v>
          </cell>
          <cell r="F40">
            <v>-0.99781451355874073</v>
          </cell>
          <cell r="G40">
            <v>1.8715690891055758</v>
          </cell>
          <cell r="H40">
            <v>2.5221187363319677</v>
          </cell>
          <cell r="I40" t="e">
            <v>#VALUE!</v>
          </cell>
          <cell r="J40" t="e">
            <v>#VALUE!</v>
          </cell>
          <cell r="K40" t="e">
            <v>#VALUE!</v>
          </cell>
          <cell r="L40" t="e">
            <v>#VALUE!</v>
          </cell>
          <cell r="M40">
            <v>0.01</v>
          </cell>
          <cell r="N40">
            <v>8.8464612317836266</v>
          </cell>
          <cell r="O40">
            <v>7.8124849999999997</v>
          </cell>
        </row>
        <row r="41">
          <cell r="B41" t="str">
            <v>PASUR</v>
          </cell>
          <cell r="C41">
            <v>4300</v>
          </cell>
          <cell r="D41">
            <v>12.007502565228739</v>
          </cell>
          <cell r="E41">
            <v>0</v>
          </cell>
          <cell r="F41">
            <v>-1</v>
          </cell>
          <cell r="G41">
            <v>0.36141331984524866</v>
          </cell>
          <cell r="H41">
            <v>-0.12175441045505134</v>
          </cell>
          <cell r="I41" t="e">
            <v>#VALUE!</v>
          </cell>
          <cell r="J41" t="e">
            <v>#VALUE!</v>
          </cell>
          <cell r="K41" t="e">
            <v>#VALUE!</v>
          </cell>
          <cell r="L41" t="e">
            <v>#VALUE!</v>
          </cell>
          <cell r="M41">
            <v>0.01</v>
          </cell>
          <cell r="N41" t="str">
            <v>#N/A N/A</v>
          </cell>
          <cell r="O41" t="e">
            <v>#VALUE!</v>
          </cell>
        </row>
        <row r="42">
          <cell r="B42" t="str">
            <v>LA CONSTRUCCION</v>
          </cell>
          <cell r="C42">
            <v>8590</v>
          </cell>
          <cell r="D42">
            <v>12.588958984688002</v>
          </cell>
          <cell r="E42">
            <v>0</v>
          </cell>
          <cell r="F42">
            <v>-1</v>
          </cell>
          <cell r="G42">
            <v>-2.3970477108832409</v>
          </cell>
          <cell r="H42">
            <v>-1.4860842457484735</v>
          </cell>
          <cell r="I42" t="e">
            <v>#VALUE!</v>
          </cell>
          <cell r="J42" t="e">
            <v>#VALUE!</v>
          </cell>
          <cell r="K42" t="e">
            <v>#VALUE!</v>
          </cell>
          <cell r="L42" t="e">
            <v>#VALUE!</v>
          </cell>
          <cell r="M42">
            <v>0.01</v>
          </cell>
          <cell r="N42" t="str">
            <v>#N/A N/A</v>
          </cell>
          <cell r="O42" t="e">
            <v>#VALUE!</v>
          </cell>
        </row>
        <row r="43">
          <cell r="B43" t="str">
            <v>ALMENDRAL SA</v>
          </cell>
          <cell r="C43">
            <v>50.75</v>
          </cell>
          <cell r="D43">
            <v>41.652281258531957</v>
          </cell>
          <cell r="E43">
            <v>0</v>
          </cell>
          <cell r="F43">
            <v>-1</v>
          </cell>
          <cell r="G43">
            <v>1.0174458372867934</v>
          </cell>
          <cell r="H43">
            <v>0.31939806867127585</v>
          </cell>
          <cell r="I43">
            <v>0</v>
          </cell>
          <cell r="J43">
            <v>-1</v>
          </cell>
          <cell r="K43">
            <v>0.2217238574990108</v>
          </cell>
          <cell r="L43">
            <v>0.245239694036678</v>
          </cell>
          <cell r="M43">
            <v>0.01</v>
          </cell>
          <cell r="N43">
            <v>7.2694804760656648</v>
          </cell>
          <cell r="O43" t="e">
            <v>#VALUE!</v>
          </cell>
        </row>
        <row r="44">
          <cell r="B44" t="str">
            <v>GRUPO SECURITY</v>
          </cell>
          <cell r="C44">
            <v>217.5</v>
          </cell>
          <cell r="D44">
            <v>9.6892676370397659</v>
          </cell>
          <cell r="E44">
            <v>1059.1243894994034</v>
          </cell>
          <cell r="F44">
            <v>3.8695374229857631</v>
          </cell>
          <cell r="G44">
            <v>1.0697076068529205</v>
          </cell>
          <cell r="H44">
            <v>1.5444875975388648</v>
          </cell>
          <cell r="I44" t="e">
            <v>#VALUE!</v>
          </cell>
          <cell r="J44" t="e">
            <v>#VALUE!</v>
          </cell>
          <cell r="K44" t="e">
            <v>#VALUE!</v>
          </cell>
          <cell r="L44" t="e">
            <v>#VALUE!</v>
          </cell>
          <cell r="M44">
            <v>0.01</v>
          </cell>
          <cell r="N44">
            <v>24.809703924190089</v>
          </cell>
          <cell r="O44" t="e">
            <v>#VALUE!</v>
          </cell>
        </row>
        <row r="45">
          <cell r="B45" t="str">
            <v>CIA SUD AMERICAN</v>
          </cell>
          <cell r="C45">
            <v>21.3</v>
          </cell>
          <cell r="D45" t="str">
            <v>#N/A N/A</v>
          </cell>
          <cell r="E45">
            <v>0</v>
          </cell>
          <cell r="F45">
            <v>-1</v>
          </cell>
          <cell r="G45">
            <v>0.27725430505345605</v>
          </cell>
          <cell r="H45">
            <v>-0.17967900982845886</v>
          </cell>
          <cell r="I45" t="e">
            <v>#VALUE!</v>
          </cell>
          <cell r="J45" t="e">
            <v>#VALUE!</v>
          </cell>
          <cell r="K45" t="e">
            <v>#VALUE!</v>
          </cell>
          <cell r="L45" t="e">
            <v>#VALUE!</v>
          </cell>
          <cell r="M45">
            <v>0.01</v>
          </cell>
          <cell r="N45" t="str">
            <v>#N/A N/A</v>
          </cell>
          <cell r="O45" t="e">
            <v>#VALUE!</v>
          </cell>
        </row>
        <row r="46">
          <cell r="B46" t="str">
            <v>MOLYMET</v>
          </cell>
          <cell r="C46">
            <v>6770</v>
          </cell>
          <cell r="D46">
            <v>10.060664923857058</v>
          </cell>
          <cell r="E46">
            <v>12.324031893660614</v>
          </cell>
          <cell r="F46">
            <v>-0.99817961124170451</v>
          </cell>
          <cell r="G46">
            <v>1.4503462841219257</v>
          </cell>
          <cell r="H46">
            <v>2.2827603887445092</v>
          </cell>
          <cell r="I46">
            <v>12627.89116721139</v>
          </cell>
          <cell r="J46">
            <v>0.86527195970626147</v>
          </cell>
          <cell r="K46">
            <v>0.24885548538279084</v>
          </cell>
          <cell r="L46">
            <v>2.4390592404195128E-2</v>
          </cell>
          <cell r="M46">
            <v>0.01</v>
          </cell>
          <cell r="N46">
            <v>6.7622091544362322</v>
          </cell>
          <cell r="O46" t="e">
            <v>#VALUE!</v>
          </cell>
        </row>
        <row r="47">
          <cell r="B47" t="str">
            <v>ELECMETAL</v>
          </cell>
          <cell r="C47">
            <v>7701.1</v>
          </cell>
          <cell r="D47">
            <v>9.6984015376357604</v>
          </cell>
          <cell r="E47">
            <v>18416.610034186164</v>
          </cell>
          <cell r="F47">
            <v>1.3914259046352031</v>
          </cell>
          <cell r="G47">
            <v>1.104291812692817</v>
          </cell>
          <cell r="H47">
            <v>1.5520542224283289</v>
          </cell>
          <cell r="I47" t="e">
            <v>#VALUE!</v>
          </cell>
          <cell r="J47" t="e">
            <v>#VALUE!</v>
          </cell>
          <cell r="K47" t="e">
            <v>#VALUE!</v>
          </cell>
          <cell r="L47" t="e">
            <v>#VALUE!</v>
          </cell>
          <cell r="M47">
            <v>0.01</v>
          </cell>
          <cell r="N47">
            <v>7.8595590895919587</v>
          </cell>
          <cell r="O47" t="e">
            <v>#VALUE!</v>
          </cell>
        </row>
        <row r="48">
          <cell r="B48" t="str">
            <v>FORUS</v>
          </cell>
          <cell r="C48">
            <v>2390.1</v>
          </cell>
          <cell r="D48">
            <v>21.956516101887729</v>
          </cell>
          <cell r="E48">
            <v>1380.2711105877586</v>
          </cell>
          <cell r="F48">
            <v>-0.42250486984320379</v>
          </cell>
          <cell r="G48">
            <v>4.8122045278634058</v>
          </cell>
          <cell r="H48">
            <v>2.522978642766514</v>
          </cell>
          <cell r="I48" t="e">
            <v>#VALUE!</v>
          </cell>
          <cell r="J48" t="e">
            <v>#VALUE!</v>
          </cell>
          <cell r="K48" t="e">
            <v>#VALUE!</v>
          </cell>
          <cell r="L48" t="e">
            <v>#VALUE!</v>
          </cell>
          <cell r="M48">
            <v>0.01</v>
          </cell>
          <cell r="N48">
            <v>13.389146516718213</v>
          </cell>
          <cell r="O48">
            <v>13.32870224771716</v>
          </cell>
        </row>
        <row r="49">
          <cell r="B49" t="str">
            <v>AFP CUPRUM SA</v>
          </cell>
          <cell r="C49">
            <v>57</v>
          </cell>
          <cell r="D49">
            <v>10.76143170842637</v>
          </cell>
          <cell r="E49">
            <v>95.984382477435076</v>
          </cell>
          <cell r="F49">
            <v>0.68393653469184335</v>
          </cell>
          <cell r="G49">
            <v>0.7299259076581176</v>
          </cell>
          <cell r="H49">
            <v>1.6314663329293217</v>
          </cell>
          <cell r="I49" t="e">
            <v>#VALUE!</v>
          </cell>
          <cell r="J49" t="e">
            <v>#VALUE!</v>
          </cell>
          <cell r="K49" t="e">
            <v>#VALUE!</v>
          </cell>
          <cell r="L49" t="e">
            <v>#VALUE!</v>
          </cell>
          <cell r="M49">
            <v>0.01</v>
          </cell>
          <cell r="N49" t="str">
            <v>#N/A N/A</v>
          </cell>
          <cell r="O49" t="e">
            <v>#VALUE!</v>
          </cell>
        </row>
        <row r="50">
          <cell r="B50" t="str">
            <v>CALICHERA-A</v>
          </cell>
          <cell r="C50">
            <v>460</v>
          </cell>
          <cell r="D50">
            <v>36.336945929881814</v>
          </cell>
          <cell r="E50">
            <v>0</v>
          </cell>
          <cell r="F50">
            <v>-1</v>
          </cell>
          <cell r="G50">
            <v>1.4889986267525861</v>
          </cell>
          <cell r="H50">
            <v>-3.2656180296862722E-2</v>
          </cell>
          <cell r="I50" t="e">
            <v>#VALUE!</v>
          </cell>
          <cell r="J50" t="e">
            <v>#VALUE!</v>
          </cell>
          <cell r="K50" t="e">
            <v>#VALUE!</v>
          </cell>
          <cell r="L50" t="e">
            <v>#VALUE!</v>
          </cell>
          <cell r="M50">
            <v>0.01</v>
          </cell>
          <cell r="N50" t="str">
            <v>#N/A N/A</v>
          </cell>
          <cell r="O50" t="e">
            <v>#VALUE!</v>
          </cell>
        </row>
        <row r="51">
          <cell r="B51" t="str">
            <v>CGE DISTRIBUCION</v>
          </cell>
          <cell r="C51">
            <v>2375</v>
          </cell>
          <cell r="D51">
            <v>12.870188482745238</v>
          </cell>
          <cell r="E51">
            <v>1810.837149517512</v>
          </cell>
          <cell r="F51">
            <v>-0.23754225283473185</v>
          </cell>
          <cell r="G51">
            <v>0.97244414604071083</v>
          </cell>
          <cell r="H51">
            <v>0.79654368178679391</v>
          </cell>
          <cell r="I51" t="e">
            <v>#VALUE!</v>
          </cell>
          <cell r="J51" t="e">
            <v>#VALUE!</v>
          </cell>
          <cell r="K51" t="e">
            <v>#VALUE!</v>
          </cell>
          <cell r="L51" t="e">
            <v>#VALUE!</v>
          </cell>
          <cell r="M51">
            <v>0.01</v>
          </cell>
          <cell r="N51">
            <v>10.057993172860028</v>
          </cell>
          <cell r="O51" t="e">
            <v>#VALUE!</v>
          </cell>
        </row>
        <row r="52">
          <cell r="B52" t="str">
            <v>RIPLEY CORP SA</v>
          </cell>
          <cell r="C52">
            <v>399</v>
          </cell>
          <cell r="D52">
            <v>8.4520618540103953</v>
          </cell>
          <cell r="E52">
            <v>0</v>
          </cell>
          <cell r="F52">
            <v>-1</v>
          </cell>
          <cell r="G52">
            <v>1.1318831353505185</v>
          </cell>
          <cell r="H52">
            <v>0.29596228928191981</v>
          </cell>
          <cell r="I52" t="e">
            <v>#VALUE!</v>
          </cell>
          <cell r="J52" t="e">
            <v>#VALUE!</v>
          </cell>
          <cell r="K52" t="e">
            <v>#VALUE!</v>
          </cell>
          <cell r="L52" t="e">
            <v>#VALUE!</v>
          </cell>
          <cell r="M52">
            <v>0.01</v>
          </cell>
          <cell r="N52">
            <v>15.411128309595259</v>
          </cell>
          <cell r="O52">
            <v>17.769454084522533</v>
          </cell>
        </row>
        <row r="53">
          <cell r="B53" t="str">
            <v>SAAM SA</v>
          </cell>
          <cell r="C53">
            <v>53</v>
          </cell>
          <cell r="D53">
            <v>10.456739826824981</v>
          </cell>
          <cell r="E53">
            <v>4.0294615026379897E-2</v>
          </cell>
          <cell r="F53">
            <v>-0.99923972424478524</v>
          </cell>
          <cell r="G53">
            <v>1.1869732501930272</v>
          </cell>
          <cell r="H53">
            <v>0.52878627989077487</v>
          </cell>
          <cell r="I53" t="e">
            <v>#VALUE!</v>
          </cell>
          <cell r="J53" t="e">
            <v>#VALUE!</v>
          </cell>
          <cell r="K53" t="e">
            <v>#VALUE!</v>
          </cell>
          <cell r="L53" t="e">
            <v>#VALUE!</v>
          </cell>
          <cell r="M53">
            <v>0.01</v>
          </cell>
          <cell r="N53">
            <v>10.533392441360373</v>
          </cell>
          <cell r="O53" t="e">
            <v>#VALUE!</v>
          </cell>
        </row>
        <row r="54">
          <cell r="B54" t="str">
            <v>COCA-COLA EMBO-A</v>
          </cell>
          <cell r="C54">
            <v>1250</v>
          </cell>
          <cell r="D54">
            <v>14.460562650312488</v>
          </cell>
          <cell r="E54">
            <v>3205.1658740870998</v>
          </cell>
          <cell r="F54">
            <v>1.5641326992696798</v>
          </cell>
          <cell r="G54">
            <v>1.6855166855218775</v>
          </cell>
          <cell r="H54">
            <v>1.9536795921040619</v>
          </cell>
          <cell r="I54" t="e">
            <v>#VALUE!</v>
          </cell>
          <cell r="J54" t="e">
            <v>#VALUE!</v>
          </cell>
          <cell r="K54" t="e">
            <v>#VALUE!</v>
          </cell>
          <cell r="L54" t="e">
            <v>#VALUE!</v>
          </cell>
          <cell r="M54">
            <v>0.01</v>
          </cell>
          <cell r="N54">
            <v>6.4468162989585442</v>
          </cell>
          <cell r="O54">
            <v>8268.6459215481154</v>
          </cell>
        </row>
        <row r="55">
          <cell r="B55" t="str">
            <v>AQUACHILE SA</v>
          </cell>
          <cell r="C55">
            <v>323.25</v>
          </cell>
          <cell r="D55" t="str">
            <v>#N/A N/A</v>
          </cell>
          <cell r="E55">
            <v>0</v>
          </cell>
          <cell r="F55">
            <v>-1</v>
          </cell>
          <cell r="G55">
            <v>0.96455862169353468</v>
          </cell>
          <cell r="H55">
            <v>-3.5962786629151511</v>
          </cell>
          <cell r="I55" t="e">
            <v>#VALUE!</v>
          </cell>
          <cell r="J55" t="e">
            <v>#VALUE!</v>
          </cell>
          <cell r="K55" t="e">
            <v>#VALUE!</v>
          </cell>
          <cell r="L55" t="e">
            <v>#VALUE!</v>
          </cell>
          <cell r="M55">
            <v>0.01</v>
          </cell>
          <cell r="N55" t="str">
            <v>#N/A N/A</v>
          </cell>
          <cell r="O55" t="e">
            <v>#VALUE!</v>
          </cell>
        </row>
        <row r="56">
          <cell r="B56" t="str">
            <v>BUPA CHILE SA</v>
          </cell>
          <cell r="C56" t="str">
            <v>#N/A N/A</v>
          </cell>
          <cell r="D56" t="str">
            <v>#N/A N/A</v>
          </cell>
          <cell r="E56">
            <v>0</v>
          </cell>
          <cell r="F56" t="e">
            <v>#VALUE!</v>
          </cell>
          <cell r="G56">
            <v>1.5072717716632491</v>
          </cell>
          <cell r="H56">
            <v>0.1327002958293855</v>
          </cell>
          <cell r="I56" t="e">
            <v>#VALUE!</v>
          </cell>
          <cell r="J56" t="e">
            <v>#VALUE!</v>
          </cell>
          <cell r="K56" t="e">
            <v>#VALUE!</v>
          </cell>
          <cell r="L56" t="e">
            <v>#VALUE!</v>
          </cell>
          <cell r="M56">
            <v>0.01</v>
          </cell>
          <cell r="N56">
            <v>22.557300269775929</v>
          </cell>
          <cell r="O56" t="e">
            <v>#VALUE!</v>
          </cell>
        </row>
        <row r="57">
          <cell r="B57" t="str">
            <v>CAP</v>
          </cell>
          <cell r="C57">
            <v>7500</v>
          </cell>
          <cell r="D57">
            <v>28.752832184267188</v>
          </cell>
          <cell r="E57">
            <v>2.2754494006248343</v>
          </cell>
          <cell r="F57">
            <v>-0.99969660674658334</v>
          </cell>
          <cell r="G57">
            <v>0.80508329547962132</v>
          </cell>
          <cell r="H57">
            <v>0.33943952401635941</v>
          </cell>
          <cell r="I57">
            <v>4.8195537276874871</v>
          </cell>
          <cell r="J57">
            <v>-0.99935739283630831</v>
          </cell>
          <cell r="K57">
            <v>0.26502531783326788</v>
          </cell>
          <cell r="L57">
            <v>3.5627773436879055E-2</v>
          </cell>
          <cell r="M57">
            <v>0.01</v>
          </cell>
          <cell r="N57">
            <v>7.9788452171935491</v>
          </cell>
          <cell r="O57">
            <v>8.6737200958329979</v>
          </cell>
        </row>
        <row r="58">
          <cell r="B58" t="str">
            <v>CAROZZI SA</v>
          </cell>
          <cell r="C58">
            <v>1600</v>
          </cell>
          <cell r="D58">
            <v>8.4016198617150071</v>
          </cell>
          <cell r="E58">
            <v>5573.7333939725404</v>
          </cell>
          <cell r="F58">
            <v>2.4835833712328377</v>
          </cell>
          <cell r="G58">
            <v>1.1728163921166572</v>
          </cell>
          <cell r="H58">
            <v>2.2652120431109073</v>
          </cell>
          <cell r="I58" t="e">
            <v>#VALUE!</v>
          </cell>
          <cell r="J58" t="e">
            <v>#VALUE!</v>
          </cell>
          <cell r="K58" t="e">
            <v>#VALUE!</v>
          </cell>
          <cell r="L58" t="e">
            <v>#VALUE!</v>
          </cell>
          <cell r="M58">
            <v>0.01</v>
          </cell>
          <cell r="N58">
            <v>6.8398469105127742</v>
          </cell>
          <cell r="O58" t="e">
            <v>#VALUE!</v>
          </cell>
        </row>
        <row r="59">
          <cell r="B59" t="str">
            <v>LAS CONDES</v>
          </cell>
          <cell r="C59">
            <v>35700</v>
          </cell>
          <cell r="D59">
            <v>28.335920447847876</v>
          </cell>
          <cell r="E59">
            <v>11117.996431541382</v>
          </cell>
          <cell r="F59">
            <v>-0.68857152852825254</v>
          </cell>
          <cell r="G59">
            <v>1.7096011384612173</v>
          </cell>
          <cell r="H59">
            <v>0.73713855485592583</v>
          </cell>
          <cell r="I59" t="e">
            <v>#VALUE!</v>
          </cell>
          <cell r="J59" t="e">
            <v>#VALUE!</v>
          </cell>
          <cell r="K59" t="e">
            <v>#VALUE!</v>
          </cell>
          <cell r="L59" t="e">
            <v>#VALUE!</v>
          </cell>
          <cell r="M59">
            <v>0.01</v>
          </cell>
          <cell r="N59">
            <v>12.420654476729313</v>
          </cell>
          <cell r="O59" t="e">
            <v>#VALUE!</v>
          </cell>
        </row>
        <row r="60">
          <cell r="B60" t="str">
            <v>CRISTAL CHILE</v>
          </cell>
          <cell r="C60">
            <v>6260</v>
          </cell>
          <cell r="D60">
            <v>12.27503931542145</v>
          </cell>
          <cell r="E60">
            <v>6970.1794496162274</v>
          </cell>
          <cell r="F60">
            <v>0.11344719642431755</v>
          </cell>
          <cell r="G60">
            <v>1.40851330390494</v>
          </cell>
          <cell r="H60">
            <v>1.4170973626577326</v>
          </cell>
          <cell r="I60" t="e">
            <v>#VALUE!</v>
          </cell>
          <cell r="J60" t="e">
            <v>#VALUE!</v>
          </cell>
          <cell r="K60" t="e">
            <v>#VALUE!</v>
          </cell>
          <cell r="L60" t="e">
            <v>#VALUE!</v>
          </cell>
          <cell r="M60">
            <v>0.01</v>
          </cell>
          <cell r="N60">
            <v>7.9893711379731673</v>
          </cell>
          <cell r="O60" t="e">
            <v>#VALUE!</v>
          </cell>
        </row>
        <row r="61">
          <cell r="B61" t="str">
            <v>WATTS SA</v>
          </cell>
          <cell r="C61">
            <v>1167</v>
          </cell>
          <cell r="D61">
            <v>15.614810483165588</v>
          </cell>
          <cell r="E61">
            <v>1172.8394431057602</v>
          </cell>
          <cell r="F61">
            <v>5.0038072885691953E-3</v>
          </cell>
          <cell r="G61">
            <v>1.5057638071812509</v>
          </cell>
          <cell r="H61">
            <v>1.6221048477411748</v>
          </cell>
          <cell r="I61" t="e">
            <v>#VALUE!</v>
          </cell>
          <cell r="J61" t="e">
            <v>#VALUE!</v>
          </cell>
          <cell r="K61" t="e">
            <v>#VALUE!</v>
          </cell>
          <cell r="L61" t="e">
            <v>#VALUE!</v>
          </cell>
          <cell r="M61">
            <v>0.01</v>
          </cell>
          <cell r="N61">
            <v>9.3331003081650774</v>
          </cell>
          <cell r="O61" t="e">
            <v>#VALUE!</v>
          </cell>
        </row>
        <row r="62">
          <cell r="B62" t="str">
            <v>CTC-A</v>
          </cell>
          <cell r="C62">
            <v>361.5</v>
          </cell>
          <cell r="D62">
            <v>17.316203943208599</v>
          </cell>
          <cell r="E62">
            <v>56.285166022699357</v>
          </cell>
          <cell r="F62">
            <v>-0.84430106217787171</v>
          </cell>
          <cell r="G62">
            <v>0.78939073529088444</v>
          </cell>
          <cell r="H62">
            <v>0.40539512525397953</v>
          </cell>
          <cell r="I62" t="e">
            <v>#VALUE!</v>
          </cell>
          <cell r="J62" t="e">
            <v>#VALUE!</v>
          </cell>
          <cell r="K62" t="e">
            <v>#VALUE!</v>
          </cell>
          <cell r="L62" t="e">
            <v>#VALUE!</v>
          </cell>
          <cell r="M62">
            <v>0.01</v>
          </cell>
          <cell r="N62">
            <v>3.4255545480860574</v>
          </cell>
          <cell r="O62" t="e">
            <v>#VALUE!</v>
          </cell>
        </row>
        <row r="63">
          <cell r="B63" t="str">
            <v>HORTIFRUT SA</v>
          </cell>
          <cell r="C63">
            <v>1290</v>
          </cell>
          <cell r="D63">
            <v>43.717339050117204</v>
          </cell>
          <cell r="E63">
            <v>1.0233678601651668</v>
          </cell>
          <cell r="F63">
            <v>-0.99920669158126729</v>
          </cell>
          <cell r="G63">
            <v>1.6551968656959029</v>
          </cell>
          <cell r="H63">
            <v>1.7025106568959694</v>
          </cell>
          <cell r="I63" t="e">
            <v>#VALUE!</v>
          </cell>
          <cell r="J63" t="e">
            <v>#VALUE!</v>
          </cell>
          <cell r="K63" t="e">
            <v>#VALUE!</v>
          </cell>
          <cell r="L63" t="e">
            <v>#VALUE!</v>
          </cell>
          <cell r="M63">
            <v>0.01</v>
          </cell>
          <cell r="N63">
            <v>10.583996251609234</v>
          </cell>
          <cell r="O63" t="e">
            <v>#VALUE!</v>
          </cell>
        </row>
        <row r="64">
          <cell r="B64" t="str">
            <v>PUCOBRE-A</v>
          </cell>
          <cell r="C64">
            <v>2810</v>
          </cell>
          <cell r="D64">
            <v>28.169412345352441</v>
          </cell>
          <cell r="E64">
            <v>1.1168487049447384</v>
          </cell>
          <cell r="F64">
            <v>-0.99960254494485956</v>
          </cell>
          <cell r="G64">
            <v>1.2052951609428355</v>
          </cell>
          <cell r="H64">
            <v>0.47432993535415569</v>
          </cell>
          <cell r="I64" t="e">
            <v>#VALUE!</v>
          </cell>
          <cell r="J64" t="e">
            <v>#VALUE!</v>
          </cell>
          <cell r="K64" t="e">
            <v>#VALUE!</v>
          </cell>
          <cell r="L64" t="e">
            <v>#VALUE!</v>
          </cell>
          <cell r="M64">
            <v>0.01</v>
          </cell>
          <cell r="N64">
            <v>7.7316899318467067</v>
          </cell>
          <cell r="O64" t="e">
            <v>#VALUE!</v>
          </cell>
        </row>
        <row r="65">
          <cell r="B65" t="str">
            <v>DETROIT CHILE SA</v>
          </cell>
          <cell r="C65" t="str">
            <v>#N/A N/A</v>
          </cell>
          <cell r="D65" t="str">
            <v>#N/A N/A</v>
          </cell>
          <cell r="E65">
            <v>3.406357192277802</v>
          </cell>
          <cell r="F65" t="e">
            <v>#VALUE!</v>
          </cell>
          <cell r="G65">
            <v>1.2287288981793263</v>
          </cell>
          <cell r="H65">
            <v>1.2365592947380937</v>
          </cell>
          <cell r="I65">
            <v>862.83083880222387</v>
          </cell>
          <cell r="J65" t="e">
            <v>#VALUE!</v>
          </cell>
          <cell r="K65">
            <v>0.184</v>
          </cell>
          <cell r="L65">
            <v>0.16200000000000001</v>
          </cell>
          <cell r="M65">
            <v>0</v>
          </cell>
          <cell r="N65">
            <v>11.766018258042219</v>
          </cell>
          <cell r="O65" t="e">
            <v>#VALUE!</v>
          </cell>
        </row>
        <row r="66">
          <cell r="B66" t="str">
            <v>BANVIDA SA</v>
          </cell>
          <cell r="C66">
            <v>288</v>
          </cell>
          <cell r="D66">
            <v>7.2191446301232398</v>
          </cell>
          <cell r="E66">
            <v>0</v>
          </cell>
          <cell r="F66">
            <v>-1</v>
          </cell>
          <cell r="G66">
            <v>1.1156938442512006</v>
          </cell>
          <cell r="H66">
            <v>-0.14844578936775926</v>
          </cell>
          <cell r="I66" t="e">
            <v>#VALUE!</v>
          </cell>
          <cell r="J66" t="e">
            <v>#VALUE!</v>
          </cell>
          <cell r="K66" t="e">
            <v>#VALUE!</v>
          </cell>
          <cell r="L66" t="e">
            <v>#VALUE!</v>
          </cell>
          <cell r="M66">
            <v>0.01</v>
          </cell>
          <cell r="N66" t="str">
            <v>#N/A N/A</v>
          </cell>
          <cell r="O66" t="e">
            <v>#VALUE!</v>
          </cell>
        </row>
        <row r="67">
          <cell r="B67" t="str">
            <v>ORO BLANCO</v>
          </cell>
          <cell r="C67">
            <v>3.8010000000000002</v>
          </cell>
          <cell r="D67">
            <v>35.201608562466213</v>
          </cell>
          <cell r="E67">
            <v>0</v>
          </cell>
          <cell r="F67">
            <v>-1</v>
          </cell>
          <cell r="G67">
            <v>1.2973455323016347</v>
          </cell>
          <cell r="H67">
            <v>-6.1575850332433277E-2</v>
          </cell>
          <cell r="I67" t="e">
            <v>#VALUE!</v>
          </cell>
          <cell r="J67" t="e">
            <v>#VALUE!</v>
          </cell>
          <cell r="K67" t="e">
            <v>#VALUE!</v>
          </cell>
          <cell r="L67" t="e">
            <v>#VALUE!</v>
          </cell>
          <cell r="M67">
            <v>0.01</v>
          </cell>
          <cell r="N67">
            <v>262.58819186392128</v>
          </cell>
          <cell r="O67" t="e">
            <v>#VALUE!</v>
          </cell>
        </row>
        <row r="68">
          <cell r="B68" t="str">
            <v>VENTANAS</v>
          </cell>
          <cell r="C68">
            <v>170.35</v>
          </cell>
          <cell r="D68">
            <v>15.260958926367836</v>
          </cell>
          <cell r="E68">
            <v>0.34489984043644512</v>
          </cell>
          <cell r="F68">
            <v>-0.99797534581487268</v>
          </cell>
          <cell r="G68">
            <v>2.2530450299798059</v>
          </cell>
          <cell r="H68">
            <v>2.3836662821490888</v>
          </cell>
          <cell r="I68" t="e">
            <v>#VALUE!</v>
          </cell>
          <cell r="J68" t="e">
            <v>#VALUE!</v>
          </cell>
          <cell r="K68" t="e">
            <v>#VALUE!</v>
          </cell>
          <cell r="L68" t="e">
            <v>#VALUE!</v>
          </cell>
          <cell r="M68">
            <v>0.01</v>
          </cell>
          <cell r="N68">
            <v>12.166025568102922</v>
          </cell>
          <cell r="O68" t="e">
            <v>#VALUE!</v>
          </cell>
        </row>
        <row r="69">
          <cell r="B69" t="str">
            <v>NORTEGRAN</v>
          </cell>
          <cell r="C69">
            <v>3.48</v>
          </cell>
          <cell r="D69">
            <v>49.378039839379433</v>
          </cell>
          <cell r="E69">
            <v>0</v>
          </cell>
          <cell r="F69">
            <v>-1</v>
          </cell>
          <cell r="G69">
            <v>0.79581861131956921</v>
          </cell>
          <cell r="H69">
            <v>-0.14266512779988022</v>
          </cell>
          <cell r="I69" t="e">
            <v>#VALUE!</v>
          </cell>
          <cell r="J69" t="e">
            <v>#VALUE!</v>
          </cell>
          <cell r="K69" t="e">
            <v>#VALUE!</v>
          </cell>
          <cell r="L69" t="e">
            <v>#VALUE!</v>
          </cell>
          <cell r="M69">
            <v>0.01</v>
          </cell>
          <cell r="N69" t="str">
            <v>#N/A N/A</v>
          </cell>
          <cell r="O69" t="e">
            <v>#VALUE!</v>
          </cell>
        </row>
        <row r="70">
          <cell r="B70" t="str">
            <v>INDISA</v>
          </cell>
          <cell r="C70">
            <v>3550</v>
          </cell>
          <cell r="D70">
            <v>21.781131472105994</v>
          </cell>
          <cell r="E70">
            <v>2698.4396100494582</v>
          </cell>
          <cell r="F70">
            <v>-0.23987616618325125</v>
          </cell>
          <cell r="G70">
            <v>3.031676939250425</v>
          </cell>
          <cell r="H70">
            <v>2.9351716763937077</v>
          </cell>
          <cell r="I70" t="e">
            <v>#VALUE!</v>
          </cell>
          <cell r="J70" t="e">
            <v>#VALUE!</v>
          </cell>
          <cell r="K70" t="e">
            <v>#VALUE!</v>
          </cell>
          <cell r="L70" t="e">
            <v>#VALUE!</v>
          </cell>
          <cell r="M70">
            <v>0.01</v>
          </cell>
          <cell r="N70">
            <v>11.657361396510987</v>
          </cell>
          <cell r="O70" t="e">
            <v>#VALUE!</v>
          </cell>
        </row>
        <row r="71">
          <cell r="B71" t="str">
            <v>SAN PEDRO (VINA)</v>
          </cell>
          <cell r="C71" t="str">
            <v>#N/A N/A</v>
          </cell>
          <cell r="D71" t="str">
            <v>#N/A Field Not Applicable</v>
          </cell>
          <cell r="E71" t="e">
            <v>#VALUE!</v>
          </cell>
          <cell r="F71" t="e">
            <v>#VALUE!</v>
          </cell>
          <cell r="G71">
            <v>1.5122317441965725</v>
          </cell>
          <cell r="H71">
            <v>1.7325154324149683</v>
          </cell>
          <cell r="I71" t="e">
            <v>#VALUE!</v>
          </cell>
          <cell r="J71" t="e">
            <v>#VALUE!</v>
          </cell>
          <cell r="K71" t="e">
            <v>#VALUE!</v>
          </cell>
          <cell r="L71" t="e">
            <v>#VALUE!</v>
          </cell>
          <cell r="M71">
            <v>0.01</v>
          </cell>
          <cell r="N71">
            <v>7.2309399005030484</v>
          </cell>
          <cell r="O71">
            <v>7.0461993779475574</v>
          </cell>
        </row>
        <row r="72">
          <cell r="B72" t="str">
            <v>INVEXANS SA</v>
          </cell>
          <cell r="C72">
            <v>8.5</v>
          </cell>
          <cell r="D72" t="str">
            <v>#N/A N/A</v>
          </cell>
          <cell r="E72">
            <v>0</v>
          </cell>
          <cell r="F72">
            <v>-1</v>
          </cell>
          <cell r="G72">
            <v>0.74270453324412555</v>
          </cell>
          <cell r="H72">
            <v>-0.43860132717370842</v>
          </cell>
          <cell r="I72" t="e">
            <v>#VALUE!</v>
          </cell>
          <cell r="J72" t="e">
            <v>#VALUE!</v>
          </cell>
          <cell r="K72" t="e">
            <v>#VALUE!</v>
          </cell>
          <cell r="L72" t="e">
            <v>#VALUE!</v>
          </cell>
          <cell r="M72">
            <v>0.01</v>
          </cell>
          <cell r="N72">
            <v>791.63542117962504</v>
          </cell>
          <cell r="O72" t="e">
            <v>#VALUE!</v>
          </cell>
        </row>
        <row r="73">
          <cell r="B73" t="str">
            <v>SALFACORP</v>
          </cell>
          <cell r="C73">
            <v>494.99</v>
          </cell>
          <cell r="D73">
            <v>8.8492308045553507</v>
          </cell>
          <cell r="E73">
            <v>9.8298096278865081</v>
          </cell>
          <cell r="F73">
            <v>-0.9801413975476545</v>
          </cell>
          <cell r="G73">
            <v>0.81217153845624623</v>
          </cell>
          <cell r="H73">
            <v>0.50963004985144711</v>
          </cell>
          <cell r="I73">
            <v>0</v>
          </cell>
          <cell r="J73">
            <v>-1</v>
          </cell>
          <cell r="K73">
            <v>6.5246221773178792E-2</v>
          </cell>
          <cell r="L73">
            <v>3.2700149634835397E-2</v>
          </cell>
          <cell r="M73">
            <v>0.01</v>
          </cell>
          <cell r="N73">
            <v>12.553408253413982</v>
          </cell>
          <cell r="O73" t="e">
            <v>#VALUE!</v>
          </cell>
        </row>
        <row r="74">
          <cell r="B74" t="str">
            <v>BLUMAR SA</v>
          </cell>
          <cell r="C74">
            <v>152</v>
          </cell>
          <cell r="D74">
            <v>14.926023710544612</v>
          </cell>
          <cell r="E74">
            <v>0</v>
          </cell>
          <cell r="F74">
            <v>-1</v>
          </cell>
          <cell r="G74">
            <v>1.1012327675863762</v>
          </cell>
          <cell r="H74">
            <v>-0.40714604432258922</v>
          </cell>
          <cell r="I74" t="e">
            <v>#VALUE!</v>
          </cell>
          <cell r="J74" t="e">
            <v>#VALUE!</v>
          </cell>
          <cell r="K74" t="e">
            <v>#VALUE!</v>
          </cell>
          <cell r="L74" t="e">
            <v>#VALUE!</v>
          </cell>
          <cell r="M74">
            <v>0.01</v>
          </cell>
          <cell r="N74">
            <v>9.4935763214796971</v>
          </cell>
          <cell r="O74" t="e">
            <v>#VALUE!</v>
          </cell>
        </row>
        <row r="75">
          <cell r="B75" t="str">
            <v>MASISA SA</v>
          </cell>
          <cell r="C75">
            <v>33.31</v>
          </cell>
          <cell r="D75">
            <v>10.285009952036653</v>
          </cell>
          <cell r="E75">
            <v>0.15915602631746276</v>
          </cell>
          <cell r="F75">
            <v>-0.99522197459269102</v>
          </cell>
          <cell r="G75">
            <v>0.60660176616015304</v>
          </cell>
          <cell r="H75">
            <v>1.3552135071746854</v>
          </cell>
          <cell r="I75" t="e">
            <v>#VALUE!</v>
          </cell>
          <cell r="J75" t="e">
            <v>#VALUE!</v>
          </cell>
          <cell r="K75" t="e">
            <v>#VALUE!</v>
          </cell>
          <cell r="L75" t="e">
            <v>#VALUE!</v>
          </cell>
          <cell r="M75">
            <v>0.01</v>
          </cell>
          <cell r="N75">
            <v>4.5145494756145226</v>
          </cell>
          <cell r="O75" t="e">
            <v>#VALUE!</v>
          </cell>
        </row>
        <row r="76">
          <cell r="B76" t="str">
            <v>PILMAIQUEN</v>
          </cell>
          <cell r="C76" t="str">
            <v>#N/A N/A</v>
          </cell>
          <cell r="D76" t="str">
            <v>#N/A N/A</v>
          </cell>
          <cell r="E76">
            <v>0</v>
          </cell>
          <cell r="F76" t="e">
            <v>#VALUE!</v>
          </cell>
          <cell r="G76">
            <v>4.0520239733445882</v>
          </cell>
          <cell r="H76">
            <v>0.31626152000884161</v>
          </cell>
          <cell r="I76" t="e">
            <v>#VALUE!</v>
          </cell>
          <cell r="J76" t="e">
            <v>#VALUE!</v>
          </cell>
          <cell r="K76" t="e">
            <v>#VALUE!</v>
          </cell>
          <cell r="L76" t="e">
            <v>#VALUE!</v>
          </cell>
          <cell r="M76">
            <v>0.01</v>
          </cell>
          <cell r="N76">
            <v>49.792702185581284</v>
          </cell>
          <cell r="O76" t="e">
            <v>#VALUE!</v>
          </cell>
        </row>
        <row r="77">
          <cell r="B77" t="str">
            <v>BESALCO</v>
          </cell>
          <cell r="C77">
            <v>235.1</v>
          </cell>
          <cell r="D77">
            <v>11.907746928906327</v>
          </cell>
          <cell r="E77">
            <v>372.48934233319272</v>
          </cell>
          <cell r="F77">
            <v>0.58438682404590692</v>
          </cell>
          <cell r="G77">
            <v>0.88959474386293591</v>
          </cell>
          <cell r="H77">
            <v>1.0505594039996338</v>
          </cell>
          <cell r="I77">
            <v>877.68516432261981</v>
          </cell>
          <cell r="J77">
            <v>2.7332418729162904</v>
          </cell>
          <cell r="K77">
            <v>0.13704548368765804</v>
          </cell>
          <cell r="L77">
            <v>1.896861462263557E-2</v>
          </cell>
          <cell r="M77">
            <v>0.01</v>
          </cell>
          <cell r="N77">
            <v>7.1571599011038529</v>
          </cell>
          <cell r="O77" t="e">
            <v>#VALUE!</v>
          </cell>
        </row>
        <row r="78">
          <cell r="B78" t="str">
            <v>CHOLGUAN</v>
          </cell>
          <cell r="C78">
            <v>373.34</v>
          </cell>
          <cell r="D78">
            <v>7.0943819709508986</v>
          </cell>
          <cell r="E78">
            <v>0.94213377554982991</v>
          </cell>
          <cell r="F78">
            <v>-0.99747647244991211</v>
          </cell>
          <cell r="G78">
            <v>0.69587648177651762</v>
          </cell>
          <cell r="H78">
            <v>1.0820016594251085</v>
          </cell>
          <cell r="I78" t="e">
            <v>#VALUE!</v>
          </cell>
          <cell r="J78" t="e">
            <v>#VALUE!</v>
          </cell>
          <cell r="K78" t="e">
            <v>#VALUE!</v>
          </cell>
          <cell r="L78" t="e">
            <v>#VALUE!</v>
          </cell>
          <cell r="M78">
            <v>0.01</v>
          </cell>
          <cell r="N78">
            <v>6.3480981041110693</v>
          </cell>
          <cell r="O78" t="e">
            <v>#VALUE!</v>
          </cell>
        </row>
        <row r="79">
          <cell r="B79" t="str">
            <v>SOCOVESA</v>
          </cell>
          <cell r="C79">
            <v>200</v>
          </cell>
          <cell r="D79">
            <v>6.6693639797722186</v>
          </cell>
          <cell r="E79">
            <v>413.59547669557037</v>
          </cell>
          <cell r="F79">
            <v>1.0679773834778516</v>
          </cell>
          <cell r="G79">
            <v>0.94518346190503233</v>
          </cell>
          <cell r="H79">
            <v>1.3304301061131567</v>
          </cell>
          <cell r="I79" t="e">
            <v>#VALUE!</v>
          </cell>
          <cell r="J79" t="e">
            <v>#VALUE!</v>
          </cell>
          <cell r="K79" t="e">
            <v>#VALUE!</v>
          </cell>
          <cell r="L79" t="e">
            <v>#VALUE!</v>
          </cell>
          <cell r="M79">
            <v>0.01</v>
          </cell>
          <cell r="N79">
            <v>10.918757925320683</v>
          </cell>
          <cell r="O79" t="e">
            <v>#VALUE!</v>
          </cell>
        </row>
        <row r="80">
          <cell r="B80" t="str">
            <v>ECHEVERRIA IZQ</v>
          </cell>
          <cell r="C80">
            <v>216.99</v>
          </cell>
          <cell r="D80">
            <v>12.557267276972027</v>
          </cell>
          <cell r="E80">
            <v>82.866097546358134</v>
          </cell>
          <cell r="F80">
            <v>-0.6181109841635184</v>
          </cell>
          <cell r="G80">
            <v>1.4273135155278096</v>
          </cell>
          <cell r="H80">
            <v>0.53374993268036708</v>
          </cell>
          <cell r="I80" t="e">
            <v>#VALUE!</v>
          </cell>
          <cell r="J80" t="e">
            <v>#VALUE!</v>
          </cell>
          <cell r="K80" t="e">
            <v>#VALUE!</v>
          </cell>
          <cell r="L80" t="e">
            <v>#VALUE!</v>
          </cell>
          <cell r="M80">
            <v>0.01</v>
          </cell>
          <cell r="N80" t="str">
            <v>#N/A N/A</v>
          </cell>
          <cell r="O80" t="e">
            <v>#VALUE!</v>
          </cell>
        </row>
        <row r="81">
          <cell r="B81" t="str">
            <v>SANTA RITA</v>
          </cell>
          <cell r="C81">
            <v>130</v>
          </cell>
          <cell r="D81">
            <v>9.3132549109509544</v>
          </cell>
          <cell r="E81">
            <v>141.90598208212833</v>
          </cell>
          <cell r="F81">
            <v>9.1584477554833343E-2</v>
          </cell>
          <cell r="G81">
            <v>0.95420347805902561</v>
          </cell>
          <cell r="H81">
            <v>0.95770211277466211</v>
          </cell>
          <cell r="I81" t="e">
            <v>#VALUE!</v>
          </cell>
          <cell r="J81" t="e">
            <v>#VALUE!</v>
          </cell>
          <cell r="K81" t="e">
            <v>#VALUE!</v>
          </cell>
          <cell r="L81" t="e">
            <v>#VALUE!</v>
          </cell>
          <cell r="M81">
            <v>0.01</v>
          </cell>
          <cell r="N81">
            <v>7.8638782760387054</v>
          </cell>
          <cell r="O81" t="e">
            <v>#VALUE!</v>
          </cell>
        </row>
        <row r="82">
          <cell r="B82" t="str">
            <v>AGUNSA</v>
          </cell>
          <cell r="C82">
            <v>111.95</v>
          </cell>
          <cell r="D82">
            <v>16.766059629271851</v>
          </cell>
          <cell r="E82">
            <v>4.0169668937533667E-3</v>
          </cell>
          <cell r="F82">
            <v>-0.99996411820550468</v>
          </cell>
          <cell r="G82">
            <v>0.93032275040462109</v>
          </cell>
          <cell r="H82">
            <v>0.41164818283760096</v>
          </cell>
          <cell r="I82" t="e">
            <v>#VALUE!</v>
          </cell>
          <cell r="J82" t="e">
            <v>#VALUE!</v>
          </cell>
          <cell r="K82" t="e">
            <v>#VALUE!</v>
          </cell>
          <cell r="L82" t="e">
            <v>#VALUE!</v>
          </cell>
          <cell r="M82">
            <v>0.01</v>
          </cell>
          <cell r="N82">
            <v>13.02821816787187</v>
          </cell>
          <cell r="O82" t="e">
            <v>#VALUE!</v>
          </cell>
        </row>
        <row r="83">
          <cell r="B83" t="str">
            <v>VOLCAN</v>
          </cell>
          <cell r="C83">
            <v>1650</v>
          </cell>
          <cell r="D83">
            <v>10.122699386503067</v>
          </cell>
          <cell r="E83">
            <v>1853.2173558470231</v>
          </cell>
          <cell r="F83">
            <v>0.12316203384668056</v>
          </cell>
          <cell r="G83">
            <v>0.84801276890914712</v>
          </cell>
          <cell r="H83">
            <v>0.99579800221751757</v>
          </cell>
          <cell r="I83" t="e">
            <v>#VALUE!</v>
          </cell>
          <cell r="J83" t="e">
            <v>#VALUE!</v>
          </cell>
          <cell r="K83" t="e">
            <v>#VALUE!</v>
          </cell>
          <cell r="L83" t="e">
            <v>#VALUE!</v>
          </cell>
          <cell r="M83">
            <v>0.01</v>
          </cell>
          <cell r="N83">
            <v>6.2929754200525254</v>
          </cell>
          <cell r="O83" t="e">
            <v>#VALUE!</v>
          </cell>
        </row>
        <row r="84">
          <cell r="B84" t="str">
            <v>ZOFRI</v>
          </cell>
          <cell r="C84">
            <v>524</v>
          </cell>
          <cell r="D84">
            <v>11.601960642784045</v>
          </cell>
          <cell r="E84">
            <v>452.73669447090981</v>
          </cell>
          <cell r="F84">
            <v>-0.1359986746738362</v>
          </cell>
          <cell r="G84">
            <v>2.4676039898041444</v>
          </cell>
          <cell r="H84">
            <v>2.2905533878203288</v>
          </cell>
          <cell r="I84" t="e">
            <v>#VALUE!</v>
          </cell>
          <cell r="J84" t="e">
            <v>#VALUE!</v>
          </cell>
          <cell r="K84" t="e">
            <v>#VALUE!</v>
          </cell>
          <cell r="L84" t="e">
            <v>#VALUE!</v>
          </cell>
          <cell r="M84">
            <v>0.01</v>
          </cell>
          <cell r="N84">
            <v>8.7113944633932068</v>
          </cell>
          <cell r="O84" t="e">
            <v>#VALUE!</v>
          </cell>
        </row>
        <row r="85">
          <cell r="B85" t="str">
            <v>MULTIFOODS</v>
          </cell>
          <cell r="C85">
            <v>237</v>
          </cell>
          <cell r="D85">
            <v>60.999635421358548</v>
          </cell>
          <cell r="E85">
            <v>0</v>
          </cell>
          <cell r="F85">
            <v>-1</v>
          </cell>
          <cell r="G85">
            <v>1.7078246118137317</v>
          </cell>
          <cell r="H85">
            <v>-2.2797719288468774</v>
          </cell>
          <cell r="I85" t="e">
            <v>#VALUE!</v>
          </cell>
          <cell r="J85" t="e">
            <v>#VALUE!</v>
          </cell>
          <cell r="K85" t="e">
            <v>#VALUE!</v>
          </cell>
          <cell r="L85" t="e">
            <v>#VALUE!</v>
          </cell>
          <cell r="M85">
            <v>0.01</v>
          </cell>
          <cell r="N85">
            <v>15.017073611374366</v>
          </cell>
          <cell r="O85" t="e">
            <v>#VALUE!</v>
          </cell>
        </row>
        <row r="86">
          <cell r="B86" t="str">
            <v>CEMENTOS BIO BIO</v>
          </cell>
          <cell r="C86">
            <v>740</v>
          </cell>
          <cell r="D86">
            <v>9.8593242307255604</v>
          </cell>
          <cell r="E86">
            <v>873.85998609830699</v>
          </cell>
          <cell r="F86">
            <v>0.18089187310582022</v>
          </cell>
          <cell r="G86">
            <v>0.83436110892446758</v>
          </cell>
          <cell r="H86">
            <v>1.0823172662971745</v>
          </cell>
          <cell r="I86" t="e">
            <v>#VALUE!</v>
          </cell>
          <cell r="J86" t="e">
            <v>#VALUE!</v>
          </cell>
          <cell r="K86" t="e">
            <v>#VALUE!</v>
          </cell>
          <cell r="L86" t="e">
            <v>#VALUE!</v>
          </cell>
          <cell r="M86">
            <v>0.01</v>
          </cell>
          <cell r="N86">
            <v>5.9404617992063935</v>
          </cell>
          <cell r="O86" t="e">
            <v>#VALUE!</v>
          </cell>
        </row>
        <row r="87">
          <cell r="B87" t="str">
            <v>PACIFICO</v>
          </cell>
          <cell r="C87">
            <v>814</v>
          </cell>
          <cell r="D87">
            <v>10.853972029393738</v>
          </cell>
          <cell r="E87">
            <v>0.75866739663149219</v>
          </cell>
          <cell r="F87">
            <v>-0.99906797617121434</v>
          </cell>
          <cell r="G87">
            <v>0.45428129238972825</v>
          </cell>
          <cell r="H87">
            <v>0.38699124290064546</v>
          </cell>
          <cell r="I87" t="e">
            <v>#VALUE!</v>
          </cell>
          <cell r="J87" t="e">
            <v>#VALUE!</v>
          </cell>
          <cell r="K87" t="e">
            <v>#VALUE!</v>
          </cell>
          <cell r="L87" t="e">
            <v>#VALUE!</v>
          </cell>
          <cell r="M87">
            <v>0.01</v>
          </cell>
          <cell r="N87">
            <v>2.7355563066631459</v>
          </cell>
          <cell r="O87" t="e">
            <v>#VALUE!</v>
          </cell>
        </row>
        <row r="88">
          <cell r="B88" t="str">
            <v>BETLAN DOS SA</v>
          </cell>
          <cell r="C88">
            <v>2.8</v>
          </cell>
          <cell r="D88" t="str">
            <v>#N/A N/A</v>
          </cell>
          <cell r="E88">
            <v>0</v>
          </cell>
          <cell r="F88">
            <v>-1</v>
          </cell>
          <cell r="G88">
            <v>2.1444863658901911</v>
          </cell>
          <cell r="H88">
            <v>-0.13625649679853449</v>
          </cell>
          <cell r="I88" t="e">
            <v>#VALUE!</v>
          </cell>
          <cell r="J88" t="e">
            <v>#VALUE!</v>
          </cell>
          <cell r="K88" t="e">
            <v>#VALUE!</v>
          </cell>
          <cell r="L88" t="e">
            <v>#VALUE!</v>
          </cell>
          <cell r="M88">
            <v>0.01</v>
          </cell>
          <cell r="N88" t="str">
            <v>#N/A N/A</v>
          </cell>
          <cell r="O88" t="e">
            <v>#VALUE!</v>
          </cell>
        </row>
        <row r="89">
          <cell r="B89" t="str">
            <v>GRUPO EMP NAVIER</v>
          </cell>
          <cell r="C89">
            <v>18.37</v>
          </cell>
          <cell r="D89" t="str">
            <v>#N/A N/A</v>
          </cell>
          <cell r="E89">
            <v>3.7802134329319149E-2</v>
          </cell>
          <cell r="F89">
            <v>-0.99794218103814269</v>
          </cell>
          <cell r="G89">
            <v>0.90851752412110842</v>
          </cell>
          <cell r="H89">
            <v>0.78180340605769605</v>
          </cell>
          <cell r="I89" t="e">
            <v>#VALUE!</v>
          </cell>
          <cell r="J89" t="e">
            <v>#VALUE!</v>
          </cell>
          <cell r="K89" t="e">
            <v>#VALUE!</v>
          </cell>
          <cell r="L89" t="e">
            <v>#VALUE!</v>
          </cell>
          <cell r="M89">
            <v>0.01</v>
          </cell>
          <cell r="N89" t="str">
            <v>#N/A N/A</v>
          </cell>
          <cell r="O89" t="e">
            <v>#VALUE!</v>
          </cell>
        </row>
        <row r="90">
          <cell r="B90" t="str">
            <v>INVERCAP</v>
          </cell>
          <cell r="C90">
            <v>2254</v>
          </cell>
          <cell r="D90" t="str">
            <v>#N/A N/A</v>
          </cell>
          <cell r="E90">
            <v>0</v>
          </cell>
          <cell r="F90">
            <v>-1</v>
          </cell>
          <cell r="G90">
            <v>0.49426057979874644</v>
          </cell>
          <cell r="H90">
            <v>-9.9735272990177468E-2</v>
          </cell>
          <cell r="I90" t="e">
            <v>#VALUE!</v>
          </cell>
          <cell r="J90" t="e">
            <v>#VALUE!</v>
          </cell>
          <cell r="K90" t="e">
            <v>#VALUE!</v>
          </cell>
          <cell r="L90" t="e">
            <v>#VALUE!</v>
          </cell>
          <cell r="M90">
            <v>0.01</v>
          </cell>
          <cell r="N90" t="str">
            <v>#N/A N/A</v>
          </cell>
          <cell r="O90" t="e">
            <v>#VALUE!</v>
          </cell>
        </row>
        <row r="91">
          <cell r="B91" t="str">
            <v>COMERICO DE SANT</v>
          </cell>
          <cell r="C91">
            <v>1680000000</v>
          </cell>
          <cell r="D91">
            <v>8.8847178116006056</v>
          </cell>
          <cell r="E91">
            <v>2466133046.6181765</v>
          </cell>
          <cell r="F91">
            <v>0.4679363372727241</v>
          </cell>
          <cell r="G91">
            <v>3.6953503300951538</v>
          </cell>
          <cell r="H91">
            <v>4.8129368119531621</v>
          </cell>
          <cell r="I91" t="e">
            <v>#VALUE!</v>
          </cell>
          <cell r="J91" t="e">
            <v>#VALUE!</v>
          </cell>
          <cell r="K91" t="e">
            <v>#VALUE!</v>
          </cell>
          <cell r="L91" t="e">
            <v>#VALUE!</v>
          </cell>
          <cell r="M91">
            <v>0.01</v>
          </cell>
          <cell r="N91">
            <v>4.8858872707178245</v>
          </cell>
          <cell r="O91" t="e">
            <v>#VALUE!</v>
          </cell>
        </row>
        <row r="92">
          <cell r="B92" t="str">
            <v>ENJOY</v>
          </cell>
          <cell r="C92">
            <v>54</v>
          </cell>
          <cell r="D92">
            <v>21.831315890650981</v>
          </cell>
          <cell r="E92">
            <v>38.361170534145408</v>
          </cell>
          <cell r="F92">
            <v>-0.28960795307138132</v>
          </cell>
          <cell r="G92">
            <v>1.1720540489224645</v>
          </cell>
          <cell r="H92">
            <v>0.79552666382561898</v>
          </cell>
          <cell r="I92" t="e">
            <v>#VALUE!</v>
          </cell>
          <cell r="J92" t="e">
            <v>#VALUE!</v>
          </cell>
          <cell r="K92" t="e">
            <v>#VALUE!</v>
          </cell>
          <cell r="L92" t="e">
            <v>#VALUE!</v>
          </cell>
          <cell r="M92">
            <v>0.01</v>
          </cell>
          <cell r="N92">
            <v>7.3253635462715421</v>
          </cell>
          <cell r="O92" t="e">
            <v>#VALUE!</v>
          </cell>
        </row>
        <row r="93">
          <cell r="B93" t="str">
            <v>PAZ CORP S.A.</v>
          </cell>
          <cell r="C93">
            <v>512</v>
          </cell>
          <cell r="D93">
            <v>4.5712006644240164</v>
          </cell>
          <cell r="E93">
            <v>2778.4373559710521</v>
          </cell>
          <cell r="F93">
            <v>4.426635460880961</v>
          </cell>
          <cell r="G93">
            <v>1.2481682804693757</v>
          </cell>
          <cell r="H93">
            <v>3.643290355771899</v>
          </cell>
          <cell r="I93" t="e">
            <v>#VALUE!</v>
          </cell>
          <cell r="J93" t="e">
            <v>#VALUE!</v>
          </cell>
          <cell r="K93" t="e">
            <v>#VALUE!</v>
          </cell>
          <cell r="L93" t="e">
            <v>#VALUE!</v>
          </cell>
          <cell r="M93">
            <v>0.01</v>
          </cell>
          <cell r="N93">
            <v>7.1660856970291569</v>
          </cell>
          <cell r="O93" t="e">
            <v>#VALUE!</v>
          </cell>
        </row>
        <row r="94">
          <cell r="B94" t="str">
            <v>HITES SA</v>
          </cell>
          <cell r="C94">
            <v>520</v>
          </cell>
          <cell r="D94">
            <v>13.546504956132118</v>
          </cell>
          <cell r="E94">
            <v>422.56597020484554</v>
          </cell>
          <cell r="F94">
            <v>-0.18737313422145085</v>
          </cell>
          <cell r="G94">
            <v>1.1216284966387549</v>
          </cell>
          <cell r="H94">
            <v>1.1092906316390723</v>
          </cell>
          <cell r="I94">
            <v>345.07520442005318</v>
          </cell>
          <cell r="J94">
            <v>-0.33639383765374387</v>
          </cell>
          <cell r="K94">
            <v>0.11</v>
          </cell>
          <cell r="L94">
            <v>0.03</v>
          </cell>
          <cell r="M94">
            <v>0</v>
          </cell>
          <cell r="N94">
            <v>7.3397162533826315</v>
          </cell>
          <cell r="O94" t="e">
            <v>#VALUE!</v>
          </cell>
        </row>
        <row r="95">
          <cell r="B95" t="str">
            <v>EMPRESAS IANSA</v>
          </cell>
          <cell r="C95">
            <v>17.5</v>
          </cell>
          <cell r="D95">
            <v>270.65692665913531</v>
          </cell>
          <cell r="E95">
            <v>0</v>
          </cell>
          <cell r="F95">
            <v>-1</v>
          </cell>
          <cell r="G95">
            <v>0.48306431727980631</v>
          </cell>
          <cell r="H95">
            <v>-7.6717741817190821E-2</v>
          </cell>
          <cell r="I95">
            <v>0</v>
          </cell>
          <cell r="J95">
            <v>-1</v>
          </cell>
          <cell r="K95">
            <v>3.2020863812734564E-2</v>
          </cell>
          <cell r="L95">
            <v>3.8167631405975025E-2</v>
          </cell>
          <cell r="M95">
            <v>0.01</v>
          </cell>
          <cell r="N95">
            <v>16.037018829868416</v>
          </cell>
          <cell r="O95" t="e">
            <v>#VALUE!</v>
          </cell>
        </row>
        <row r="96">
          <cell r="B96" t="str">
            <v>MELON SA</v>
          </cell>
          <cell r="C96">
            <v>0.63</v>
          </cell>
          <cell r="D96">
            <v>13.202841654580723</v>
          </cell>
          <cell r="E96">
            <v>1.7991677875365255</v>
          </cell>
          <cell r="F96">
            <v>1.8558218849786119</v>
          </cell>
          <cell r="G96">
            <v>0.9513940995626774</v>
          </cell>
          <cell r="H96">
            <v>2.3358230423116488</v>
          </cell>
          <cell r="I96">
            <v>2.5016573707566612</v>
          </cell>
          <cell r="J96">
            <v>2.9708847154867639</v>
          </cell>
          <cell r="K96">
            <v>0.15972566833206683</v>
          </cell>
          <cell r="L96">
            <v>5.5160198538114324E-2</v>
          </cell>
          <cell r="M96">
            <v>0.01</v>
          </cell>
          <cell r="N96">
            <v>6.3739031125979819</v>
          </cell>
          <cell r="O96" t="e">
            <v>#VALUE!</v>
          </cell>
        </row>
        <row r="97">
          <cell r="B97" t="str">
            <v>TECH PACK SA</v>
          </cell>
          <cell r="C97">
            <v>352</v>
          </cell>
          <cell r="D97" t="str">
            <v>#N/A N/A</v>
          </cell>
          <cell r="E97">
            <v>0.44338765504261751</v>
          </cell>
          <cell r="F97">
            <v>-0.99874037597999255</v>
          </cell>
          <cell r="G97">
            <v>-2.2431329683214315E-2</v>
          </cell>
          <cell r="H97">
            <v>0.71304740189231286</v>
          </cell>
          <cell r="I97" t="e">
            <v>#VALUE!</v>
          </cell>
          <cell r="J97" t="e">
            <v>#VALUE!</v>
          </cell>
          <cell r="K97" t="e">
            <v>#VALUE!</v>
          </cell>
          <cell r="L97" t="e">
            <v>#VALUE!</v>
          </cell>
          <cell r="M97">
            <v>0.01</v>
          </cell>
          <cell r="N97" t="str">
            <v>#N/A N/A</v>
          </cell>
          <cell r="O97" t="e">
            <v>#VALUE!</v>
          </cell>
        </row>
        <row r="98">
          <cell r="B98" t="str">
            <v>PUERTOS Y LOG</v>
          </cell>
          <cell r="C98">
            <v>420</v>
          </cell>
          <cell r="D98">
            <v>11.820585299836679</v>
          </cell>
          <cell r="E98">
            <v>0</v>
          </cell>
          <cell r="F98">
            <v>-1</v>
          </cell>
          <cell r="G98">
            <v>0.92488709495414367</v>
          </cell>
          <cell r="H98">
            <v>0.3377127949775755</v>
          </cell>
          <cell r="I98" t="e">
            <v>#VALUE!</v>
          </cell>
          <cell r="J98" t="e">
            <v>#VALUE!</v>
          </cell>
          <cell r="K98" t="e">
            <v>#VALUE!</v>
          </cell>
          <cell r="L98" t="e">
            <v>#VALUE!</v>
          </cell>
          <cell r="M98">
            <v>0.01</v>
          </cell>
          <cell r="N98">
            <v>13.961034935372902</v>
          </cell>
          <cell r="O98" t="e">
            <v>#VALUE!</v>
          </cell>
        </row>
        <row r="99">
          <cell r="B99" t="str">
            <v>CIA PESQUERA CAM</v>
          </cell>
          <cell r="C99">
            <v>35.700000000000003</v>
          </cell>
          <cell r="D99">
            <v>11.722720640856517</v>
          </cell>
          <cell r="E99">
            <v>0</v>
          </cell>
          <cell r="F99">
            <v>-1</v>
          </cell>
          <cell r="G99">
            <v>0.82218005216838019</v>
          </cell>
          <cell r="H99">
            <v>-0.42359457118774718</v>
          </cell>
          <cell r="I99" t="e">
            <v>#VALUE!</v>
          </cell>
          <cell r="J99" t="e">
            <v>#VALUE!</v>
          </cell>
          <cell r="K99" t="e">
            <v>#VALUE!</v>
          </cell>
          <cell r="L99" t="e">
            <v>#VALUE!</v>
          </cell>
          <cell r="M99">
            <v>0.01</v>
          </cell>
          <cell r="N99">
            <v>6.9285444455247465</v>
          </cell>
          <cell r="O99" t="e">
            <v>#VALUE!</v>
          </cell>
        </row>
        <row r="100">
          <cell r="B100" t="str">
            <v>POLPAICO</v>
          </cell>
          <cell r="C100">
            <v>7300</v>
          </cell>
          <cell r="D100">
            <v>28.988304442225751</v>
          </cell>
          <cell r="E100">
            <v>0</v>
          </cell>
          <cell r="F100">
            <v>-1</v>
          </cell>
          <cell r="G100">
            <v>0.93985004767644176</v>
          </cell>
          <cell r="H100">
            <v>0.17701306086944196</v>
          </cell>
          <cell r="I100" t="e">
            <v>#VALUE!</v>
          </cell>
          <cell r="J100" t="e">
            <v>#VALUE!</v>
          </cell>
          <cell r="K100" t="e">
            <v>#VALUE!</v>
          </cell>
          <cell r="L100" t="e">
            <v>#VALUE!</v>
          </cell>
          <cell r="M100">
            <v>0.01</v>
          </cell>
          <cell r="N100">
            <v>5.9368259106978281</v>
          </cell>
          <cell r="O100" t="e">
            <v>#VALUE!</v>
          </cell>
        </row>
        <row r="101">
          <cell r="B101" t="str">
            <v>FOSFOROS</v>
          </cell>
          <cell r="C101">
            <v>1285</v>
          </cell>
          <cell r="D101">
            <v>9.409366521318681</v>
          </cell>
          <cell r="E101">
            <v>1244.5373230832345</v>
          </cell>
          <cell r="F101">
            <v>-3.148846452666576E-2</v>
          </cell>
          <cell r="G101">
            <v>1.3364189215919802</v>
          </cell>
          <cell r="H101">
            <v>1.3118119374339023</v>
          </cell>
          <cell r="I101">
            <v>1545.3928460211414</v>
          </cell>
          <cell r="J101">
            <v>0.20264034709816459</v>
          </cell>
          <cell r="K101">
            <v>0.20239023206826648</v>
          </cell>
          <cell r="L101">
            <v>4.6662757309925078E-2</v>
          </cell>
          <cell r="M101">
            <v>0.01</v>
          </cell>
          <cell r="N101">
            <v>10.014566352333532</v>
          </cell>
          <cell r="O101" t="e">
            <v>#VALUE!</v>
          </cell>
        </row>
        <row r="102">
          <cell r="B102" t="str">
            <v>MARINSA</v>
          </cell>
          <cell r="C102">
            <v>25.23</v>
          </cell>
          <cell r="D102" t="str">
            <v>#N/A N/A</v>
          </cell>
          <cell r="E102">
            <v>0</v>
          </cell>
          <cell r="F102">
            <v>-1</v>
          </cell>
          <cell r="G102">
            <v>1.1713186640517865</v>
          </cell>
          <cell r="H102">
            <v>-9.7660292751017508</v>
          </cell>
          <cell r="I102" t="e">
            <v>#VALUE!</v>
          </cell>
          <cell r="J102" t="e">
            <v>#VALUE!</v>
          </cell>
          <cell r="K102" t="e">
            <v>#VALUE!</v>
          </cell>
          <cell r="L102" t="e">
            <v>#VALUE!</v>
          </cell>
          <cell r="M102">
            <v>0.01</v>
          </cell>
          <cell r="N102" t="str">
            <v>#N/A N/A</v>
          </cell>
          <cell r="O102" t="e">
            <v>#VALUE!</v>
          </cell>
        </row>
        <row r="103">
          <cell r="B103" t="str">
            <v>SIEMEL</v>
          </cell>
          <cell r="C103">
            <v>201.01</v>
          </cell>
          <cell r="D103">
            <v>15.865360655138616</v>
          </cell>
          <cell r="E103">
            <v>0</v>
          </cell>
          <cell r="F103">
            <v>-1</v>
          </cell>
          <cell r="G103">
            <v>0.56553680041801324</v>
          </cell>
          <cell r="H103">
            <v>-2.8071136100080218E-2</v>
          </cell>
          <cell r="I103" t="e">
            <v>#VALUE!</v>
          </cell>
          <cell r="J103" t="e">
            <v>#VALUE!</v>
          </cell>
          <cell r="K103" t="e">
            <v>#VALUE!</v>
          </cell>
          <cell r="L103" t="e">
            <v>#VALUE!</v>
          </cell>
          <cell r="M103">
            <v>0.01</v>
          </cell>
          <cell r="N103">
            <v>17.048760312498239</v>
          </cell>
          <cell r="O103" t="e">
            <v>#VALUE!</v>
          </cell>
        </row>
        <row r="104">
          <cell r="B104" t="str">
            <v>ELECDA</v>
          </cell>
          <cell r="C104">
            <v>410</v>
          </cell>
          <cell r="D104">
            <v>30.024384926674962</v>
          </cell>
          <cell r="E104">
            <v>73.011720407980476</v>
          </cell>
          <cell r="F104">
            <v>-0.82192263315126712</v>
          </cell>
          <cell r="G104">
            <v>1.1624992769636313</v>
          </cell>
          <cell r="H104">
            <v>0.57760811571236093</v>
          </cell>
          <cell r="I104">
            <v>0</v>
          </cell>
          <cell r="J104">
            <v>-1</v>
          </cell>
          <cell r="K104">
            <v>9.0610812502088967E-2</v>
          </cell>
          <cell r="L104">
            <v>0.14084425714092155</v>
          </cell>
          <cell r="M104">
            <v>0.01</v>
          </cell>
          <cell r="N104">
            <v>14.524358498208079</v>
          </cell>
          <cell r="O104" t="e">
            <v>#VALUE!</v>
          </cell>
        </row>
        <row r="105">
          <cell r="B105" t="str">
            <v>DUNCAN FOX</v>
          </cell>
          <cell r="C105">
            <v>924</v>
          </cell>
          <cell r="D105">
            <v>7.7155107484412833</v>
          </cell>
          <cell r="E105">
            <v>2622.2041574250616</v>
          </cell>
          <cell r="F105">
            <v>1.83788328725656</v>
          </cell>
          <cell r="G105">
            <v>0.72389840464398114</v>
          </cell>
          <cell r="H105">
            <v>1.4873198630859892</v>
          </cell>
          <cell r="I105" t="e">
            <v>#VALUE!</v>
          </cell>
          <cell r="J105" t="e">
            <v>#VALUE!</v>
          </cell>
          <cell r="K105" t="e">
            <v>#VALUE!</v>
          </cell>
          <cell r="L105" t="e">
            <v>#VALUE!</v>
          </cell>
          <cell r="M105">
            <v>0.01</v>
          </cell>
          <cell r="N105">
            <v>4.7510492236634629</v>
          </cell>
          <cell r="O105" t="e">
            <v>#VALUE!</v>
          </cell>
        </row>
        <row r="106">
          <cell r="B106" t="str">
            <v>ESPANOLA</v>
          </cell>
          <cell r="C106">
            <v>2400</v>
          </cell>
          <cell r="D106">
            <v>13.250854786416623</v>
          </cell>
          <cell r="E106">
            <v>1825.3424049931116</v>
          </cell>
          <cell r="F106">
            <v>-0.2394406645862035</v>
          </cell>
          <cell r="G106">
            <v>0.528179815409626</v>
          </cell>
          <cell r="H106">
            <v>0.38667537742468755</v>
          </cell>
          <cell r="I106" t="e">
            <v>#VALUE!</v>
          </cell>
          <cell r="J106" t="e">
            <v>#VALUE!</v>
          </cell>
          <cell r="K106" t="e">
            <v>#VALUE!</v>
          </cell>
          <cell r="L106" t="e">
            <v>#VALUE!</v>
          </cell>
          <cell r="M106">
            <v>0.01</v>
          </cell>
          <cell r="N106" t="str">
            <v>#N/A N/A</v>
          </cell>
          <cell r="O106" t="e">
            <v>#VALUE!</v>
          </cell>
        </row>
        <row r="107">
          <cell r="B107" t="str">
            <v>POTASIOS CHILE-A</v>
          </cell>
          <cell r="C107">
            <v>69.5</v>
          </cell>
          <cell r="D107">
            <v>49.239333558824455</v>
          </cell>
          <cell r="E107">
            <v>0</v>
          </cell>
          <cell r="F107">
            <v>-1</v>
          </cell>
          <cell r="G107">
            <v>0.73977971623693217</v>
          </cell>
          <cell r="H107">
            <v>-0.25563369480091608</v>
          </cell>
          <cell r="I107" t="e">
            <v>#VALUE!</v>
          </cell>
          <cell r="J107" t="e">
            <v>#VALUE!</v>
          </cell>
          <cell r="K107" t="e">
            <v>#VALUE!</v>
          </cell>
          <cell r="L107" t="e">
            <v>#VALUE!</v>
          </cell>
          <cell r="M107">
            <v>0.01</v>
          </cell>
          <cell r="N107" t="str">
            <v>#N/A N/A</v>
          </cell>
          <cell r="O107" t="e">
            <v>#VALUE!</v>
          </cell>
        </row>
        <row r="108">
          <cell r="B108" t="str">
            <v>QUEMCHI</v>
          </cell>
          <cell r="C108">
            <v>250</v>
          </cell>
          <cell r="D108" t="str">
            <v>#N/A N/A</v>
          </cell>
          <cell r="E108">
            <v>0</v>
          </cell>
          <cell r="F108">
            <v>-1</v>
          </cell>
          <cell r="G108">
            <v>0.57034970201065482</v>
          </cell>
          <cell r="H108">
            <v>9.1876266156834668E-3</v>
          </cell>
          <cell r="I108" t="e">
            <v>#VALUE!</v>
          </cell>
          <cell r="J108" t="e">
            <v>#VALUE!</v>
          </cell>
          <cell r="K108" t="e">
            <v>#VALUE!</v>
          </cell>
          <cell r="L108" t="e">
            <v>#VALUE!</v>
          </cell>
          <cell r="M108">
            <v>0.01</v>
          </cell>
          <cell r="N108" t="str">
            <v>#N/A N/A</v>
          </cell>
          <cell r="O108" t="e">
            <v>#VALUE!</v>
          </cell>
        </row>
        <row r="109">
          <cell r="B109" t="str">
            <v>NAVARINO</v>
          </cell>
          <cell r="C109">
            <v>408</v>
          </cell>
          <cell r="D109" t="str">
            <v>#N/A N/A</v>
          </cell>
          <cell r="E109">
            <v>0</v>
          </cell>
          <cell r="F109">
            <v>-1</v>
          </cell>
          <cell r="G109">
            <v>0.79261930737195019</v>
          </cell>
          <cell r="H109">
            <v>-5.5708440385520745E-2</v>
          </cell>
          <cell r="I109" t="e">
            <v>#VALUE!</v>
          </cell>
          <cell r="J109" t="e">
            <v>#VALUE!</v>
          </cell>
          <cell r="K109" t="e">
            <v>#VALUE!</v>
          </cell>
          <cell r="L109" t="e">
            <v>#VALUE!</v>
          </cell>
          <cell r="M109">
            <v>0.01</v>
          </cell>
          <cell r="N109" t="str">
            <v>#N/A N/A</v>
          </cell>
          <cell r="O109" t="e">
            <v>#VALUE!</v>
          </cell>
        </row>
        <row r="110">
          <cell r="B110" t="str">
            <v>AUSTRALIS SEAFOO</v>
          </cell>
          <cell r="C110">
            <v>28</v>
          </cell>
          <cell r="D110" t="str">
            <v>#N/A N/A</v>
          </cell>
          <cell r="E110">
            <v>0</v>
          </cell>
          <cell r="F110">
            <v>-1</v>
          </cell>
          <cell r="G110">
            <v>0.96287705268546031</v>
          </cell>
          <cell r="H110">
            <v>-5.4558674641734148</v>
          </cell>
          <cell r="I110" t="e">
            <v>#VALUE!</v>
          </cell>
          <cell r="J110" t="e">
            <v>#VALUE!</v>
          </cell>
          <cell r="K110" t="e">
            <v>#VALUE!</v>
          </cell>
          <cell r="L110" t="e">
            <v>#VALUE!</v>
          </cell>
          <cell r="M110">
            <v>0.01</v>
          </cell>
          <cell r="N110" t="str">
            <v>#N/A N/A</v>
          </cell>
          <cell r="O110" t="e">
            <v>#VALUE!</v>
          </cell>
        </row>
        <row r="111">
          <cell r="B111" t="str">
            <v>TRICAHUE</v>
          </cell>
          <cell r="C111">
            <v>1700</v>
          </cell>
          <cell r="D111">
            <v>14.911198331875472</v>
          </cell>
          <cell r="E111">
            <v>1092.8536036345163</v>
          </cell>
          <cell r="F111">
            <v>-0.35714493903851985</v>
          </cell>
          <cell r="G111">
            <v>1.0944652185103885</v>
          </cell>
          <cell r="H111">
            <v>0.72452656706891527</v>
          </cell>
          <cell r="I111" t="e">
            <v>#VALUE!</v>
          </cell>
          <cell r="J111" t="e">
            <v>#VALUE!</v>
          </cell>
          <cell r="K111" t="e">
            <v>#VALUE!</v>
          </cell>
          <cell r="L111" t="e">
            <v>#VALUE!</v>
          </cell>
          <cell r="M111">
            <v>0.01</v>
          </cell>
          <cell r="N111">
            <v>14.491151704441513</v>
          </cell>
          <cell r="O111" t="e">
            <v>#VALUE!</v>
          </cell>
        </row>
        <row r="112">
          <cell r="B112" t="str">
            <v>MOLLER Y PEREZ</v>
          </cell>
          <cell r="C112">
            <v>387.3</v>
          </cell>
          <cell r="D112">
            <v>15.551028104196661</v>
          </cell>
          <cell r="E112">
            <v>408.13562365239801</v>
          </cell>
          <cell r="F112">
            <v>5.3797117615280055E-2</v>
          </cell>
          <cell r="G112">
            <v>0.90022164231312707</v>
          </cell>
          <cell r="H112">
            <v>1.157220226176414</v>
          </cell>
          <cell r="I112" t="e">
            <v>#VALUE!</v>
          </cell>
          <cell r="J112" t="e">
            <v>#VALUE!</v>
          </cell>
          <cell r="K112" t="e">
            <v>#VALUE!</v>
          </cell>
          <cell r="L112" t="e">
            <v>#VALUE!</v>
          </cell>
          <cell r="M112">
            <v>0.01</v>
          </cell>
          <cell r="N112">
            <v>17.313694735842009</v>
          </cell>
          <cell r="O112" t="e">
            <v>#VALUE!</v>
          </cell>
        </row>
        <row r="113">
          <cell r="B113" t="str">
            <v>CTI SA</v>
          </cell>
          <cell r="C113">
            <v>303</v>
          </cell>
          <cell r="D113">
            <v>3.7174917766444078</v>
          </cell>
          <cell r="E113">
            <v>2478.979274417431</v>
          </cell>
          <cell r="F113">
            <v>7.1814497505525772</v>
          </cell>
          <cell r="G113">
            <v>0.22629845488594758</v>
          </cell>
          <cell r="H113">
            <v>2.3269724477037035</v>
          </cell>
          <cell r="I113" t="e">
            <v>#VALUE!</v>
          </cell>
          <cell r="J113" t="e">
            <v>#VALUE!</v>
          </cell>
          <cell r="K113" t="e">
            <v>#VALUE!</v>
          </cell>
          <cell r="L113" t="e">
            <v>#VALUE!</v>
          </cell>
          <cell r="M113">
            <v>0.01</v>
          </cell>
          <cell r="N113">
            <v>1.2968420919677033</v>
          </cell>
          <cell r="O113" t="e">
            <v>#VALUE!</v>
          </cell>
        </row>
        <row r="114">
          <cell r="B114" t="str">
            <v>ELIQSA</v>
          </cell>
          <cell r="C114">
            <v>330</v>
          </cell>
          <cell r="D114">
            <v>16.847145542184027</v>
          </cell>
          <cell r="E114">
            <v>196.27680121910893</v>
          </cell>
          <cell r="F114">
            <v>-0.40522181448754868</v>
          </cell>
          <cell r="G114">
            <v>1.2439590499964093</v>
          </cell>
          <cell r="H114">
            <v>0.85077134234895702</v>
          </cell>
          <cell r="I114">
            <v>0</v>
          </cell>
          <cell r="J114">
            <v>-1</v>
          </cell>
          <cell r="K114">
            <v>0.11253795234188659</v>
          </cell>
          <cell r="L114">
            <v>9.9036380862006529E-2</v>
          </cell>
          <cell r="M114">
            <v>0.01</v>
          </cell>
          <cell r="N114">
            <v>12.852422381981436</v>
          </cell>
          <cell r="O114" t="e">
            <v>#VALUE!</v>
          </cell>
        </row>
        <row r="115">
          <cell r="B115" t="str">
            <v>EDELMAG</v>
          </cell>
          <cell r="C115">
            <v>5900</v>
          </cell>
          <cell r="D115">
            <v>14.031223996678717</v>
          </cell>
          <cell r="E115">
            <v>5118.7442757118515</v>
          </cell>
          <cell r="F115">
            <v>-0.1324162244556184</v>
          </cell>
          <cell r="G115">
            <v>1.4686610676581038</v>
          </cell>
          <cell r="H115">
            <v>1.3085267157019917</v>
          </cell>
          <cell r="I115">
            <v>4180.3475010563998</v>
          </cell>
          <cell r="J115">
            <v>-0.29146652524467798</v>
          </cell>
          <cell r="K115">
            <v>0.36313398688658527</v>
          </cell>
          <cell r="L115">
            <v>0.20055767626515394</v>
          </cell>
          <cell r="M115">
            <v>0.01</v>
          </cell>
          <cell r="N115">
            <v>6.6683694329085208</v>
          </cell>
          <cell r="O115" t="e">
            <v>#VALUE!</v>
          </cell>
        </row>
        <row r="116">
          <cell r="B116" t="str">
            <v>CEM SA</v>
          </cell>
          <cell r="C116">
            <v>39</v>
          </cell>
          <cell r="D116" t="str">
            <v>#N/A N/A</v>
          </cell>
          <cell r="E116">
            <v>23.507788202363805</v>
          </cell>
          <cell r="F116">
            <v>-0.39723619993938963</v>
          </cell>
          <cell r="G116">
            <v>0.82166577257923556</v>
          </cell>
          <cell r="H116">
            <v>0.70436401037813101</v>
          </cell>
          <cell r="I116" t="e">
            <v>#VALUE!</v>
          </cell>
          <cell r="J116" t="e">
            <v>#VALUE!</v>
          </cell>
          <cell r="K116" t="e">
            <v>#VALUE!</v>
          </cell>
          <cell r="L116" t="e">
            <v>#VALUE!</v>
          </cell>
          <cell r="M116">
            <v>0.01</v>
          </cell>
          <cell r="N116" t="str">
            <v>#N/A N/A</v>
          </cell>
          <cell r="O116" t="e">
            <v>#VALUE!</v>
          </cell>
        </row>
        <row r="117">
          <cell r="B117" t="str">
            <v>AXXION SA</v>
          </cell>
          <cell r="C117">
            <v>1.2</v>
          </cell>
          <cell r="D117">
            <v>1.8352216453429966</v>
          </cell>
          <cell r="E117">
            <v>0.5664850554983043</v>
          </cell>
          <cell r="F117">
            <v>-0.52792912041807971</v>
          </cell>
          <cell r="G117">
            <v>-25.939674165261103</v>
          </cell>
          <cell r="H117">
            <v>-12.347331271835818</v>
          </cell>
          <cell r="I117" t="e">
            <v>#VALUE!</v>
          </cell>
          <cell r="J117" t="e">
            <v>#VALUE!</v>
          </cell>
          <cell r="K117" t="e">
            <v>#VALUE!</v>
          </cell>
          <cell r="L117" t="e">
            <v>#VALUE!</v>
          </cell>
          <cell r="M117">
            <v>0.01</v>
          </cell>
          <cell r="N117" t="str">
            <v>#N/A N/A</v>
          </cell>
          <cell r="O117" t="e">
            <v>#VALUE!</v>
          </cell>
        </row>
        <row r="118">
          <cell r="B118" t="str">
            <v>EMP TATTERSALL</v>
          </cell>
          <cell r="C118" t="str">
            <v>#N/A N/A</v>
          </cell>
          <cell r="D118" t="str">
            <v>#N/A N/A</v>
          </cell>
          <cell r="E118">
            <v>382.90142833032081</v>
          </cell>
          <cell r="F118" t="e">
            <v>#VALUE!</v>
          </cell>
          <cell r="G118">
            <v>1.0503504962580239</v>
          </cell>
          <cell r="H118">
            <v>2.0032417454881459</v>
          </cell>
          <cell r="I118" t="e">
            <v>#VALUE!</v>
          </cell>
          <cell r="J118" t="e">
            <v>#VALUE!</v>
          </cell>
          <cell r="K118" t="e">
            <v>#VALUE!</v>
          </cell>
          <cell r="L118" t="e">
            <v>#VALUE!</v>
          </cell>
          <cell r="M118">
            <v>0.01</v>
          </cell>
          <cell r="N118">
            <v>4.7456201795756652</v>
          </cell>
          <cell r="O118" t="e">
            <v>#VALUE!</v>
          </cell>
        </row>
        <row r="119">
          <cell r="B119" t="str">
            <v>COMPANIA MARITIM</v>
          </cell>
          <cell r="C119">
            <v>49.25</v>
          </cell>
          <cell r="D119" t="str">
            <v>#N/A N/A</v>
          </cell>
          <cell r="E119">
            <v>0.11990864532614379</v>
          </cell>
          <cell r="F119">
            <v>-0.99756530669388543</v>
          </cell>
          <cell r="G119">
            <v>0.89447724928567307</v>
          </cell>
          <cell r="H119">
            <v>0.76986481253314965</v>
          </cell>
          <cell r="I119" t="e">
            <v>#VALUE!</v>
          </cell>
          <cell r="J119" t="e">
            <v>#VALUE!</v>
          </cell>
          <cell r="K119" t="e">
            <v>#VALUE!</v>
          </cell>
          <cell r="L119" t="e">
            <v>#VALUE!</v>
          </cell>
          <cell r="M119">
            <v>0.01</v>
          </cell>
          <cell r="N119" t="str">
            <v>#N/A N/A</v>
          </cell>
          <cell r="O119" t="e">
            <v>#VALUE!</v>
          </cell>
        </row>
        <row r="120">
          <cell r="B120" t="str">
            <v>SPORTING</v>
          </cell>
          <cell r="C120">
            <v>7500000</v>
          </cell>
          <cell r="D120">
            <v>270.16834865225394</v>
          </cell>
          <cell r="E120">
            <v>137364.31072066617</v>
          </cell>
          <cell r="F120">
            <v>-0.9816847585705778</v>
          </cell>
          <cell r="G120">
            <v>1.798506225120813</v>
          </cell>
          <cell r="H120">
            <v>-1.0782041472233005E-2</v>
          </cell>
          <cell r="I120" t="e">
            <v>#VALUE!</v>
          </cell>
          <cell r="J120" t="e">
            <v>#VALUE!</v>
          </cell>
          <cell r="K120" t="e">
            <v>#VALUE!</v>
          </cell>
          <cell r="L120" t="e">
            <v>#VALUE!</v>
          </cell>
          <cell r="M120">
            <v>0.01</v>
          </cell>
          <cell r="N120">
            <v>62.393921394187487</v>
          </cell>
          <cell r="O120" t="e">
            <v>#VALUE!</v>
          </cell>
        </row>
        <row r="121">
          <cell r="B121" t="str">
            <v>COLOSO</v>
          </cell>
          <cell r="C121">
            <v>100</v>
          </cell>
          <cell r="D121" t="str">
            <v>#N/A N/A</v>
          </cell>
          <cell r="E121">
            <v>0</v>
          </cell>
          <cell r="F121">
            <v>-1</v>
          </cell>
          <cell r="G121">
            <v>9.6953802302923511E-2</v>
          </cell>
          <cell r="H121">
            <v>-0.2272133272824107</v>
          </cell>
          <cell r="I121" t="e">
            <v>#VALUE!</v>
          </cell>
          <cell r="J121" t="e">
            <v>#VALUE!</v>
          </cell>
          <cell r="K121" t="e">
            <v>#VALUE!</v>
          </cell>
          <cell r="L121" t="e">
            <v>#VALUE!</v>
          </cell>
          <cell r="M121">
            <v>0.01</v>
          </cell>
          <cell r="N121" t="str">
            <v>#N/A N/A</v>
          </cell>
          <cell r="O121" t="e">
            <v>#VALUE!</v>
          </cell>
        </row>
        <row r="122">
          <cell r="B122" t="str">
            <v>ANASAC</v>
          </cell>
          <cell r="C122">
            <v>1800</v>
          </cell>
          <cell r="D122" t="str">
            <v>#N/A N/A</v>
          </cell>
          <cell r="E122">
            <v>13781.290927538679</v>
          </cell>
          <cell r="F122">
            <v>6.6562727375214887</v>
          </cell>
          <cell r="G122">
            <v>0.62522331653241769</v>
          </cell>
          <cell r="H122">
            <v>2.4246088478641501</v>
          </cell>
          <cell r="I122" t="e">
            <v>#VALUE!</v>
          </cell>
          <cell r="J122" t="e">
            <v>#VALUE!</v>
          </cell>
          <cell r="K122" t="e">
            <v>#VALUE!</v>
          </cell>
          <cell r="L122" t="e">
            <v>#VALUE!</v>
          </cell>
          <cell r="M122">
            <v>0.01</v>
          </cell>
          <cell r="N122">
            <v>12.58706584288047</v>
          </cell>
          <cell r="O122" t="e">
            <v>#VALUE!</v>
          </cell>
        </row>
        <row r="123">
          <cell r="B123" t="str">
            <v>CINTAC</v>
          </cell>
          <cell r="C123">
            <v>260</v>
          </cell>
          <cell r="D123">
            <v>12.955695033990633</v>
          </cell>
          <cell r="E123">
            <v>0.81094724093357518</v>
          </cell>
          <cell r="F123">
            <v>-0.99688097215025551</v>
          </cell>
          <cell r="G123">
            <v>0.4411500356943156</v>
          </cell>
          <cell r="H123">
            <v>2.0736319576645874</v>
          </cell>
          <cell r="I123">
            <v>385.91897306225627</v>
          </cell>
          <cell r="J123">
            <v>0.48430374254713948</v>
          </cell>
          <cell r="K123">
            <v>0.13227531526546282</v>
          </cell>
          <cell r="L123">
            <v>5.7571342726089762E-2</v>
          </cell>
          <cell r="M123">
            <v>0.01</v>
          </cell>
          <cell r="N123">
            <v>2.2807386196797399</v>
          </cell>
          <cell r="O123" t="e">
            <v>#VALUE!</v>
          </cell>
        </row>
        <row r="124">
          <cell r="B124" t="str">
            <v>ENERGIA LATINA</v>
          </cell>
          <cell r="C124">
            <v>846</v>
          </cell>
          <cell r="D124">
            <v>11.810880052903313</v>
          </cell>
          <cell r="E124">
            <v>1.7897888741385466</v>
          </cell>
          <cell r="F124">
            <v>-0.99788441031425701</v>
          </cell>
          <cell r="G124">
            <v>0.82711970483063846</v>
          </cell>
          <cell r="H124">
            <v>1.0502674910086931</v>
          </cell>
          <cell r="I124" t="e">
            <v>#VALUE!</v>
          </cell>
          <cell r="J124" t="e">
            <v>#VALUE!</v>
          </cell>
          <cell r="K124" t="e">
            <v>#VALUE!</v>
          </cell>
          <cell r="L124" t="e">
            <v>#VALUE!</v>
          </cell>
          <cell r="M124">
            <v>0.01</v>
          </cell>
          <cell r="N124">
            <v>7.2426151392840667</v>
          </cell>
          <cell r="O124" t="e">
            <v>#VALUE!</v>
          </cell>
        </row>
        <row r="125">
          <cell r="B125" t="str">
            <v>IQUIQUE</v>
          </cell>
          <cell r="C125">
            <v>8.4</v>
          </cell>
          <cell r="D125" t="str">
            <v>#N/A N/A</v>
          </cell>
          <cell r="E125">
            <v>0</v>
          </cell>
          <cell r="F125">
            <v>-1</v>
          </cell>
          <cell r="G125">
            <v>0.51552523650125714</v>
          </cell>
          <cell r="H125">
            <v>-1.2862674062425365</v>
          </cell>
          <cell r="I125" t="e">
            <v>#VALUE!</v>
          </cell>
          <cell r="J125" t="e">
            <v>#VALUE!</v>
          </cell>
          <cell r="K125" t="e">
            <v>#VALUE!</v>
          </cell>
          <cell r="L125" t="e">
            <v>#VALUE!</v>
          </cell>
          <cell r="M125">
            <v>0.01</v>
          </cell>
          <cell r="N125">
            <v>9.3885741712768631</v>
          </cell>
          <cell r="O125" t="e">
            <v>#VALUE!</v>
          </cell>
        </row>
        <row r="126">
          <cell r="B126" t="str">
            <v>SOQUICOM</v>
          </cell>
          <cell r="C126">
            <v>204.15</v>
          </cell>
          <cell r="D126">
            <v>12.407286550838398</v>
          </cell>
          <cell r="E126">
            <v>0.2175902377655107</v>
          </cell>
          <cell r="F126">
            <v>-0.99893416488971098</v>
          </cell>
          <cell r="G126">
            <v>0.22734758643271144</v>
          </cell>
          <cell r="H126">
            <v>0.46003291021144826</v>
          </cell>
          <cell r="I126" t="e">
            <v>#VALUE!</v>
          </cell>
          <cell r="J126" t="e">
            <v>#VALUE!</v>
          </cell>
          <cell r="K126" t="e">
            <v>#VALUE!</v>
          </cell>
          <cell r="L126" t="e">
            <v>#VALUE!</v>
          </cell>
          <cell r="M126">
            <v>0.01</v>
          </cell>
          <cell r="N126">
            <v>3.1356689820780215</v>
          </cell>
          <cell r="O126" t="e">
            <v>#VALUE!</v>
          </cell>
        </row>
        <row r="127">
          <cell r="B127" t="str">
            <v>AZUL AZUL SA</v>
          </cell>
          <cell r="C127">
            <v>910</v>
          </cell>
          <cell r="D127" t="str">
            <v>#N/A N/A</v>
          </cell>
          <cell r="E127">
            <v>0</v>
          </cell>
          <cell r="F127">
            <v>-1</v>
          </cell>
          <cell r="G127">
            <v>3.0594929602209495</v>
          </cell>
          <cell r="H127">
            <v>-2.3243418524988191</v>
          </cell>
          <cell r="I127" t="e">
            <v>#VALUE!</v>
          </cell>
          <cell r="J127" t="e">
            <v>#VALUE!</v>
          </cell>
          <cell r="K127" t="e">
            <v>#VALUE!</v>
          </cell>
          <cell r="L127" t="e">
            <v>#VALUE!</v>
          </cell>
          <cell r="M127">
            <v>0.01</v>
          </cell>
          <cell r="N127" t="str">
            <v>#N/A N/A</v>
          </cell>
          <cell r="O127" t="e">
            <v>#VALUE!</v>
          </cell>
        </row>
        <row r="128">
          <cell r="B128" t="str">
            <v>EPERVA</v>
          </cell>
          <cell r="C128">
            <v>79.900000000000006</v>
          </cell>
          <cell r="D128" t="str">
            <v>#N/A N/A</v>
          </cell>
          <cell r="E128">
            <v>6.7296313221956234</v>
          </cell>
          <cell r="F128">
            <v>-0.91577432638053036</v>
          </cell>
          <cell r="G128">
            <v>0.87846075144456492</v>
          </cell>
          <cell r="H128">
            <v>3.0401767574618317</v>
          </cell>
          <cell r="I128" t="e">
            <v>#VALUE!</v>
          </cell>
          <cell r="J128" t="e">
            <v>#VALUE!</v>
          </cell>
          <cell r="K128" t="e">
            <v>#VALUE!</v>
          </cell>
          <cell r="L128" t="e">
            <v>#VALUE!</v>
          </cell>
          <cell r="M128">
            <v>0.01</v>
          </cell>
          <cell r="N128">
            <v>23.231871621541963</v>
          </cell>
          <cell r="O128" t="e">
            <v>#VALUE!</v>
          </cell>
        </row>
        <row r="129">
          <cell r="B129" t="str">
            <v>SIPSA</v>
          </cell>
          <cell r="C129">
            <v>165</v>
          </cell>
          <cell r="D129" t="str">
            <v>#N/A N/A</v>
          </cell>
          <cell r="E129">
            <v>9.9201145368752446E-3</v>
          </cell>
          <cell r="F129">
            <v>-0.99993987809371587</v>
          </cell>
          <cell r="G129">
            <v>0.89198107272264693</v>
          </cell>
          <cell r="H129">
            <v>-0.52387872342899811</v>
          </cell>
          <cell r="I129" t="e">
            <v>#VALUE!</v>
          </cell>
          <cell r="J129" t="e">
            <v>#VALUE!</v>
          </cell>
          <cell r="K129" t="e">
            <v>#VALUE!</v>
          </cell>
          <cell r="L129" t="e">
            <v>#VALUE!</v>
          </cell>
          <cell r="M129">
            <v>0.01</v>
          </cell>
          <cell r="N129">
            <v>53.670422209343549</v>
          </cell>
          <cell r="O129" t="e">
            <v>#VALUE!</v>
          </cell>
        </row>
        <row r="130">
          <cell r="B130" t="str">
            <v>EMELARI</v>
          </cell>
          <cell r="C130">
            <v>187</v>
          </cell>
          <cell r="D130">
            <v>13.37939278734822</v>
          </cell>
          <cell r="E130">
            <v>145.45305988985655</v>
          </cell>
          <cell r="F130">
            <v>-0.22217615032162275</v>
          </cell>
          <cell r="G130">
            <v>1.0452937986143145</v>
          </cell>
          <cell r="H130">
            <v>0.86164382773172188</v>
          </cell>
          <cell r="I130">
            <v>76.056190715796745</v>
          </cell>
          <cell r="J130">
            <v>-0.59328240258932219</v>
          </cell>
          <cell r="K130">
            <v>0.13314214225798099</v>
          </cell>
          <cell r="L130">
            <v>7.9341484761180206E-2</v>
          </cell>
          <cell r="M130">
            <v>0.01</v>
          </cell>
          <cell r="N130">
            <v>10.352036227831716</v>
          </cell>
          <cell r="O130" t="e">
            <v>#VALUE!</v>
          </cell>
        </row>
        <row r="131">
          <cell r="B131" t="str">
            <v>LITORAL</v>
          </cell>
          <cell r="C131">
            <v>12500</v>
          </cell>
          <cell r="D131">
            <v>16.474360359894924</v>
          </cell>
          <cell r="E131">
            <v>11882.277438648336</v>
          </cell>
          <cell r="F131">
            <v>-4.9417804908133078E-2</v>
          </cell>
          <cell r="G131">
            <v>2.2610183764920873</v>
          </cell>
          <cell r="H131">
            <v>2.1535615098882346</v>
          </cell>
          <cell r="I131" t="e">
            <v>#VALUE!</v>
          </cell>
          <cell r="J131" t="e">
            <v>#VALUE!</v>
          </cell>
          <cell r="K131" t="e">
            <v>#VALUE!</v>
          </cell>
          <cell r="L131" t="e">
            <v>#VALUE!</v>
          </cell>
          <cell r="M131">
            <v>0.01</v>
          </cell>
          <cell r="N131">
            <v>10.210833166935869</v>
          </cell>
          <cell r="O131" t="e">
            <v>#VALUE!</v>
          </cell>
        </row>
        <row r="132">
          <cell r="B132" t="str">
            <v>INMOBILIARIA SIX</v>
          </cell>
          <cell r="C132">
            <v>1410.1</v>
          </cell>
          <cell r="D132">
            <v>26.432402995946148</v>
          </cell>
          <cell r="E132">
            <v>500.66018364557198</v>
          </cell>
          <cell r="F132">
            <v>-0.64494703663174802</v>
          </cell>
          <cell r="G132">
            <v>1.2604104970735495</v>
          </cell>
          <cell r="H132">
            <v>0.41133762831047083</v>
          </cell>
          <cell r="I132" t="e">
            <v>#VALUE!</v>
          </cell>
          <cell r="J132" t="e">
            <v>#VALUE!</v>
          </cell>
          <cell r="K132" t="e">
            <v>#VALUE!</v>
          </cell>
          <cell r="L132" t="e">
            <v>#VALUE!</v>
          </cell>
          <cell r="M132">
            <v>0.01</v>
          </cell>
          <cell r="N132" t="str">
            <v>#N/A N/A</v>
          </cell>
          <cell r="O132" t="e">
            <v>#VALUE!</v>
          </cell>
        </row>
        <row r="133">
          <cell r="B133" t="str">
            <v>INVERSIONES UNIO</v>
          </cell>
          <cell r="C133">
            <v>1430</v>
          </cell>
          <cell r="D133">
            <v>13.644452029360341</v>
          </cell>
          <cell r="E133">
            <v>1278.2797018211379</v>
          </cell>
          <cell r="F133">
            <v>-0.10609811061458885</v>
          </cell>
          <cell r="G133">
            <v>0.9521216423262655</v>
          </cell>
          <cell r="H133">
            <v>0.85924010428214115</v>
          </cell>
          <cell r="I133" t="e">
            <v>#VALUE!</v>
          </cell>
          <cell r="J133" t="e">
            <v>#VALUE!</v>
          </cell>
          <cell r="K133" t="e">
            <v>#VALUE!</v>
          </cell>
          <cell r="L133" t="e">
            <v>#VALUE!</v>
          </cell>
          <cell r="M133">
            <v>0.01</v>
          </cell>
          <cell r="N133">
            <v>13.170227328179644</v>
          </cell>
          <cell r="O133" t="e">
            <v>#VALUE!</v>
          </cell>
        </row>
        <row r="134">
          <cell r="B134" t="str">
            <v>COPEVAL</v>
          </cell>
          <cell r="C134">
            <v>1210</v>
          </cell>
          <cell r="D134" t="str">
            <v>#N/A N/A</v>
          </cell>
          <cell r="E134">
            <v>4592.1183171098455</v>
          </cell>
          <cell r="F134">
            <v>2.7951391050494592</v>
          </cell>
          <cell r="G134">
            <v>0.87559501926930605</v>
          </cell>
          <cell r="H134">
            <v>1.593886883903803</v>
          </cell>
          <cell r="I134" t="e">
            <v>#VALUE!</v>
          </cell>
          <cell r="J134" t="e">
            <v>#VALUE!</v>
          </cell>
          <cell r="K134" t="e">
            <v>#VALUE!</v>
          </cell>
          <cell r="L134" t="e">
            <v>#VALUE!</v>
          </cell>
          <cell r="M134">
            <v>0.01</v>
          </cell>
          <cell r="N134">
            <v>13.617605278289059</v>
          </cell>
          <cell r="O134" t="e">
            <v>#VALUE!</v>
          </cell>
        </row>
        <row r="135">
          <cell r="B135" t="str">
            <v>CAMPOS CHILENOS</v>
          </cell>
          <cell r="C135">
            <v>43.99</v>
          </cell>
          <cell r="D135" t="str">
            <v>#N/A N/A</v>
          </cell>
          <cell r="E135">
            <v>12.658062265927567</v>
          </cell>
          <cell r="F135">
            <v>-0.71225136926738886</v>
          </cell>
          <cell r="G135">
            <v>0.79639768824410462</v>
          </cell>
          <cell r="H135">
            <v>23.815870323564052</v>
          </cell>
          <cell r="I135">
            <v>10570.762709489691</v>
          </cell>
          <cell r="J135">
            <v>239.29922049305955</v>
          </cell>
          <cell r="K135">
            <v>2.0462213297141374E-2</v>
          </cell>
          <cell r="L135">
            <v>3.8292993196989485E-2</v>
          </cell>
          <cell r="M135">
            <v>0.01</v>
          </cell>
          <cell r="N135">
            <v>41.596011827714506</v>
          </cell>
          <cell r="O135" t="e">
            <v>#VALUE!</v>
          </cell>
        </row>
        <row r="136">
          <cell r="B136" t="str">
            <v>INV AGRI Y COMER</v>
          </cell>
          <cell r="C136">
            <v>94</v>
          </cell>
          <cell r="D136">
            <v>10.401515080260413</v>
          </cell>
          <cell r="E136">
            <v>120.4599782051274</v>
          </cell>
          <cell r="F136">
            <v>0.28148912984178076</v>
          </cell>
          <cell r="G136">
            <v>0.90644642160684663</v>
          </cell>
          <cell r="H136">
            <v>1.1870039975637985</v>
          </cell>
          <cell r="I136" t="e">
            <v>#VALUE!</v>
          </cell>
          <cell r="J136" t="e">
            <v>#VALUE!</v>
          </cell>
          <cell r="K136" t="e">
            <v>#VALUE!</v>
          </cell>
          <cell r="L136" t="e">
            <v>#VALUE!</v>
          </cell>
          <cell r="M136">
            <v>0.01</v>
          </cell>
          <cell r="N136">
            <v>6.9194417495419849</v>
          </cell>
          <cell r="O136" t="e">
            <v>#VALUE!</v>
          </cell>
        </row>
        <row r="137">
          <cell r="B137" t="str">
            <v>EMILIANA</v>
          </cell>
          <cell r="C137">
            <v>35</v>
          </cell>
          <cell r="D137">
            <v>20.195678817156399</v>
          </cell>
          <cell r="E137">
            <v>10.94398724663515</v>
          </cell>
          <cell r="F137">
            <v>-0.68731465009613857</v>
          </cell>
          <cell r="G137">
            <v>0.84708328534538568</v>
          </cell>
          <cell r="H137">
            <v>0.3984463786754861</v>
          </cell>
          <cell r="I137" t="e">
            <v>#VALUE!</v>
          </cell>
          <cell r="J137" t="e">
            <v>#VALUE!</v>
          </cell>
          <cell r="K137" t="e">
            <v>#VALUE!</v>
          </cell>
          <cell r="L137" t="e">
            <v>#VALUE!</v>
          </cell>
          <cell r="M137">
            <v>0.01</v>
          </cell>
          <cell r="N137">
            <v>6.8377572493026992</v>
          </cell>
          <cell r="O137" t="e">
            <v>#VALUE!</v>
          </cell>
        </row>
        <row r="138">
          <cell r="B138" t="str">
            <v>FERROCARRIL PACI</v>
          </cell>
          <cell r="C138">
            <v>5.8</v>
          </cell>
          <cell r="D138">
            <v>55.778886641292374</v>
          </cell>
          <cell r="E138">
            <v>2.6349594143502135</v>
          </cell>
          <cell r="F138">
            <v>-0.54569665269823897</v>
          </cell>
          <cell r="G138">
            <v>0.56998160147846866</v>
          </cell>
          <cell r="H138">
            <v>0.26310714089520587</v>
          </cell>
          <cell r="I138" t="e">
            <v>#VALUE!</v>
          </cell>
          <cell r="J138" t="e">
            <v>#VALUE!</v>
          </cell>
          <cell r="K138" t="e">
            <v>#VALUE!</v>
          </cell>
          <cell r="L138" t="e">
            <v>#VALUE!</v>
          </cell>
          <cell r="M138">
            <v>0.01</v>
          </cell>
          <cell r="N138">
            <v>11.229908786669862</v>
          </cell>
          <cell r="O138" t="e">
            <v>#VALUE!</v>
          </cell>
        </row>
        <row r="139">
          <cell r="B139" t="str">
            <v>LA POLAR SA</v>
          </cell>
          <cell r="C139">
            <v>30</v>
          </cell>
          <cell r="D139" t="str">
            <v>#N/A N/A</v>
          </cell>
          <cell r="E139">
            <v>0</v>
          </cell>
          <cell r="F139">
            <v>-1</v>
          </cell>
          <cell r="G139">
            <v>0.68922830688545222</v>
          </cell>
          <cell r="H139">
            <v>-0.21142750819808209</v>
          </cell>
          <cell r="I139" t="e">
            <v>#VALUE!</v>
          </cell>
          <cell r="J139" t="e">
            <v>#VALUE!</v>
          </cell>
          <cell r="K139" t="e">
            <v>#VALUE!</v>
          </cell>
          <cell r="L139" t="e">
            <v>#VALUE!</v>
          </cell>
          <cell r="M139">
            <v>0</v>
          </cell>
          <cell r="N139">
            <v>8.5318640741535905</v>
          </cell>
          <cell r="O139" t="e">
            <v>#VALUE!</v>
          </cell>
        </row>
        <row r="140">
          <cell r="B140" t="str">
            <v>BLANCO Y NEGRO</v>
          </cell>
          <cell r="C140">
            <v>155.5</v>
          </cell>
          <cell r="D140" t="str">
            <v>#N/A N/A</v>
          </cell>
          <cell r="E140">
            <v>0</v>
          </cell>
          <cell r="F140">
            <v>-1</v>
          </cell>
          <cell r="G140">
            <v>0.91819516052532024</v>
          </cell>
          <cell r="H140">
            <v>-2.1172512969652524</v>
          </cell>
          <cell r="I140" t="e">
            <v>#VALUE!</v>
          </cell>
          <cell r="J140" t="e">
            <v>#VALUE!</v>
          </cell>
          <cell r="K140" t="e">
            <v>#VALUE!</v>
          </cell>
          <cell r="L140" t="e">
            <v>#VALUE!</v>
          </cell>
          <cell r="M140">
            <v>0.01</v>
          </cell>
          <cell r="N140">
            <v>3.8199865222417304</v>
          </cell>
          <cell r="O140" t="e">
            <v>#VALUE!</v>
          </cell>
        </row>
        <row r="141">
          <cell r="B141" t="str">
            <v>NITRATOS DE CHIL</v>
          </cell>
          <cell r="C141">
            <v>0.85</v>
          </cell>
          <cell r="D141" t="str">
            <v>#N/A N/A</v>
          </cell>
          <cell r="E141">
            <v>0</v>
          </cell>
          <cell r="F141">
            <v>-1</v>
          </cell>
          <cell r="G141">
            <v>0.73277478179248534</v>
          </cell>
          <cell r="H141">
            <v>-0.25571980109030606</v>
          </cell>
          <cell r="I141" t="e">
            <v>#VALUE!</v>
          </cell>
          <cell r="J141" t="e">
            <v>#VALUE!</v>
          </cell>
          <cell r="K141" t="e">
            <v>#VALUE!</v>
          </cell>
          <cell r="L141" t="e">
            <v>#VALUE!</v>
          </cell>
          <cell r="M141">
            <v>0.01</v>
          </cell>
          <cell r="N141" t="str">
            <v>#N/A N/A</v>
          </cell>
          <cell r="O141" t="e">
            <v>#VALUE!</v>
          </cell>
        </row>
        <row r="142">
          <cell r="B142" t="str">
            <v>INGEVEC SA</v>
          </cell>
          <cell r="C142">
            <v>31.04</v>
          </cell>
          <cell r="D142">
            <v>8.3246464279590491</v>
          </cell>
          <cell r="E142">
            <v>19.721462250608205</v>
          </cell>
          <cell r="F142">
            <v>-0.36464361306030268</v>
          </cell>
          <cell r="G142">
            <v>0.77133218774226942</v>
          </cell>
          <cell r="H142">
            <v>0.78576974142888967</v>
          </cell>
          <cell r="I142" t="e">
            <v>#VALUE!</v>
          </cell>
          <cell r="J142" t="e">
            <v>#VALUE!</v>
          </cell>
          <cell r="K142" t="e">
            <v>#VALUE!</v>
          </cell>
          <cell r="L142" t="e">
            <v>#VALUE!</v>
          </cell>
          <cell r="M142">
            <v>0.01</v>
          </cell>
          <cell r="N142">
            <v>7.1798959315831068</v>
          </cell>
          <cell r="O142" t="e">
            <v>#VALUE!</v>
          </cell>
        </row>
        <row r="143">
          <cell r="B143" t="str">
            <v>CIC</v>
          </cell>
          <cell r="C143">
            <v>21.5</v>
          </cell>
          <cell r="D143">
            <v>10.920690390808334</v>
          </cell>
          <cell r="E143">
            <v>11.16691121827467</v>
          </cell>
          <cell r="F143">
            <v>-0.48060878054536416</v>
          </cell>
          <cell r="G143">
            <v>0.67597987706078755</v>
          </cell>
          <cell r="H143">
            <v>0.57013109284691876</v>
          </cell>
          <cell r="I143" t="e">
            <v>#VALUE!</v>
          </cell>
          <cell r="J143" t="e">
            <v>#VALUE!</v>
          </cell>
          <cell r="K143" t="e">
            <v>#VALUE!</v>
          </cell>
          <cell r="L143" t="e">
            <v>#VALUE!</v>
          </cell>
          <cell r="M143">
            <v>0.01</v>
          </cell>
          <cell r="N143">
            <v>5.4694544058583459</v>
          </cell>
          <cell r="O143" t="e">
            <v>#VALUE!</v>
          </cell>
        </row>
        <row r="144">
          <cell r="B144" t="str">
            <v>EDELPA</v>
          </cell>
          <cell r="C144">
            <v>138.96</v>
          </cell>
          <cell r="D144" t="str">
            <v>#N/A N/A</v>
          </cell>
          <cell r="E144">
            <v>0</v>
          </cell>
          <cell r="F144">
            <v>-1</v>
          </cell>
          <cell r="G144">
            <v>0.6254410911043119</v>
          </cell>
          <cell r="H144">
            <v>0.1003216920151027</v>
          </cell>
          <cell r="I144" t="e">
            <v>#VALUE!</v>
          </cell>
          <cell r="J144" t="e">
            <v>#VALUE!</v>
          </cell>
          <cell r="K144" t="e">
            <v>#VALUE!</v>
          </cell>
          <cell r="L144" t="e">
            <v>#VALUE!</v>
          </cell>
          <cell r="M144">
            <v>0.01</v>
          </cell>
          <cell r="N144">
            <v>8.0715649034951955</v>
          </cell>
          <cell r="O144" t="e">
            <v>#VALUE!</v>
          </cell>
        </row>
        <row r="145">
          <cell r="B145" t="str">
            <v>CLUBCAMPO</v>
          </cell>
          <cell r="C145">
            <v>36021</v>
          </cell>
          <cell r="D145" t="str">
            <v>#N/A N/A</v>
          </cell>
          <cell r="E145">
            <v>14129.969401807924</v>
          </cell>
          <cell r="F145">
            <v>-0.60772967430643443</v>
          </cell>
          <cell r="G145">
            <v>-1.0422094643514948</v>
          </cell>
          <cell r="H145">
            <v>0.43870554066448619</v>
          </cell>
          <cell r="I145" t="e">
            <v>#VALUE!</v>
          </cell>
          <cell r="J145" t="e">
            <v>#VALUE!</v>
          </cell>
          <cell r="K145" t="e">
            <v>#VALUE!</v>
          </cell>
          <cell r="L145" t="e">
            <v>#VALUE!</v>
          </cell>
          <cell r="M145">
            <v>0.01</v>
          </cell>
          <cell r="N145" t="str">
            <v>#N/A N/A</v>
          </cell>
          <cell r="O145" t="e">
            <v>#VALUE!</v>
          </cell>
        </row>
        <row r="146">
          <cell r="B146" t="str">
            <v>SAN PATRICIO</v>
          </cell>
          <cell r="C146">
            <v>4.0999999999999996</v>
          </cell>
          <cell r="D146">
            <v>9.9537029102019847</v>
          </cell>
          <cell r="E146">
            <v>3.3887417607287804</v>
          </cell>
          <cell r="F146">
            <v>-0.17347761933444372</v>
          </cell>
          <cell r="G146">
            <v>0.34264293485830727</v>
          </cell>
          <cell r="H146">
            <v>0.30520786418626089</v>
          </cell>
          <cell r="I146" t="e">
            <v>#VALUE!</v>
          </cell>
          <cell r="J146" t="e">
            <v>#VALUE!</v>
          </cell>
          <cell r="K146" t="e">
            <v>#VALUE!</v>
          </cell>
          <cell r="L146">
            <v>0.13672754914883081</v>
          </cell>
          <cell r="M146">
            <v>0.01</v>
          </cell>
          <cell r="N146" t="str">
            <v>#N/A N/A</v>
          </cell>
          <cell r="O146" t="e">
            <v>#VALUE!</v>
          </cell>
        </row>
        <row r="147">
          <cell r="B147" t="str">
            <v>INVERMAR SA</v>
          </cell>
          <cell r="C147">
            <v>68</v>
          </cell>
          <cell r="D147">
            <v>15.380162129963825</v>
          </cell>
          <cell r="E147">
            <v>0</v>
          </cell>
          <cell r="F147">
            <v>-1</v>
          </cell>
          <cell r="G147">
            <v>0.39154314197190099</v>
          </cell>
          <cell r="H147">
            <v>-3.7814434469685927</v>
          </cell>
          <cell r="I147" t="e">
            <v>#VALUE!</v>
          </cell>
          <cell r="J147" t="e">
            <v>#VALUE!</v>
          </cell>
          <cell r="K147" t="e">
            <v>#VALUE!</v>
          </cell>
          <cell r="L147" t="e">
            <v>#VALUE!</v>
          </cell>
          <cell r="M147">
            <v>0.01</v>
          </cell>
          <cell r="N147">
            <v>2.1875903332344371</v>
          </cell>
          <cell r="O147" t="e">
            <v>#VALUE!</v>
          </cell>
        </row>
        <row r="148">
          <cell r="B148" t="str">
            <v>HIPICO</v>
          </cell>
          <cell r="C148">
            <v>12600000</v>
          </cell>
          <cell r="D148">
            <v>21.231192521436089</v>
          </cell>
          <cell r="E148">
            <v>5447402.4774515163</v>
          </cell>
          <cell r="F148">
            <v>-0.56766647004353044</v>
          </cell>
          <cell r="G148">
            <v>0.4329835751933036</v>
          </cell>
          <cell r="H148">
            <v>0.22298687946488716</v>
          </cell>
          <cell r="I148" t="e">
            <v>#VALUE!</v>
          </cell>
          <cell r="J148" t="e">
            <v>#VALUE!</v>
          </cell>
          <cell r="K148" t="e">
            <v>#VALUE!</v>
          </cell>
          <cell r="L148" t="e">
            <v>#VALUE!</v>
          </cell>
          <cell r="M148">
            <v>0.01</v>
          </cell>
          <cell r="N148">
            <v>6.9142030201159042</v>
          </cell>
          <cell r="O148" t="e">
            <v>#VALUE!</v>
          </cell>
        </row>
        <row r="149">
          <cell r="B149" t="str">
            <v>HIPODROMO-A</v>
          </cell>
          <cell r="C149">
            <v>250100</v>
          </cell>
          <cell r="D149">
            <v>22.615455140477767</v>
          </cell>
          <cell r="E149">
            <v>64448.171460232072</v>
          </cell>
          <cell r="F149">
            <v>-0.74231039000307053</v>
          </cell>
          <cell r="G149">
            <v>0.6897226472795881</v>
          </cell>
          <cell r="H149">
            <v>0.16465785228957022</v>
          </cell>
          <cell r="I149" t="e">
            <v>#VALUE!</v>
          </cell>
          <cell r="J149" t="e">
            <v>#VALUE!</v>
          </cell>
          <cell r="K149" t="e">
            <v>#VALUE!</v>
          </cell>
          <cell r="L149" t="e">
            <v>#VALUE!</v>
          </cell>
          <cell r="M149">
            <v>0.01</v>
          </cell>
          <cell r="N149">
            <v>6.0276334277951866</v>
          </cell>
          <cell r="O149" t="e">
            <v>#VALUE!</v>
          </cell>
        </row>
        <row r="150">
          <cell r="B150" t="str">
            <v>SOFRUCO</v>
          </cell>
          <cell r="C150">
            <v>1400</v>
          </cell>
          <cell r="D150">
            <v>6.469071496247488</v>
          </cell>
          <cell r="E150">
            <v>7487.2205298354229</v>
          </cell>
          <cell r="F150">
            <v>4.3480146641681596</v>
          </cell>
          <cell r="G150">
            <v>0.71527992969895438</v>
          </cell>
          <cell r="H150">
            <v>1.797807805112533</v>
          </cell>
          <cell r="I150" t="e">
            <v>#VALUE!</v>
          </cell>
          <cell r="J150" t="e">
            <v>#VALUE!</v>
          </cell>
          <cell r="K150" t="e">
            <v>#VALUE!</v>
          </cell>
          <cell r="L150" t="e">
            <v>#VALUE!</v>
          </cell>
          <cell r="M150">
            <v>0.01</v>
          </cell>
          <cell r="N150">
            <v>6.1812475745847726</v>
          </cell>
          <cell r="O150" t="e">
            <v>#VALUE!</v>
          </cell>
        </row>
        <row r="151">
          <cell r="B151" t="str">
            <v>FROWARD</v>
          </cell>
          <cell r="C151">
            <v>287</v>
          </cell>
          <cell r="D151">
            <v>4.8157505502862268</v>
          </cell>
          <cell r="E151">
            <v>0.72207119078453552</v>
          </cell>
          <cell r="F151">
            <v>-0.99748407250597726</v>
          </cell>
          <cell r="G151">
            <v>0.70560153943039794</v>
          </cell>
          <cell r="H151">
            <v>1.3207163374576378</v>
          </cell>
          <cell r="I151" t="e">
            <v>#VALUE!</v>
          </cell>
          <cell r="J151" t="e">
            <v>#VALUE!</v>
          </cell>
          <cell r="K151" t="e">
            <v>#VALUE!</v>
          </cell>
          <cell r="L151" t="e">
            <v>#VALUE!</v>
          </cell>
          <cell r="M151">
            <v>0.01</v>
          </cell>
          <cell r="N151">
            <v>2.7685219183202858</v>
          </cell>
          <cell r="O151" t="e">
            <v>#VALUE!</v>
          </cell>
        </row>
        <row r="152">
          <cell r="B152" t="str">
            <v>IPAL SA</v>
          </cell>
          <cell r="C152">
            <v>1200</v>
          </cell>
          <cell r="D152">
            <v>0.93895894928046009</v>
          </cell>
          <cell r="E152">
            <v>7220.8737708746767</v>
          </cell>
          <cell r="F152">
            <v>5.0173948090622309</v>
          </cell>
          <cell r="G152">
            <v>0.37820619643514092</v>
          </cell>
          <cell r="H152">
            <v>3.3846890660509694</v>
          </cell>
          <cell r="I152" t="e">
            <v>#VALUE!</v>
          </cell>
          <cell r="J152" t="e">
            <v>#VALUE!</v>
          </cell>
          <cell r="K152" t="e">
            <v>#VALUE!</v>
          </cell>
          <cell r="L152" t="e">
            <v>#VALUE!</v>
          </cell>
          <cell r="M152">
            <v>0.01</v>
          </cell>
          <cell r="N152">
            <v>0.80863680631243917</v>
          </cell>
          <cell r="O152" t="e">
            <v>#VALUE!</v>
          </cell>
        </row>
        <row r="153">
          <cell r="B153" t="str">
            <v>GRANGE-A</v>
          </cell>
          <cell r="C153" t="str">
            <v>#N/A N/A</v>
          </cell>
          <cell r="D153" t="str">
            <v>#N/A N/A</v>
          </cell>
          <cell r="E153">
            <v>0</v>
          </cell>
          <cell r="F153" t="e">
            <v>#VALUE!</v>
          </cell>
          <cell r="G153">
            <v>1.2107917939162214</v>
          </cell>
          <cell r="H153">
            <v>-0.29843113102169061</v>
          </cell>
          <cell r="I153" t="e">
            <v>#VALUE!</v>
          </cell>
          <cell r="J153" t="e">
            <v>#VALUE!</v>
          </cell>
          <cell r="K153" t="e">
            <v>#VALUE!</v>
          </cell>
          <cell r="L153" t="e">
            <v>#VALUE!</v>
          </cell>
          <cell r="M153">
            <v>0.01</v>
          </cell>
          <cell r="N153">
            <v>23.071469867768787</v>
          </cell>
          <cell r="O153" t="e">
            <v>#VALUE!</v>
          </cell>
        </row>
        <row r="154">
          <cell r="B154" t="str">
            <v>SANTANA</v>
          </cell>
          <cell r="C154">
            <v>9.1999999999999993</v>
          </cell>
          <cell r="D154">
            <v>11.528113949475701</v>
          </cell>
          <cell r="E154">
            <v>264.4902715508091</v>
          </cell>
          <cell r="F154">
            <v>27.748942559870557</v>
          </cell>
          <cell r="G154">
            <v>0.20010463607560136</v>
          </cell>
          <cell r="H154">
            <v>72.030156436229376</v>
          </cell>
          <cell r="I154" t="e">
            <v>#VALUE!</v>
          </cell>
          <cell r="J154" t="e">
            <v>#VALUE!</v>
          </cell>
          <cell r="K154" t="e">
            <v>#VALUE!</v>
          </cell>
          <cell r="L154" t="e">
            <v>#VALUE!</v>
          </cell>
          <cell r="M154">
            <v>0.01</v>
          </cell>
          <cell r="N154">
            <v>0.76691516252374003</v>
          </cell>
          <cell r="O154" t="e">
            <v>#VALUE!</v>
          </cell>
        </row>
        <row r="155">
          <cell r="B155" t="str">
            <v>CRUZADOS SADP</v>
          </cell>
          <cell r="C155">
            <v>144</v>
          </cell>
          <cell r="D155" t="str">
            <v>#N/A N/A</v>
          </cell>
          <cell r="E155">
            <v>0</v>
          </cell>
          <cell r="F155">
            <v>-1</v>
          </cell>
          <cell r="G155">
            <v>0.76238707794200788</v>
          </cell>
          <cell r="H155">
            <v>-1.3729456553121844</v>
          </cell>
          <cell r="I155" t="e">
            <v>#VALUE!</v>
          </cell>
          <cell r="J155" t="e">
            <v>#VALUE!</v>
          </cell>
          <cell r="K155" t="e">
            <v>#VALUE!</v>
          </cell>
          <cell r="L155" t="e">
            <v>#VALUE!</v>
          </cell>
          <cell r="M155">
            <v>0.01</v>
          </cell>
          <cell r="N155">
            <v>7.9096781150881652</v>
          </cell>
          <cell r="O155" t="e">
            <v>#VALUE!</v>
          </cell>
        </row>
        <row r="156">
          <cell r="B156" t="str">
            <v>SCHWAGER ENER SA</v>
          </cell>
          <cell r="C156">
            <v>1.1599999999999999</v>
          </cell>
          <cell r="D156">
            <v>16.616768133355279</v>
          </cell>
          <cell r="E156">
            <v>2.625971993657624</v>
          </cell>
          <cell r="F156">
            <v>1.263768960049676</v>
          </cell>
          <cell r="G156">
            <v>0.72978434940346548</v>
          </cell>
          <cell r="H156">
            <v>1.7377095615407847</v>
          </cell>
          <cell r="I156" t="e">
            <v>#VALUE!</v>
          </cell>
          <cell r="J156" t="e">
            <v>#VALUE!</v>
          </cell>
          <cell r="K156" t="e">
            <v>#VALUE!</v>
          </cell>
          <cell r="L156" t="e">
            <v>#VALUE!</v>
          </cell>
          <cell r="M156">
            <v>0.01</v>
          </cell>
          <cell r="N156">
            <v>4.3367418572873486</v>
          </cell>
          <cell r="O156" t="e">
            <v>#VALUE!</v>
          </cell>
        </row>
        <row r="157">
          <cell r="B157" t="str">
            <v>MARBELLA COUNTRY</v>
          </cell>
          <cell r="C157">
            <v>850000</v>
          </cell>
          <cell r="D157" t="str">
            <v>#N/A N/A</v>
          </cell>
          <cell r="E157">
            <v>31312.14083419949</v>
          </cell>
          <cell r="F157">
            <v>-0.96316218725388292</v>
          </cell>
          <cell r="G157">
            <v>0.72206385322250988</v>
          </cell>
          <cell r="H157">
            <v>2.6952736846460872E-2</v>
          </cell>
          <cell r="I157" t="e">
            <v>#VALUE!</v>
          </cell>
          <cell r="J157" t="e">
            <v>#VALUE!</v>
          </cell>
          <cell r="K157" t="e">
            <v>#VALUE!</v>
          </cell>
          <cell r="L157" t="e">
            <v>#VALUE!</v>
          </cell>
          <cell r="M157">
            <v>0.01</v>
          </cell>
          <cell r="N157" t="str">
            <v>#N/A N/A</v>
          </cell>
          <cell r="O157" t="e">
            <v>#VALUE!</v>
          </cell>
        </row>
        <row r="158">
          <cell r="B158" t="str">
            <v>INDIVER</v>
          </cell>
          <cell r="C158" t="str">
            <v>#N/A N/A</v>
          </cell>
          <cell r="D158" t="str">
            <v>#N/A N/A</v>
          </cell>
          <cell r="E158">
            <v>7.8865151233613435</v>
          </cell>
          <cell r="F158" t="e">
            <v>#VALUE!</v>
          </cell>
          <cell r="G158">
            <v>0.51453833347614419</v>
          </cell>
          <cell r="H158">
            <v>0.52430405779081912</v>
          </cell>
          <cell r="I158">
            <v>5.3104333257014362</v>
          </cell>
          <cell r="J158" t="e">
            <v>#VALUE!</v>
          </cell>
          <cell r="K158">
            <v>-0.582508790096819</v>
          </cell>
          <cell r="L158">
            <v>0</v>
          </cell>
          <cell r="M158">
            <v>0.01</v>
          </cell>
          <cell r="N158" t="str">
            <v>#N/A N/A</v>
          </cell>
          <cell r="O158" t="e">
            <v>#VALUE!</v>
          </cell>
        </row>
        <row r="159">
          <cell r="B159" t="str">
            <v>INTASA SA</v>
          </cell>
          <cell r="C159">
            <v>7</v>
          </cell>
          <cell r="D159" t="str">
            <v>#N/A N/A</v>
          </cell>
          <cell r="E159">
            <v>0</v>
          </cell>
          <cell r="F159">
            <v>-1</v>
          </cell>
          <cell r="G159">
            <v>0.87449607379366701</v>
          </cell>
          <cell r="H159">
            <v>-2.6272615424848698</v>
          </cell>
          <cell r="I159">
            <v>0</v>
          </cell>
          <cell r="J159">
            <v>-1</v>
          </cell>
          <cell r="K159">
            <v>-4.6060802419137105E-2</v>
          </cell>
          <cell r="L159">
            <v>0.10106737224832155</v>
          </cell>
          <cell r="M159">
            <v>0.01</v>
          </cell>
          <cell r="N159" t="str">
            <v>#N/A N/A</v>
          </cell>
          <cell r="O159" t="e">
            <v>#VALUE!</v>
          </cell>
        </row>
        <row r="160">
          <cell r="B160" t="str">
            <v>QUILICURA SA</v>
          </cell>
          <cell r="C160">
            <v>365</v>
          </cell>
          <cell r="D160">
            <v>5.9504013667990421</v>
          </cell>
          <cell r="E160">
            <v>0</v>
          </cell>
          <cell r="F160">
            <v>-1</v>
          </cell>
          <cell r="G160">
            <v>0.31773798578239337</v>
          </cell>
          <cell r="H160">
            <v>-0.21636286678620675</v>
          </cell>
          <cell r="I160" t="e">
            <v>#VALUE!</v>
          </cell>
          <cell r="J160" t="e">
            <v>#VALUE!</v>
          </cell>
          <cell r="K160" t="e">
            <v>#VALUE!</v>
          </cell>
          <cell r="L160" t="e">
            <v>#VALUE!</v>
          </cell>
          <cell r="M160">
            <v>0.01</v>
          </cell>
          <cell r="N160" t="str">
            <v>#N/A N/A</v>
          </cell>
          <cell r="O160" t="e">
            <v>#VALUE!</v>
          </cell>
        </row>
        <row r="161">
          <cell r="B161" t="str">
            <v>COVADONGA</v>
          </cell>
          <cell r="C161">
            <v>338</v>
          </cell>
          <cell r="D161">
            <v>14.129590669520621</v>
          </cell>
          <cell r="E161">
            <v>288.95370394185858</v>
          </cell>
          <cell r="F161">
            <v>-0.14510738478740071</v>
          </cell>
          <cell r="G161">
            <v>0.82105740968943564</v>
          </cell>
          <cell r="H161">
            <v>0.70189902635914336</v>
          </cell>
          <cell r="I161" t="e">
            <v>#VALUE!</v>
          </cell>
          <cell r="J161" t="e">
            <v>#VALUE!</v>
          </cell>
          <cell r="K161" t="e">
            <v>#VALUE!</v>
          </cell>
          <cell r="L161" t="e">
            <v>#VALUE!</v>
          </cell>
          <cell r="M161">
            <v>0.01</v>
          </cell>
          <cell r="N161" t="str">
            <v>#N/A N/A</v>
          </cell>
          <cell r="O161" t="e">
            <v>#VALUE!</v>
          </cell>
        </row>
        <row r="162">
          <cell r="B162" t="str">
            <v>UNESPA</v>
          </cell>
          <cell r="C162">
            <v>372</v>
          </cell>
          <cell r="D162">
            <v>19.936332357953635</v>
          </cell>
          <cell r="E162">
            <v>234.36304620962505</v>
          </cell>
          <cell r="F162">
            <v>-0.3699918112644488</v>
          </cell>
          <cell r="G162">
            <v>1.1091493640847321</v>
          </cell>
          <cell r="H162">
            <v>0.69873072266599112</v>
          </cell>
          <cell r="I162" t="e">
            <v>#VALUE!</v>
          </cell>
          <cell r="J162" t="e">
            <v>#VALUE!</v>
          </cell>
          <cell r="K162" t="e">
            <v>#VALUE!</v>
          </cell>
          <cell r="L162" t="e">
            <v>#VALUE!</v>
          </cell>
          <cell r="M162">
            <v>0.01</v>
          </cell>
          <cell r="N162">
            <v>20.00620167547434</v>
          </cell>
          <cell r="O162" t="e">
            <v>#VALUE!</v>
          </cell>
        </row>
        <row r="163">
          <cell r="B163" t="str">
            <v>VICONTO</v>
          </cell>
          <cell r="C163">
            <v>10</v>
          </cell>
          <cell r="D163">
            <v>6.795303205100061</v>
          </cell>
          <cell r="E163">
            <v>0</v>
          </cell>
          <cell r="F163">
            <v>-1</v>
          </cell>
          <cell r="G163">
            <v>0.43309043946854975</v>
          </cell>
          <cell r="H163">
            <v>-0.88939124183228246</v>
          </cell>
          <cell r="I163" t="e">
            <v>#VALUE!</v>
          </cell>
          <cell r="J163" t="e">
            <v>#VALUE!</v>
          </cell>
          <cell r="K163" t="e">
            <v>#VALUE!</v>
          </cell>
          <cell r="L163" t="e">
            <v>#VALUE!</v>
          </cell>
          <cell r="M163">
            <v>0.01</v>
          </cell>
          <cell r="N163" t="str">
            <v>#N/A N/A</v>
          </cell>
          <cell r="O163" t="e">
            <v>#VALUE!</v>
          </cell>
        </row>
        <row r="164">
          <cell r="B164" t="str">
            <v>ESTACIONAM</v>
          </cell>
          <cell r="C164">
            <v>6500000</v>
          </cell>
          <cell r="D164">
            <v>15.609341590594205</v>
          </cell>
          <cell r="E164">
            <v>4892036.0410080822</v>
          </cell>
          <cell r="F164">
            <v>-0.24737907061414122</v>
          </cell>
          <cell r="G164">
            <v>142.83079770824176</v>
          </cell>
          <cell r="H164">
            <v>107.54296788559748</v>
          </cell>
          <cell r="I164" t="e">
            <v>#VALUE!</v>
          </cell>
          <cell r="J164" t="e">
            <v>#VALUE!</v>
          </cell>
          <cell r="K164" t="e">
            <v>#VALUE!</v>
          </cell>
          <cell r="L164" t="e">
            <v>#VALUE!</v>
          </cell>
          <cell r="M164">
            <v>0.01</v>
          </cell>
          <cell r="N164" t="str">
            <v>#N/A N/A</v>
          </cell>
          <cell r="O164" t="e">
            <v>#VALUE!</v>
          </cell>
        </row>
        <row r="165">
          <cell r="B165" t="str">
            <v>INFODEMA</v>
          </cell>
          <cell r="C165">
            <v>5.5</v>
          </cell>
          <cell r="D165" t="str">
            <v>#N/A N/A</v>
          </cell>
          <cell r="E165">
            <v>0</v>
          </cell>
          <cell r="F165">
            <v>-1</v>
          </cell>
          <cell r="G165">
            <v>0.6778088900872723</v>
          </cell>
          <cell r="H165">
            <v>0.27323589039613588</v>
          </cell>
          <cell r="I165" t="e">
            <v>#VALUE!</v>
          </cell>
          <cell r="J165" t="e">
            <v>#VALUE!</v>
          </cell>
          <cell r="K165" t="e">
            <v>#VALUE!</v>
          </cell>
          <cell r="L165" t="e">
            <v>#VALUE!</v>
          </cell>
          <cell r="M165">
            <v>0.01</v>
          </cell>
          <cell r="N165">
            <v>23.766418783005975</v>
          </cell>
          <cell r="O165" t="e">
            <v>#VALUE!</v>
          </cell>
        </row>
        <row r="166">
          <cell r="B166" t="str">
            <v>ANDACOR</v>
          </cell>
          <cell r="C166">
            <v>4000</v>
          </cell>
          <cell r="D166">
            <v>13.464185695221632</v>
          </cell>
          <cell r="E166">
            <v>660.29829742295385</v>
          </cell>
          <cell r="F166">
            <v>-0.83492542564426153</v>
          </cell>
          <cell r="G166">
            <v>1.0140385350044634</v>
          </cell>
          <cell r="H166">
            <v>0.44465169986588554</v>
          </cell>
          <cell r="I166" t="e">
            <v>#VALUE!</v>
          </cell>
          <cell r="J166" t="e">
            <v>#VALUE!</v>
          </cell>
          <cell r="K166" t="e">
            <v>#VALUE!</v>
          </cell>
          <cell r="L166" t="e">
            <v>#VALUE!</v>
          </cell>
          <cell r="M166">
            <v>0.01</v>
          </cell>
          <cell r="N166">
            <v>4.8203325635563701</v>
          </cell>
          <cell r="O166" t="e">
            <v>#VALUE!</v>
          </cell>
        </row>
        <row r="167">
          <cell r="B167" t="str">
            <v>REBRISA-A</v>
          </cell>
          <cell r="C167">
            <v>0.6</v>
          </cell>
          <cell r="D167">
            <v>4.4266723513144104</v>
          </cell>
          <cell r="E167">
            <v>0.31758217206404527</v>
          </cell>
          <cell r="F167">
            <v>-0.47069637989325785</v>
          </cell>
          <cell r="G167">
            <v>0.91055925848571995</v>
          </cell>
          <cell r="H167">
            <v>0.58149556834852123</v>
          </cell>
          <cell r="I167" t="e">
            <v>#VALUE!</v>
          </cell>
          <cell r="J167" t="e">
            <v>#VALUE!</v>
          </cell>
          <cell r="K167" t="e">
            <v>#VALUE!</v>
          </cell>
          <cell r="L167" t="e">
            <v>#VALUE!</v>
          </cell>
          <cell r="M167">
            <v>0.01</v>
          </cell>
          <cell r="N167" t="str">
            <v>#N/A N/A</v>
          </cell>
          <cell r="O167" t="e">
            <v>#VALUE!</v>
          </cell>
        </row>
        <row r="168">
          <cell r="B168" t="str">
            <v>CLUBUNION</v>
          </cell>
          <cell r="C168">
            <v>360000</v>
          </cell>
          <cell r="D168" t="str">
            <v>#N/A N/A</v>
          </cell>
          <cell r="E168">
            <v>0</v>
          </cell>
          <cell r="F168">
            <v>-1</v>
          </cell>
          <cell r="G168">
            <v>8.3681626602410688</v>
          </cell>
          <cell r="H168">
            <v>-0.51541564965652187</v>
          </cell>
          <cell r="I168" t="e">
            <v>#VALUE!</v>
          </cell>
          <cell r="J168" t="e">
            <v>#VALUE!</v>
          </cell>
          <cell r="K168" t="e">
            <v>#VALUE!</v>
          </cell>
          <cell r="L168" t="e">
            <v>#VALUE!</v>
          </cell>
          <cell r="M168">
            <v>0.01</v>
          </cell>
          <cell r="N168">
            <v>52751.310344827332</v>
          </cell>
          <cell r="O168" t="e">
            <v>#VALUE!</v>
          </cell>
        </row>
        <row r="169">
          <cell r="B169" t="str">
            <v>CASABLANCA</v>
          </cell>
          <cell r="C169">
            <v>960</v>
          </cell>
          <cell r="D169">
            <v>6.6204692620336019</v>
          </cell>
          <cell r="E169">
            <v>2976.7578981388824</v>
          </cell>
          <cell r="F169">
            <v>2.1007894772280027</v>
          </cell>
          <cell r="G169">
            <v>0.49151841144028646</v>
          </cell>
          <cell r="H169">
            <v>1.9297966621826361</v>
          </cell>
          <cell r="I169" t="e">
            <v>#VALUE!</v>
          </cell>
          <cell r="J169" t="e">
            <v>#VALUE!</v>
          </cell>
          <cell r="K169" t="e">
            <v>#VALUE!</v>
          </cell>
          <cell r="L169" t="e">
            <v>#VALUE!</v>
          </cell>
          <cell r="M169">
            <v>0.01</v>
          </cell>
          <cell r="N169">
            <v>2.9640426938595605</v>
          </cell>
          <cell r="O169" t="e">
            <v>#VALUE!</v>
          </cell>
        </row>
        <row r="170">
          <cell r="B170" t="str">
            <v>HIPERMARC SA</v>
          </cell>
          <cell r="C170">
            <v>3.5</v>
          </cell>
          <cell r="D170">
            <v>0.6181888831976261</v>
          </cell>
          <cell r="E170">
            <v>13.279232947174878</v>
          </cell>
          <cell r="F170">
            <v>2.7940665563356792</v>
          </cell>
          <cell r="G170">
            <v>4.9463052177912609E-2</v>
          </cell>
          <cell r="H170">
            <v>0.21120125113152896</v>
          </cell>
          <cell r="I170" t="e">
            <v>#VALUE!</v>
          </cell>
          <cell r="J170" t="e">
            <v>#VALUE!</v>
          </cell>
          <cell r="K170" t="e">
            <v>#VALUE!</v>
          </cell>
          <cell r="L170" t="e">
            <v>#VALUE!</v>
          </cell>
          <cell r="M170">
            <v>0.01</v>
          </cell>
          <cell r="N170">
            <v>0.75576091144368407</v>
          </cell>
          <cell r="O170" t="e">
            <v>#VALUE!</v>
          </cell>
        </row>
        <row r="171">
          <cell r="B171" t="str">
            <v>SOPROCAL</v>
          </cell>
          <cell r="C171">
            <v>510</v>
          </cell>
          <cell r="D171" t="str">
            <v>#N/A N/A</v>
          </cell>
          <cell r="E171">
            <v>767.05991803779125</v>
          </cell>
          <cell r="F171">
            <v>0.50403905497606116</v>
          </cell>
          <cell r="G171">
            <v>2.9510298605701351E-2</v>
          </cell>
          <cell r="H171">
            <v>0.7674018309817261</v>
          </cell>
          <cell r="I171" t="e">
            <v>#VALUE!</v>
          </cell>
          <cell r="J171" t="e">
            <v>#VALUE!</v>
          </cell>
          <cell r="K171" t="e">
            <v>#VALUE!</v>
          </cell>
          <cell r="L171" t="e">
            <v>#VALUE!</v>
          </cell>
          <cell r="M171">
            <v>0.01</v>
          </cell>
          <cell r="N171">
            <v>0.1249146640729816</v>
          </cell>
          <cell r="O171" t="e">
            <v>#VALUE!</v>
          </cell>
        </row>
        <row r="172">
          <cell r="B172" t="str">
            <v>HORNOS</v>
          </cell>
          <cell r="C172">
            <v>1.5</v>
          </cell>
          <cell r="D172" t="str">
            <v>#N/A N/A</v>
          </cell>
          <cell r="E172">
            <v>0</v>
          </cell>
          <cell r="F172">
            <v>-1</v>
          </cell>
          <cell r="G172">
            <v>33.258796466924437</v>
          </cell>
          <cell r="H172">
            <v>-27.020078816485707</v>
          </cell>
          <cell r="I172" t="e">
            <v>#VALUE!</v>
          </cell>
          <cell r="J172" t="e">
            <v>#VALUE!</v>
          </cell>
          <cell r="K172" t="e">
            <v>#VALUE!</v>
          </cell>
          <cell r="L172" t="e">
            <v>#VALUE!</v>
          </cell>
          <cell r="M172">
            <v>0.01</v>
          </cell>
          <cell r="N172" t="str">
            <v>#N/A N/A</v>
          </cell>
          <cell r="O172" t="e">
            <v>#VALUE!</v>
          </cell>
        </row>
        <row r="173">
          <cell r="B173" t="str">
            <v>INVERNOVA SA</v>
          </cell>
          <cell r="C173">
            <v>5</v>
          </cell>
          <cell r="D173">
            <v>10.233277800745801</v>
          </cell>
          <cell r="E173">
            <v>0</v>
          </cell>
          <cell r="F173">
            <v>-1</v>
          </cell>
          <cell r="G173">
            <v>0.61311286858331548</v>
          </cell>
          <cell r="H173">
            <v>-0.4180534195027738</v>
          </cell>
          <cell r="I173" t="e">
            <v>#VALUE!</v>
          </cell>
          <cell r="J173" t="e">
            <v>#VALUE!</v>
          </cell>
          <cell r="K173" t="e">
            <v>#VALUE!</v>
          </cell>
          <cell r="L173" t="e">
            <v>#VALUE!</v>
          </cell>
          <cell r="M173">
            <v>0.01</v>
          </cell>
          <cell r="N173" t="str">
            <v>#N/A N/A</v>
          </cell>
          <cell r="O173" t="e">
            <v>#VALUE!</v>
          </cell>
        </row>
        <row r="174">
          <cell r="B174" t="str">
            <v>BOVALPO</v>
          </cell>
          <cell r="C174">
            <v>17000000</v>
          </cell>
          <cell r="D174" t="str">
            <v>#N/A N/A</v>
          </cell>
          <cell r="E174">
            <v>0</v>
          </cell>
          <cell r="F174">
            <v>-1</v>
          </cell>
          <cell r="G174">
            <v>0.81634054477294404</v>
          </cell>
          <cell r="H174">
            <v>0.11373166045220447</v>
          </cell>
          <cell r="I174" t="e">
            <v>#VALUE!</v>
          </cell>
          <cell r="J174" t="e">
            <v>#VALUE!</v>
          </cell>
          <cell r="K174" t="e">
            <v>#VALUE!</v>
          </cell>
          <cell r="L174" t="e">
            <v>#VALUE!</v>
          </cell>
          <cell r="M174">
            <v>0.01</v>
          </cell>
          <cell r="N174">
            <v>11.15661666035853</v>
          </cell>
          <cell r="O174" t="e">
            <v>#VALUE!</v>
          </cell>
        </row>
        <row r="175">
          <cell r="B175" t="str">
            <v>ATSA</v>
          </cell>
          <cell r="C175">
            <v>400</v>
          </cell>
          <cell r="D175" t="str">
            <v>#N/A N/A</v>
          </cell>
          <cell r="E175">
            <v>0</v>
          </cell>
          <cell r="F175">
            <v>-1</v>
          </cell>
          <cell r="G175">
            <v>1.3785633400620354</v>
          </cell>
          <cell r="H175">
            <v>-0.76959973921455616</v>
          </cell>
          <cell r="I175" t="e">
            <v>#VALUE!</v>
          </cell>
          <cell r="J175" t="e">
            <v>#VALUE!</v>
          </cell>
          <cell r="K175" t="e">
            <v>#VALUE!</v>
          </cell>
          <cell r="L175" t="e">
            <v>#VALUE!</v>
          </cell>
          <cell r="M175">
            <v>0.01</v>
          </cell>
          <cell r="N175" t="str">
            <v>#N/A N/A</v>
          </cell>
          <cell r="O175" t="e">
            <v>#VALUE!</v>
          </cell>
        </row>
        <row r="176">
          <cell r="B176" t="str">
            <v>INMOBVINA</v>
          </cell>
          <cell r="C176">
            <v>135010</v>
          </cell>
          <cell r="D176" t="str">
            <v>#N/A N/A</v>
          </cell>
          <cell r="E176">
            <v>0</v>
          </cell>
          <cell r="F176">
            <v>-1</v>
          </cell>
          <cell r="G176">
            <v>0.25430188506786683</v>
          </cell>
          <cell r="H176">
            <v>-0.24345900621804598</v>
          </cell>
          <cell r="I176" t="e">
            <v>#VALUE!</v>
          </cell>
          <cell r="J176" t="e">
            <v>#VALUE!</v>
          </cell>
          <cell r="K176" t="e">
            <v>#VALUE!</v>
          </cell>
          <cell r="L176" t="e">
            <v>#VALUE!</v>
          </cell>
          <cell r="M176">
            <v>0.01</v>
          </cell>
          <cell r="N176">
            <v>16.335556242274414</v>
          </cell>
          <cell r="O176" t="e">
            <v>#VALUE!</v>
          </cell>
        </row>
        <row r="177">
          <cell r="B177" t="str">
            <v>TAM SA-PREF</v>
          </cell>
          <cell r="C177" t="str">
            <v>#N/A N/A</v>
          </cell>
          <cell r="D177" t="str">
            <v>#N/A N/A</v>
          </cell>
          <cell r="E177" t="e">
            <v>#VALUE!</v>
          </cell>
          <cell r="F177" t="e">
            <v>#VALUE!</v>
          </cell>
          <cell r="G177" t="e">
            <v>#VALUE!</v>
          </cell>
          <cell r="H177" t="e">
            <v>#VALUE!</v>
          </cell>
          <cell r="I177" t="e">
            <v>#VALUE!</v>
          </cell>
          <cell r="J177" t="e">
            <v>#VALUE!</v>
          </cell>
          <cell r="K177" t="e">
            <v>#VALUE!</v>
          </cell>
          <cell r="L177" t="e">
            <v>#VALUE!</v>
          </cell>
          <cell r="M177">
            <v>0.01</v>
          </cell>
          <cell r="N177" t="str">
            <v>#N/A N/A</v>
          </cell>
          <cell r="O177" t="e">
            <v>#VALUE!</v>
          </cell>
        </row>
        <row r="178">
          <cell r="B178" t="str">
            <v>ARCOS DORADOS-A</v>
          </cell>
          <cell r="C178">
            <v>6</v>
          </cell>
          <cell r="D178">
            <v>30.44217255638144</v>
          </cell>
          <cell r="E178" t="e">
            <v>#N/A</v>
          </cell>
          <cell r="F178" t="e">
            <v>#N/A</v>
          </cell>
          <cell r="G178">
            <v>1.8924821666289744</v>
          </cell>
          <cell r="H178" t="e">
            <v>#N/A</v>
          </cell>
          <cell r="I178" t="e">
            <v>#VALUE!</v>
          </cell>
          <cell r="J178" t="e">
            <v>#VALUE!</v>
          </cell>
          <cell r="K178" t="e">
            <v>#VALUE!</v>
          </cell>
          <cell r="L178" t="e">
            <v>#VALUE!</v>
          </cell>
          <cell r="M178">
            <v>0.01</v>
          </cell>
          <cell r="N178">
            <v>5.6577054296476748</v>
          </cell>
          <cell r="O178">
            <v>7.0448639150111365</v>
          </cell>
        </row>
        <row r="179">
          <cell r="B179" t="str">
            <v>YPF SA-ADR</v>
          </cell>
          <cell r="C179">
            <v>20.919899999999998</v>
          </cell>
          <cell r="D179" t="str">
            <v>#N/A Field Not Applicable</v>
          </cell>
          <cell r="E179">
            <v>98.348078626536861</v>
          </cell>
          <cell r="F179">
            <v>3.7011734581205866</v>
          </cell>
          <cell r="G179">
            <v>1.1214019381585651</v>
          </cell>
          <cell r="H179">
            <v>0.61058876849815258</v>
          </cell>
          <cell r="I179" t="e">
            <v>#VALUE!</v>
          </cell>
          <cell r="J179" t="e">
            <v>#VALUE!</v>
          </cell>
          <cell r="K179" t="e">
            <v>#VALUE!</v>
          </cell>
          <cell r="L179" t="e">
            <v>#VALUE!</v>
          </cell>
          <cell r="M179">
            <v>0.01</v>
          </cell>
          <cell r="N179">
            <v>14.708840647889083</v>
          </cell>
          <cell r="O179">
            <v>4.0557207073064703</v>
          </cell>
        </row>
        <row r="180">
          <cell r="B180" t="str">
            <v>COLBUN SA</v>
          </cell>
          <cell r="C180">
            <v>126.71</v>
          </cell>
          <cell r="D180">
            <v>17.152829723881329</v>
          </cell>
          <cell r="E180">
            <v>7.3554197102242452E-2</v>
          </cell>
          <cell r="F180">
            <v>-0.9994195075597645</v>
          </cell>
          <cell r="G180">
            <v>0.9733988481256306</v>
          </cell>
          <cell r="H180">
            <v>0.48222959814545713</v>
          </cell>
          <cell r="I180">
            <v>0.13591988195193294</v>
          </cell>
          <cell r="J180">
            <v>-0.99892731527147083</v>
          </cell>
          <cell r="K180">
            <v>0.40673773185540024</v>
          </cell>
          <cell r="L180">
            <v>0.10593285244805882</v>
          </cell>
          <cell r="M180">
            <v>0.01</v>
          </cell>
          <cell r="N180">
            <v>7.9880338743022259</v>
          </cell>
          <cell r="O180">
            <v>7.6733118604986963</v>
          </cell>
        </row>
        <row r="181">
          <cell r="B181" t="str">
            <v>ITAU CORPBANCA</v>
          </cell>
          <cell r="C181">
            <v>5.2279999999999998</v>
          </cell>
          <cell r="D181">
            <v>33.237969127293425</v>
          </cell>
          <cell r="E181" t="e">
            <v>#VALUE!</v>
          </cell>
          <cell r="F181" t="e">
            <v>#VALUE!</v>
          </cell>
          <cell r="G181" t="e">
            <v>#VALUE!</v>
          </cell>
          <cell r="H181" t="e">
            <v>#VALUE!</v>
          </cell>
          <cell r="I181" t="e">
            <v>#VALUE!</v>
          </cell>
          <cell r="J181" t="e">
            <v>#VALUE!</v>
          </cell>
          <cell r="K181" t="e">
            <v>#VALUE!</v>
          </cell>
          <cell r="L181" t="e">
            <v>#VALUE!</v>
          </cell>
          <cell r="M181">
            <v>0.01</v>
          </cell>
          <cell r="N181" t="str">
            <v>#N/A N/A</v>
          </cell>
          <cell r="O181" t="e">
            <v>#VALUE!</v>
          </cell>
        </row>
        <row r="182">
          <cell r="B182" t="str">
            <v>AMERICA-SPON ADR</v>
          </cell>
          <cell r="C182">
            <v>12.81</v>
          </cell>
          <cell r="D182" t="str">
            <v>#N/A Field Not Applicable</v>
          </cell>
          <cell r="E182">
            <v>18.555019121193318</v>
          </cell>
          <cell r="F182">
            <v>0.44847924443351417</v>
          </cell>
          <cell r="G182">
            <v>1.6638639004553697</v>
          </cell>
          <cell r="H182">
            <v>0.76424619501053781</v>
          </cell>
          <cell r="I182">
            <v>84.364622040318423</v>
          </cell>
          <cell r="J182">
            <v>5.5858409086899625</v>
          </cell>
          <cell r="K182">
            <v>0.26257771368619182</v>
          </cell>
          <cell r="L182">
            <v>0.14539068726788743</v>
          </cell>
          <cell r="M182">
            <v>0.01</v>
          </cell>
          <cell r="N182">
            <v>6.327781584651011</v>
          </cell>
          <cell r="O182">
            <v>5.9020879657458361</v>
          </cell>
        </row>
        <row r="183">
          <cell r="B183" t="str">
            <v>BANCO SANTANDER</v>
          </cell>
          <cell r="C183">
            <v>35.6</v>
          </cell>
          <cell r="D183">
            <v>14.182401819379574</v>
          </cell>
          <cell r="E183" t="e">
            <v>#VALUE!</v>
          </cell>
          <cell r="F183" t="e">
            <v>#VALUE!</v>
          </cell>
          <cell r="G183" t="e">
            <v>#VALUE!</v>
          </cell>
          <cell r="H183" t="e">
            <v>#VALUE!</v>
          </cell>
          <cell r="I183" t="e">
            <v>#VALUE!</v>
          </cell>
          <cell r="J183" t="e">
            <v>#VALUE!</v>
          </cell>
          <cell r="K183" t="e">
            <v>#VALUE!</v>
          </cell>
          <cell r="L183">
            <v>2.3346935780201233E-2</v>
          </cell>
          <cell r="M183">
            <v>0.01</v>
          </cell>
          <cell r="N183" t="str">
            <v>#N/A N/A</v>
          </cell>
          <cell r="O183" t="e">
            <v>#VALUE!</v>
          </cell>
        </row>
        <row r="184">
          <cell r="B184" t="str">
            <v>BANCO DE CHILE</v>
          </cell>
          <cell r="C184">
            <v>77.900000000000006</v>
          </cell>
          <cell r="D184">
            <v>13.814573273524724</v>
          </cell>
          <cell r="E184" t="e">
            <v>#VALUE!</v>
          </cell>
          <cell r="F184" t="e">
            <v>#VALUE!</v>
          </cell>
          <cell r="G184" t="e">
            <v>#VALUE!</v>
          </cell>
          <cell r="H184" t="e">
            <v>#VALUE!</v>
          </cell>
          <cell r="I184" t="e">
            <v>#VALUE!</v>
          </cell>
          <cell r="J184" t="e">
            <v>#VALUE!</v>
          </cell>
          <cell r="K184" t="e">
            <v>#VALUE!</v>
          </cell>
          <cell r="L184">
            <v>1.093159647519967E-2</v>
          </cell>
          <cell r="M184">
            <v>0.01</v>
          </cell>
          <cell r="N184" t="str">
            <v>#N/A N/A</v>
          </cell>
          <cell r="O184" t="e">
            <v>#VALUE!</v>
          </cell>
        </row>
        <row r="185">
          <cell r="B185" t="str">
            <v>BANCO CRED INVER</v>
          </cell>
          <cell r="C185">
            <v>34461</v>
          </cell>
          <cell r="D185">
            <v>12.224192436089382</v>
          </cell>
          <cell r="E185" t="e">
            <v>#VALUE!</v>
          </cell>
          <cell r="F185" t="e">
            <v>#VALUE!</v>
          </cell>
          <cell r="G185" t="e">
            <v>#VALUE!</v>
          </cell>
          <cell r="H185" t="e">
            <v>#VALUE!</v>
          </cell>
          <cell r="I185" t="e">
            <v>#VALUE!</v>
          </cell>
          <cell r="J185" t="e">
            <v>#VALUE!</v>
          </cell>
          <cell r="K185" t="e">
            <v>#VALUE!</v>
          </cell>
          <cell r="L185" t="e">
            <v>#VALUE!</v>
          </cell>
          <cell r="M185">
            <v>0.01</v>
          </cell>
          <cell r="N185" t="str">
            <v>#N/A N/A</v>
          </cell>
          <cell r="O185" t="e">
            <v>#VALUE!</v>
          </cell>
        </row>
        <row r="186">
          <cell r="B186" t="str">
            <v>TECNOGLASS INC</v>
          </cell>
          <cell r="C186">
            <v>11.71</v>
          </cell>
          <cell r="D186" t="str">
            <v>#N/A N/A</v>
          </cell>
          <cell r="E186">
            <v>13.933823033069142</v>
          </cell>
          <cell r="F186">
            <v>0.1899080301510796</v>
          </cell>
          <cell r="G186">
            <v>3.5966567035459494</v>
          </cell>
          <cell r="H186">
            <v>3.5511021807516863</v>
          </cell>
          <cell r="I186" t="e">
            <v>#VALUE!</v>
          </cell>
          <cell r="J186" t="e">
            <v>#VALUE!</v>
          </cell>
          <cell r="K186" t="e">
            <v>#VALUE!</v>
          </cell>
          <cell r="L186" t="e">
            <v>#VALUE!</v>
          </cell>
          <cell r="M186">
            <v>0.01</v>
          </cell>
          <cell r="N186">
            <v>8.4309444305343035</v>
          </cell>
          <cell r="O186">
            <v>7.8942190390738043</v>
          </cell>
        </row>
        <row r="187">
          <cell r="B187" t="str">
            <v>APOGEE ENTERPR</v>
          </cell>
          <cell r="C187">
            <v>58.82</v>
          </cell>
          <cell r="D187">
            <v>20.689739969441735</v>
          </cell>
          <cell r="E187" t="e">
            <v>#N/A</v>
          </cell>
          <cell r="F187" t="e">
            <v>#N/A</v>
          </cell>
          <cell r="G187">
            <v>4.0634905806148414</v>
          </cell>
          <cell r="H187" t="e">
            <v>#N/A</v>
          </cell>
          <cell r="I187" t="e">
            <v>#N/A</v>
          </cell>
          <cell r="J187" t="e">
            <v>#N/A</v>
          </cell>
          <cell r="K187">
            <v>0.1311072586423207</v>
          </cell>
          <cell r="L187">
            <v>4.2842918132999862E-2</v>
          </cell>
          <cell r="M187">
            <v>0.01</v>
          </cell>
          <cell r="N187">
            <v>8.5549773408147054</v>
          </cell>
          <cell r="O187">
            <v>8.2788469225826766</v>
          </cell>
        </row>
        <row r="188">
          <cell r="B188" t="str">
            <v>CRH PLC-ADR</v>
          </cell>
          <cell r="C188">
            <v>34.26</v>
          </cell>
          <cell r="D188" t="str">
            <v>#N/A Field Not Applicable</v>
          </cell>
          <cell r="E188" t="e">
            <v>#N/A</v>
          </cell>
          <cell r="F188" t="e">
            <v>#N/A</v>
          </cell>
          <cell r="G188">
            <v>1.4468914900972984</v>
          </cell>
          <cell r="H188" t="e">
            <v>#N/A</v>
          </cell>
          <cell r="I188" t="e">
            <v>#VALUE!</v>
          </cell>
          <cell r="J188" t="e">
            <v>#VALUE!</v>
          </cell>
          <cell r="K188" t="e">
            <v>#VALUE!</v>
          </cell>
          <cell r="L188" t="e">
            <v>#VALUE!</v>
          </cell>
          <cell r="M188">
            <v>0.01</v>
          </cell>
          <cell r="N188">
            <v>10.691683211678832</v>
          </cell>
          <cell r="O188">
            <v>9.3500828239950202</v>
          </cell>
        </row>
        <row r="189">
          <cell r="B189" t="str">
            <v>TRAKYA CAM</v>
          </cell>
          <cell r="C189">
            <v>2.99</v>
          </cell>
          <cell r="D189">
            <v>5.6977327062598642</v>
          </cell>
          <cell r="E189" t="e">
            <v>#N/A</v>
          </cell>
          <cell r="F189" t="e">
            <v>#N/A</v>
          </cell>
          <cell r="G189">
            <v>0.97224040682945678</v>
          </cell>
          <cell r="H189" t="e">
            <v>#N/A</v>
          </cell>
          <cell r="I189" t="e">
            <v>#VALUE!</v>
          </cell>
          <cell r="J189" t="e">
            <v>#VALUE!</v>
          </cell>
          <cell r="K189" t="e">
            <v>#VALUE!</v>
          </cell>
          <cell r="L189" t="e">
            <v>#VALUE!</v>
          </cell>
          <cell r="M189">
            <v>0.01</v>
          </cell>
          <cell r="N189">
            <v>7.2240063317305152</v>
          </cell>
          <cell r="O189">
            <v>7.0300463140808338</v>
          </cell>
        </row>
        <row r="190">
          <cell r="B190" t="str">
            <v>METRO PERFORMANC</v>
          </cell>
          <cell r="C190">
            <v>1.44</v>
          </cell>
          <cell r="D190">
            <v>12.679405276221352</v>
          </cell>
          <cell r="E190" t="e">
            <v>#N/A</v>
          </cell>
          <cell r="F190" t="e">
            <v>#N/A</v>
          </cell>
          <cell r="G190">
            <v>2.5563762159912606</v>
          </cell>
          <cell r="H190" t="e">
            <v>#N/A</v>
          </cell>
          <cell r="I190" t="e">
            <v>#N/A</v>
          </cell>
          <cell r="J190" t="e">
            <v>#N/A</v>
          </cell>
          <cell r="K190">
            <v>0.19966815041720512</v>
          </cell>
          <cell r="L190">
            <v>5.0995282843270207E-2</v>
          </cell>
          <cell r="M190">
            <v>0.01</v>
          </cell>
          <cell r="N190">
            <v>11.861837404653858</v>
          </cell>
          <cell r="O190">
            <v>11.16845909090909</v>
          </cell>
        </row>
        <row r="191">
          <cell r="B191" t="str">
            <v>ANADOLU CAM</v>
          </cell>
          <cell r="C191">
            <v>3.11</v>
          </cell>
          <cell r="D191">
            <v>3.9871486959914098</v>
          </cell>
          <cell r="E191" t="e">
            <v>#N/A</v>
          </cell>
          <cell r="F191" t="e">
            <v>#N/A</v>
          </cell>
          <cell r="G191">
            <v>0.75997410417420641</v>
          </cell>
          <cell r="H191" t="e">
            <v>#N/A</v>
          </cell>
          <cell r="I191" t="e">
            <v>#VALUE!</v>
          </cell>
          <cell r="J191" t="e">
            <v>#VALUE!</v>
          </cell>
          <cell r="K191" t="e">
            <v>#VALUE!</v>
          </cell>
          <cell r="L191" t="e">
            <v>#VALUE!</v>
          </cell>
          <cell r="M191">
            <v>0.01</v>
          </cell>
          <cell r="N191">
            <v>4.907062074184779</v>
          </cell>
          <cell r="O191">
            <v>4.9192883238161329</v>
          </cell>
        </row>
        <row r="192">
          <cell r="B192" t="str">
            <v>NYX GAMING GROUP</v>
          </cell>
          <cell r="C192">
            <v>1.08</v>
          </cell>
          <cell r="D192" t="str">
            <v>#N/A N/A</v>
          </cell>
          <cell r="E192" t="e">
            <v>#N/A</v>
          </cell>
          <cell r="F192" t="e">
            <v>#N/A</v>
          </cell>
          <cell r="G192">
            <v>2.8404715047857065</v>
          </cell>
          <cell r="H192" t="e">
            <v>#N/A</v>
          </cell>
          <cell r="I192" t="e">
            <v>#VALUE!</v>
          </cell>
          <cell r="J192" t="e">
            <v>#VALUE!</v>
          </cell>
          <cell r="K192" t="e">
            <v>#VALUE!</v>
          </cell>
          <cell r="L192" t="e">
            <v>#VALUE!</v>
          </cell>
          <cell r="M192">
            <v>0.01</v>
          </cell>
          <cell r="N192" t="str">
            <v>#N/A N/A</v>
          </cell>
          <cell r="O192">
            <v>12.035930681198911</v>
          </cell>
        </row>
        <row r="193">
          <cell r="B193" t="str">
            <v>TG THERAPEUTICS</v>
          </cell>
          <cell r="C193">
            <v>5.7249999999999996</v>
          </cell>
          <cell r="D193" t="str">
            <v>#N/A N/A</v>
          </cell>
          <cell r="E193" t="e">
            <v>#N/A</v>
          </cell>
          <cell r="F193" t="e">
            <v>#N/A</v>
          </cell>
          <cell r="G193">
            <v>14.785319790153613</v>
          </cell>
          <cell r="H193" t="e">
            <v>#N/A</v>
          </cell>
          <cell r="I193" t="e">
            <v>#VALUE!</v>
          </cell>
          <cell r="J193" t="e">
            <v>#VALUE!</v>
          </cell>
          <cell r="K193" t="e">
            <v>#VALUE!</v>
          </cell>
          <cell r="L193" t="e">
            <v>#VALUE!</v>
          </cell>
          <cell r="M193">
            <v>0.01</v>
          </cell>
          <cell r="N193" t="str">
            <v>#N/A N/A</v>
          </cell>
          <cell r="O193" t="e">
            <v>#VALUE!</v>
          </cell>
        </row>
        <row r="194">
          <cell r="B194" t="str">
            <v>NXXYF OTC</v>
          </cell>
          <cell r="C194">
            <v>0.84360000000000002</v>
          </cell>
          <cell r="D194" t="e">
            <v>#N/A</v>
          </cell>
          <cell r="E194" t="e">
            <v>#N/A</v>
          </cell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K194" t="e">
            <v>#N/A</v>
          </cell>
          <cell r="L194" t="e">
            <v>#N/A</v>
          </cell>
          <cell r="M194">
            <v>0.01</v>
          </cell>
          <cell r="N194" t="e">
            <v>#N/A</v>
          </cell>
          <cell r="O194" t="e">
            <v>#N/A</v>
          </cell>
        </row>
        <row r="195">
          <cell r="B195" t="str">
            <v>SEADRILL PARTNER</v>
          </cell>
          <cell r="C195">
            <v>5.23</v>
          </cell>
          <cell r="D195">
            <v>1.4325199612133543</v>
          </cell>
          <cell r="E195">
            <v>194.07544368272022</v>
          </cell>
          <cell r="F195">
            <v>36.108115426906352</v>
          </cell>
          <cell r="G195">
            <v>0.78577746927275927</v>
          </cell>
          <cell r="H195">
            <v>3.2032505315035631</v>
          </cell>
          <cell r="I195" t="e">
            <v>#VALUE!</v>
          </cell>
          <cell r="J195" t="e">
            <v>#VALUE!</v>
          </cell>
          <cell r="K195" t="e">
            <v>#VALUE!</v>
          </cell>
          <cell r="L195" t="e">
            <v>#VALUE!</v>
          </cell>
          <cell r="M195">
            <v>0.01</v>
          </cell>
          <cell r="N195">
            <v>3.9014078055604116</v>
          </cell>
          <cell r="O195">
            <v>4.2338047893738135</v>
          </cell>
        </row>
        <row r="196">
          <cell r="B196" t="str">
            <v>PHARMATHENE INC</v>
          </cell>
          <cell r="C196">
            <v>0.94</v>
          </cell>
          <cell r="D196">
            <v>1.7336903953843521</v>
          </cell>
          <cell r="E196" t="e">
            <v>#N/A</v>
          </cell>
          <cell r="F196" t="e">
            <v>#N/A</v>
          </cell>
          <cell r="G196">
            <v>52.513589035156492</v>
          </cell>
          <cell r="H196" t="e">
            <v>#N/A</v>
          </cell>
          <cell r="I196" t="e">
            <v>#VALUE!</v>
          </cell>
          <cell r="J196" t="e">
            <v>#VALUE!</v>
          </cell>
          <cell r="K196" t="e">
            <v>#VALUE!</v>
          </cell>
          <cell r="L196" t="e">
            <v>#VALUE!</v>
          </cell>
          <cell r="M196">
            <v>0.01</v>
          </cell>
          <cell r="N196" t="str">
            <v>#N/A N/A</v>
          </cell>
          <cell r="O196" t="e">
            <v>#VALUE!</v>
          </cell>
        </row>
        <row r="197">
          <cell r="B197" t="str">
            <v>GLADSTONE INVEST</v>
          </cell>
          <cell r="C197">
            <v>9.2260000000000009</v>
          </cell>
          <cell r="D197">
            <v>12.720551608342289</v>
          </cell>
          <cell r="E197" t="e">
            <v>#N/A</v>
          </cell>
          <cell r="F197" t="e">
            <v>#N/A</v>
          </cell>
          <cell r="G197">
            <v>0.8775855597265293</v>
          </cell>
          <cell r="H197" t="e">
            <v>#N/A</v>
          </cell>
          <cell r="I197" t="e">
            <v>#N/A</v>
          </cell>
          <cell r="J197" t="e">
            <v>#N/A</v>
          </cell>
          <cell r="K197">
            <v>0.5692866254538318</v>
          </cell>
          <cell r="L197">
            <v>0</v>
          </cell>
          <cell r="M197">
            <v>0.01</v>
          </cell>
          <cell r="N197" t="str">
            <v>#N/A N/A</v>
          </cell>
          <cell r="O197" t="e">
            <v>#VALUE!</v>
          </cell>
        </row>
        <row r="198">
          <cell r="B198" t="str">
            <v>OWENS REALTY MOR</v>
          </cell>
          <cell r="C198">
            <v>16.440000000000001</v>
          </cell>
          <cell r="D198">
            <v>13.73657407351876</v>
          </cell>
          <cell r="E198" t="e">
            <v>#N/A</v>
          </cell>
          <cell r="F198" t="e">
            <v>#N/A</v>
          </cell>
          <cell r="G198">
            <v>0.73615251487714872</v>
          </cell>
          <cell r="H198" t="e">
            <v>#N/A</v>
          </cell>
          <cell r="I198" t="e">
            <v>#VALUE!</v>
          </cell>
          <cell r="J198" t="e">
            <v>#VALUE!</v>
          </cell>
          <cell r="K198" t="e">
            <v>#VALUE!</v>
          </cell>
          <cell r="L198" t="e">
            <v>#VALUE!</v>
          </cell>
          <cell r="M198">
            <v>0.01</v>
          </cell>
          <cell r="N198">
            <v>75.206855605528986</v>
          </cell>
          <cell r="O198" t="e">
            <v>#VALUE!</v>
          </cell>
        </row>
        <row r="199">
          <cell r="B199" t="str">
            <v>SYPRIS SOLUTIONS</v>
          </cell>
          <cell r="C199">
            <v>0.93</v>
          </cell>
          <cell r="D199" t="str">
            <v>#N/A N/A</v>
          </cell>
          <cell r="E199" t="e">
            <v>#N/A</v>
          </cell>
          <cell r="F199" t="e">
            <v>#N/A</v>
          </cell>
          <cell r="G199">
            <v>0.27546568988835562</v>
          </cell>
          <cell r="H199" t="e">
            <v>#N/A</v>
          </cell>
          <cell r="I199" t="e">
            <v>#VALUE!</v>
          </cell>
          <cell r="J199" t="e">
            <v>#VALUE!</v>
          </cell>
          <cell r="K199" t="e">
            <v>#VALUE!</v>
          </cell>
          <cell r="L199" t="e">
            <v>#VALUE!</v>
          </cell>
          <cell r="M199">
            <v>0.01</v>
          </cell>
          <cell r="N199" t="str">
            <v>#N/A N/A</v>
          </cell>
          <cell r="O199">
            <v>-0.91118734210526309</v>
          </cell>
        </row>
        <row r="200">
          <cell r="B200" t="str">
            <v>CUSHING MLP TOTA</v>
          </cell>
          <cell r="C200">
            <v>14.39</v>
          </cell>
          <cell r="D200" t="str">
            <v>#N/A Field Not Applicable</v>
          </cell>
          <cell r="E200" t="e">
            <v>#VALUE!</v>
          </cell>
          <cell r="F200" t="e">
            <v>#VALUE!</v>
          </cell>
          <cell r="G200" t="e">
            <v>#VALUE!</v>
          </cell>
          <cell r="H200" t="e">
            <v>#VALUE!</v>
          </cell>
          <cell r="I200" t="e">
            <v>#VALUE!</v>
          </cell>
          <cell r="J200" t="e">
            <v>#VALUE!</v>
          </cell>
          <cell r="K200" t="e">
            <v>#VALUE!</v>
          </cell>
          <cell r="L200" t="e">
            <v>#VALUE!</v>
          </cell>
          <cell r="M200">
            <v>0.01</v>
          </cell>
          <cell r="N200" t="str">
            <v>#N/A Field Not Applicable</v>
          </cell>
          <cell r="O200" t="e">
            <v>#VALUE!</v>
          </cell>
        </row>
      </sheetData>
      <sheetData sheetId="4"/>
      <sheetData sheetId="5"/>
      <sheetData sheetId="6"/>
      <sheetData sheetId="7"/>
      <sheetData sheetId="8">
        <row r="198">
          <cell r="AB198" t="str">
            <v/>
          </cell>
          <cell r="AC198" t="str">
            <v/>
          </cell>
          <cell r="AD198" t="str">
            <v/>
          </cell>
          <cell r="AE198" t="str">
            <v/>
          </cell>
          <cell r="AF198" t="str">
            <v/>
          </cell>
          <cell r="AG198">
            <v>573.25036488680803</v>
          </cell>
          <cell r="AH198" t="e">
            <v>#VALUE!</v>
          </cell>
          <cell r="AI198" t="e">
            <v>#VALUE!</v>
          </cell>
          <cell r="AJ198" t="e">
            <v>#VALUE!</v>
          </cell>
          <cell r="AK198" t="e">
            <v>#VALUE!</v>
          </cell>
          <cell r="AL198">
            <v>573.25036488680803</v>
          </cell>
          <cell r="AM198" t="e">
            <v>#VALUE!</v>
          </cell>
          <cell r="AN198" t="e">
            <v>#VALUE!</v>
          </cell>
          <cell r="AO198" t="e">
            <v>#VALUE!</v>
          </cell>
          <cell r="AP198" t="e">
            <v>#VALUE!</v>
          </cell>
          <cell r="AQ198" t="e">
            <v>#REF!</v>
          </cell>
        </row>
        <row r="223">
          <cell r="D223">
            <v>1439.6512500000001</v>
          </cell>
          <cell r="E223">
            <v>373.12124999999997</v>
          </cell>
          <cell r="F223">
            <v>373.12124999999997</v>
          </cell>
          <cell r="G223">
            <v>373.12124999999997</v>
          </cell>
          <cell r="H223">
            <v>373.12124999999997</v>
          </cell>
          <cell r="I223">
            <v>1492.4849999999999</v>
          </cell>
          <cell r="J223" t="e">
            <v>#VALUE!</v>
          </cell>
          <cell r="K223" t="e">
            <v>#VALUE!</v>
          </cell>
          <cell r="L223" t="e">
            <v>#VALUE!</v>
          </cell>
          <cell r="M223" t="e">
            <v>#VALUE!</v>
          </cell>
          <cell r="N223">
            <v>1492.4849999999999</v>
          </cell>
          <cell r="O223" t="e">
            <v>#VALUE!</v>
          </cell>
          <cell r="P223" t="e">
            <v>#VALUE!</v>
          </cell>
          <cell r="Q223" t="e">
            <v>#VALUE!</v>
          </cell>
          <cell r="R223" t="e">
            <v>#VALUE!</v>
          </cell>
          <cell r="S223">
            <v>1285.2562499999999</v>
          </cell>
          <cell r="T223">
            <v>1257.8508333333334</v>
          </cell>
          <cell r="U223">
            <v>1335.2916666666665</v>
          </cell>
          <cell r="V223">
            <v>1414.375</v>
          </cell>
          <cell r="W223">
            <v>1414.375</v>
          </cell>
          <cell r="X223">
            <v>1414.375</v>
          </cell>
          <cell r="Y223" t="e">
            <v>#REF!</v>
          </cell>
        </row>
        <row r="224"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>
            <v>0</v>
          </cell>
          <cell r="I224">
            <v>5.0573170712194186E-2</v>
          </cell>
          <cell r="J224" t="e">
            <v>#VALUE!</v>
          </cell>
          <cell r="K224" t="e">
            <v>#VALUE!</v>
          </cell>
          <cell r="L224" t="e">
            <v>#VALUE!</v>
          </cell>
          <cell r="M224" t="e">
            <v>#VALUE!</v>
          </cell>
          <cell r="N224">
            <v>5.0573170712194186E-2</v>
          </cell>
          <cell r="O224" t="e">
            <v>#VALUE!</v>
          </cell>
          <cell r="P224" t="e">
            <v>#VALUE!</v>
          </cell>
          <cell r="Q224" t="e">
            <v>#VALUE!</v>
          </cell>
          <cell r="R224" t="e">
            <v>#VALUE!</v>
          </cell>
          <cell r="S224">
            <v>2.5487278651684393E-2</v>
          </cell>
          <cell r="T224">
            <v>2.3985622179331832E-2</v>
          </cell>
          <cell r="U224">
            <v>3.6900871092514623E-2</v>
          </cell>
          <cell r="V224">
            <v>4.9832877472644234E-2</v>
          </cell>
          <cell r="W224">
            <v>5.1875812973666023E-2</v>
          </cell>
          <cell r="X224">
            <v>5.3886535679023684E-2</v>
          </cell>
          <cell r="Y224" t="e">
            <v>#REF!</v>
          </cell>
        </row>
        <row r="225"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e">
            <v>#N/A</v>
          </cell>
          <cell r="I225" t="e">
            <v>#N/A</v>
          </cell>
          <cell r="J225" t="e">
            <v>#VALUE!</v>
          </cell>
          <cell r="K225" t="e">
            <v>#VALUE!</v>
          </cell>
          <cell r="L225" t="e">
            <v>#VALUE!</v>
          </cell>
          <cell r="M225" t="e">
            <v>#VALUE!</v>
          </cell>
          <cell r="N225" t="e">
            <v>#N/A</v>
          </cell>
          <cell r="O225" t="e">
            <v>#VALUE!</v>
          </cell>
          <cell r="P225" t="e">
            <v>#VALUE!</v>
          </cell>
          <cell r="Q225" t="e">
            <v>#VALUE!</v>
          </cell>
          <cell r="R225" t="e">
            <v>#VALUE!</v>
          </cell>
          <cell r="S225" t="e">
            <v>#N/A</v>
          </cell>
          <cell r="T225" t="e">
            <v>#N/A</v>
          </cell>
          <cell r="U225" t="e">
            <v>#N/A</v>
          </cell>
          <cell r="V225" t="e">
            <v>#N/A</v>
          </cell>
          <cell r="W225" t="e">
            <v>#N/A</v>
          </cell>
          <cell r="X225" t="e">
            <v>#N/A</v>
          </cell>
          <cell r="Y225" t="e">
            <v>#REF!</v>
          </cell>
        </row>
        <row r="265">
          <cell r="O265" t="str">
            <v>Jan-19</v>
          </cell>
          <cell r="P265">
            <v>2.75</v>
          </cell>
          <cell r="S265">
            <v>8.6</v>
          </cell>
        </row>
        <row r="266">
          <cell r="O266" t="str">
            <v>Jul-18</v>
          </cell>
          <cell r="P266">
            <v>4.08</v>
          </cell>
          <cell r="S266">
            <v>10</v>
          </cell>
        </row>
        <row r="267">
          <cell r="O267" t="str">
            <v>Jan-18</v>
          </cell>
          <cell r="P267">
            <v>5.42</v>
          </cell>
          <cell r="S267">
            <v>11.4</v>
          </cell>
        </row>
      </sheetData>
      <sheetData sheetId="9"/>
      <sheetData sheetId="10"/>
      <sheetData sheetId="11"/>
      <sheetData sheetId="12">
        <row r="7">
          <cell r="E7">
            <v>2001</v>
          </cell>
          <cell r="F7">
            <v>2002</v>
          </cell>
          <cell r="G7">
            <v>2003</v>
          </cell>
          <cell r="H7">
            <v>2004</v>
          </cell>
          <cell r="I7">
            <v>2005</v>
          </cell>
          <cell r="J7">
            <v>2006</v>
          </cell>
          <cell r="K7">
            <v>2007</v>
          </cell>
          <cell r="L7">
            <v>2008</v>
          </cell>
          <cell r="M7">
            <v>2009</v>
          </cell>
          <cell r="N7">
            <v>2010</v>
          </cell>
          <cell r="O7">
            <v>2011</v>
          </cell>
          <cell r="P7">
            <v>2012</v>
          </cell>
          <cell r="Q7">
            <v>2013</v>
          </cell>
          <cell r="R7">
            <v>2014</v>
          </cell>
          <cell r="S7">
            <v>2015</v>
          </cell>
          <cell r="T7">
            <v>2016</v>
          </cell>
          <cell r="U7">
            <v>2017</v>
          </cell>
          <cell r="V7">
            <v>2018</v>
          </cell>
          <cell r="W7">
            <v>2019</v>
          </cell>
          <cell r="X7">
            <v>2020</v>
          </cell>
          <cell r="Y7">
            <v>2021</v>
          </cell>
          <cell r="Z7">
            <v>2022</v>
          </cell>
        </row>
        <row r="208">
          <cell r="W208" t="str">
            <v>EV/EBITDA</v>
          </cell>
        </row>
        <row r="240">
          <cell r="B240" t="str">
            <v>Revenues</v>
          </cell>
        </row>
        <row r="241">
          <cell r="B241" t="str">
            <v>ROIC</v>
          </cell>
        </row>
        <row r="242">
          <cell r="B242" t="str">
            <v>WACC</v>
          </cell>
        </row>
      </sheetData>
      <sheetData sheetId="13"/>
      <sheetData sheetId="14">
        <row r="1">
          <cell r="A1" t="str">
            <v>Date updated:</v>
          </cell>
          <cell r="B1">
            <v>42009</v>
          </cell>
        </row>
        <row r="2">
          <cell r="A2" t="str">
            <v>Created by:</v>
          </cell>
          <cell r="B2" t="str">
            <v>Aswath Damodaran, adamodar@stern.nyu.edu</v>
          </cell>
        </row>
        <row r="3">
          <cell r="A3" t="str">
            <v>What is this data?</v>
          </cell>
          <cell r="B3" t="str">
            <v>Beta, Unlevered beta and other risk measures</v>
          </cell>
          <cell r="F3" t="str">
            <v>Global</v>
          </cell>
        </row>
        <row r="4">
          <cell r="A4" t="str">
            <v>Home Page:</v>
          </cell>
          <cell r="B4" t="str">
            <v>http://www.damodaran.com</v>
          </cell>
        </row>
        <row r="5">
          <cell r="A5" t="str">
            <v>Data website:</v>
          </cell>
          <cell r="B5" t="str">
            <v>http://www.stern.nyu.edu/~adamodar/New_Home_Page/data.html</v>
          </cell>
        </row>
        <row r="6">
          <cell r="A6" t="str">
            <v>Companies in each industry:</v>
          </cell>
          <cell r="B6" t="str">
            <v>http://www.stern.nyu.edu/~adamodar/pc/datasets/indname.xls</v>
          </cell>
        </row>
        <row r="7">
          <cell r="A7" t="str">
            <v>Variable definitions:</v>
          </cell>
          <cell r="B7" t="str">
            <v>http://www.stern.nyu.edu/~adamodar/New_Home_Page/datafile/variable.htm</v>
          </cell>
        </row>
        <row r="8">
          <cell r="A8" t="str">
            <v>Industry</v>
          </cell>
          <cell r="B8" t="str">
            <v>Number of firms</v>
          </cell>
          <cell r="C8" t="str">
            <v xml:space="preserve">Beta </v>
          </cell>
          <cell r="D8" t="str">
            <v>D/E Ratio</v>
          </cell>
          <cell r="E8" t="str">
            <v>Tax rate</v>
          </cell>
          <cell r="F8" t="str">
            <v>Unlevered beta</v>
          </cell>
          <cell r="G8" t="str">
            <v>Cash/Firm value</v>
          </cell>
          <cell r="H8" t="str">
            <v>Unlevered beta corrected for cash</v>
          </cell>
          <cell r="I8" t="str">
            <v>HiLo Risk</v>
          </cell>
          <cell r="J8" t="str">
            <v>Standard deviation of equity</v>
          </cell>
        </row>
        <row r="9">
          <cell r="A9" t="str">
            <v>Advertising</v>
          </cell>
          <cell r="B9">
            <v>253</v>
          </cell>
          <cell r="C9">
            <v>1.27241252</v>
          </cell>
          <cell r="D9">
            <v>0.30387356625178147</v>
          </cell>
          <cell r="E9">
            <v>0.15741384899999999</v>
          </cell>
          <cell r="F9">
            <v>1.0130353060983717</v>
          </cell>
          <cell r="G9">
            <v>7.6134537214654296E-2</v>
          </cell>
          <cell r="H9">
            <v>1.096518212775472</v>
          </cell>
          <cell r="I9">
            <v>0.42539876399999998</v>
          </cell>
          <cell r="J9">
            <v>0.56718184800000004</v>
          </cell>
        </row>
        <row r="10">
          <cell r="A10" t="str">
            <v>Aerospace/Defense</v>
          </cell>
          <cell r="B10">
            <v>208</v>
          </cell>
          <cell r="C10">
            <v>1.078538972</v>
          </cell>
          <cell r="D10">
            <v>0.22093307953484212</v>
          </cell>
          <cell r="E10">
            <v>0.13172945599999999</v>
          </cell>
          <cell r="F10">
            <v>0.90494387363698758</v>
          </cell>
          <cell r="G10">
            <v>7.0391124287479373E-2</v>
          </cell>
          <cell r="H10">
            <v>0.97346733371426997</v>
          </cell>
          <cell r="I10">
            <v>0.35693005</v>
          </cell>
          <cell r="J10">
            <v>0.478987675</v>
          </cell>
        </row>
        <row r="11">
          <cell r="A11" t="str">
            <v>Air Transport</v>
          </cell>
          <cell r="B11">
            <v>158</v>
          </cell>
          <cell r="C11">
            <v>1.08836267</v>
          </cell>
          <cell r="D11">
            <v>0.96305840762854655</v>
          </cell>
          <cell r="E11">
            <v>0.14728954599999999</v>
          </cell>
          <cell r="F11">
            <v>0.59760416796219962</v>
          </cell>
          <cell r="G11">
            <v>7.0150435979787928E-2</v>
          </cell>
          <cell r="H11">
            <v>0.64268908766107635</v>
          </cell>
          <cell r="I11">
            <v>0.30468417599999997</v>
          </cell>
          <cell r="J11">
            <v>0.43551762599999999</v>
          </cell>
        </row>
        <row r="12">
          <cell r="A12" t="str">
            <v>Apparel</v>
          </cell>
          <cell r="B12">
            <v>1174</v>
          </cell>
          <cell r="C12">
            <v>0.82083074899999997</v>
          </cell>
          <cell r="D12">
            <v>0.24835423316226737</v>
          </cell>
          <cell r="E12">
            <v>0.16128672999999999</v>
          </cell>
          <cell r="F12">
            <v>0.67932807561092701</v>
          </cell>
          <cell r="G12">
            <v>6.3703842612614817E-2</v>
          </cell>
          <cell r="H12">
            <v>0.72554828966350271</v>
          </cell>
          <cell r="I12">
            <v>0.31185100199999999</v>
          </cell>
          <cell r="J12">
            <v>0.51791685300000001</v>
          </cell>
        </row>
        <row r="13">
          <cell r="A13" t="str">
            <v>Auto &amp; Truck</v>
          </cell>
          <cell r="B13">
            <v>125</v>
          </cell>
          <cell r="C13">
            <v>1.280923203</v>
          </cell>
          <cell r="D13">
            <v>0.82727124988572009</v>
          </cell>
          <cell r="E13">
            <v>0.129804683</v>
          </cell>
          <cell r="F13">
            <v>0.74477147644753683</v>
          </cell>
          <cell r="G13">
            <v>0.11205690254736149</v>
          </cell>
          <cell r="H13">
            <v>0.83876036491996242</v>
          </cell>
          <cell r="I13">
            <v>0.33168747900000001</v>
          </cell>
          <cell r="J13">
            <v>0.45054223399999999</v>
          </cell>
        </row>
        <row r="14">
          <cell r="A14" t="str">
            <v>Auto Parts</v>
          </cell>
          <cell r="B14">
            <v>632</v>
          </cell>
          <cell r="C14">
            <v>1.249427904</v>
          </cell>
          <cell r="D14">
            <v>0.25380345515322478</v>
          </cell>
          <cell r="E14">
            <v>0.19280313900000001</v>
          </cell>
          <cell r="F14">
            <v>1.0369820608383062</v>
          </cell>
          <cell r="G14">
            <v>9.5331190187585624E-2</v>
          </cell>
          <cell r="H14">
            <v>1.1462560105872639</v>
          </cell>
          <cell r="I14">
            <v>0.31167142199999998</v>
          </cell>
          <cell r="J14">
            <v>0.47793559099999999</v>
          </cell>
        </row>
        <row r="15">
          <cell r="A15" t="str">
            <v>Bank (Money Center)</v>
          </cell>
          <cell r="B15">
            <v>604</v>
          </cell>
          <cell r="C15">
            <v>1.0238758100000001</v>
          </cell>
          <cell r="D15">
            <v>2.7573220304123036</v>
          </cell>
          <cell r="E15">
            <v>0.19578926999999999</v>
          </cell>
          <cell r="F15">
            <v>0.31822408856865303</v>
          </cell>
          <cell r="G15">
            <v>0.1743104018951025</v>
          </cell>
          <cell r="H15">
            <v>0.38540401780406724</v>
          </cell>
          <cell r="I15">
            <v>0.19329763599999999</v>
          </cell>
          <cell r="J15">
            <v>0.35237760099999998</v>
          </cell>
        </row>
        <row r="16">
          <cell r="A16" t="str">
            <v>Banks (Regional)</v>
          </cell>
          <cell r="B16">
            <v>911</v>
          </cell>
          <cell r="C16">
            <v>0.65587536300000004</v>
          </cell>
          <cell r="D16">
            <v>1.1369953674075712</v>
          </cell>
          <cell r="E16">
            <v>0.21746828400000001</v>
          </cell>
          <cell r="F16">
            <v>0.34707267698008243</v>
          </cell>
          <cell r="G16">
            <v>0.29739359697683104</v>
          </cell>
          <cell r="H16">
            <v>0.49397881301209473</v>
          </cell>
          <cell r="I16">
            <v>0.18995018899999999</v>
          </cell>
          <cell r="J16">
            <v>0.36794504900000002</v>
          </cell>
        </row>
        <row r="17">
          <cell r="A17" t="str">
            <v>Beverages</v>
          </cell>
          <cell r="B17">
            <v>216</v>
          </cell>
          <cell r="C17">
            <v>0.79061912400000001</v>
          </cell>
          <cell r="D17">
            <v>0.23176889087935382</v>
          </cell>
          <cell r="E17">
            <v>0.16659390299999999</v>
          </cell>
          <cell r="F17">
            <v>0.66262756866717221</v>
          </cell>
          <cell r="G17">
            <v>3.5694035441587432E-2</v>
          </cell>
          <cell r="H17">
            <v>0.6871549000224334</v>
          </cell>
          <cell r="I17">
            <v>0.27771300900000001</v>
          </cell>
          <cell r="J17">
            <v>0.43051751100000002</v>
          </cell>
        </row>
        <row r="18">
          <cell r="A18" t="str">
            <v>Beverage (Soft)</v>
          </cell>
          <cell r="B18">
            <v>108</v>
          </cell>
          <cell r="C18">
            <v>0.93126579700000001</v>
          </cell>
          <cell r="D18">
            <v>0.2376607290526897</v>
          </cell>
          <cell r="E18">
            <v>0.12515954900000001</v>
          </cell>
          <cell r="F18">
            <v>0.77096950353081917</v>
          </cell>
          <cell r="G18">
            <v>4.7492198604138072E-2</v>
          </cell>
          <cell r="H18">
            <v>0.80941017218021138</v>
          </cell>
          <cell r="I18">
            <v>0.43136274099999999</v>
          </cell>
          <cell r="J18">
            <v>0.42962568800000001</v>
          </cell>
        </row>
        <row r="19">
          <cell r="A19" t="str">
            <v>Broadcasting</v>
          </cell>
          <cell r="B19">
            <v>138</v>
          </cell>
          <cell r="C19">
            <v>1.348108179</v>
          </cell>
          <cell r="D19">
            <v>0.4157895286143542</v>
          </cell>
          <cell r="E19">
            <v>0.195393698</v>
          </cell>
          <cell r="F19">
            <v>1.0101617292168845</v>
          </cell>
          <cell r="G19">
            <v>4.0477750335241994E-2</v>
          </cell>
          <cell r="H19">
            <v>1.0527757220531564</v>
          </cell>
          <cell r="I19">
            <v>0.29548087299999998</v>
          </cell>
          <cell r="J19">
            <v>0.50584644700000003</v>
          </cell>
        </row>
        <row r="20">
          <cell r="A20" t="str">
            <v>Brokerage &amp; Investment Banking</v>
          </cell>
          <cell r="B20">
            <v>551</v>
          </cell>
          <cell r="C20">
            <v>1.048081611</v>
          </cell>
          <cell r="D20">
            <v>2.0434081350384217</v>
          </cell>
          <cell r="E20">
            <v>0.133873042</v>
          </cell>
          <cell r="F20">
            <v>0.37838918391332005</v>
          </cell>
          <cell r="G20">
            <v>0.16425363493658449</v>
          </cell>
          <cell r="H20">
            <v>0.45275600317401116</v>
          </cell>
          <cell r="I20">
            <v>0.33449588800000002</v>
          </cell>
          <cell r="J20">
            <v>0.56726726199999999</v>
          </cell>
        </row>
        <row r="21">
          <cell r="A21" t="str">
            <v>Building Materials</v>
          </cell>
          <cell r="B21">
            <v>432</v>
          </cell>
          <cell r="C21">
            <v>0.96002236399999996</v>
          </cell>
          <cell r="D21">
            <v>0.37225532545547235</v>
          </cell>
          <cell r="E21">
            <v>0.18195593800000001</v>
          </cell>
          <cell r="F21">
            <v>0.73591929431403147</v>
          </cell>
          <cell r="G21">
            <v>7.9829758921398292E-2</v>
          </cell>
          <cell r="H21">
            <v>0.79976428432569646</v>
          </cell>
          <cell r="I21">
            <v>0.28280008400000001</v>
          </cell>
          <cell r="J21">
            <v>0.47419001100000002</v>
          </cell>
        </row>
        <row r="22">
          <cell r="A22" t="str">
            <v>Business &amp; Consumer Services</v>
          </cell>
          <cell r="B22">
            <v>759</v>
          </cell>
          <cell r="C22">
            <v>1.0469551539999999</v>
          </cell>
          <cell r="D22">
            <v>0.27992574713648166</v>
          </cell>
          <cell r="E22">
            <v>0.182915879</v>
          </cell>
          <cell r="F22">
            <v>0.85206775949843683</v>
          </cell>
          <cell r="G22">
            <v>6.0984567207409975E-2</v>
          </cell>
          <cell r="H22">
            <v>0.90740549062588383</v>
          </cell>
          <cell r="I22">
            <v>0.34858912399999997</v>
          </cell>
          <cell r="J22">
            <v>0.50701121199999999</v>
          </cell>
        </row>
        <row r="23">
          <cell r="A23" t="str">
            <v>Cable TV</v>
          </cell>
          <cell r="B23">
            <v>64</v>
          </cell>
          <cell r="C23">
            <v>0.96468207900000003</v>
          </cell>
          <cell r="D23">
            <v>0.49030061453847157</v>
          </cell>
          <cell r="E23">
            <v>0.17678153199999999</v>
          </cell>
          <cell r="F23">
            <v>0.6872793006478628</v>
          </cell>
          <cell r="G23">
            <v>2.545361657522164E-2</v>
          </cell>
          <cell r="H23">
            <v>0.70522995348113293</v>
          </cell>
          <cell r="I23">
            <v>0.25025591699999999</v>
          </cell>
          <cell r="J23">
            <v>0.43875270199999999</v>
          </cell>
        </row>
        <row r="24">
          <cell r="A24" t="str">
            <v>Chemical (Basic)</v>
          </cell>
          <cell r="B24">
            <v>731</v>
          </cell>
          <cell r="C24">
            <v>0.94957912499999997</v>
          </cell>
          <cell r="D24">
            <v>0.43373793437054131</v>
          </cell>
          <cell r="E24">
            <v>0.16222903499999999</v>
          </cell>
          <cell r="F24">
            <v>0.69649251648923582</v>
          </cell>
          <cell r="G24">
            <v>7.4543621380403977E-2</v>
          </cell>
          <cell r="H24">
            <v>0.7525935663527642</v>
          </cell>
          <cell r="I24">
            <v>0.29110260199999999</v>
          </cell>
          <cell r="J24">
            <v>0.46400396599999999</v>
          </cell>
        </row>
        <row r="25">
          <cell r="A25" t="str">
            <v>Chemical (Diversified)</v>
          </cell>
          <cell r="B25">
            <v>85</v>
          </cell>
          <cell r="C25">
            <v>1.422339765</v>
          </cell>
          <cell r="D25">
            <v>0.40725606190225305</v>
          </cell>
          <cell r="E25">
            <v>0.2084801</v>
          </cell>
          <cell r="F25">
            <v>1.0756141649486604</v>
          </cell>
          <cell r="G25">
            <v>5.4212605081270737E-2</v>
          </cell>
          <cell r="H25">
            <v>1.1372684503170896</v>
          </cell>
          <cell r="I25">
            <v>0.27600954300000002</v>
          </cell>
          <cell r="J25">
            <v>0.43729520300000002</v>
          </cell>
        </row>
        <row r="26">
          <cell r="A26" t="str">
            <v>Chemical (Specialty)</v>
          </cell>
          <cell r="B26">
            <v>700</v>
          </cell>
          <cell r="C26">
            <v>1.0283699079999999</v>
          </cell>
          <cell r="D26">
            <v>0.2360008016033763</v>
          </cell>
          <cell r="E26">
            <v>0.17139729300000001</v>
          </cell>
          <cell r="F26">
            <v>0.86016405103751903</v>
          </cell>
          <cell r="G26">
            <v>6.1348600254837987E-2</v>
          </cell>
          <cell r="H26">
            <v>0.91638285658663932</v>
          </cell>
          <cell r="I26">
            <v>0.322082963</v>
          </cell>
          <cell r="J26">
            <v>0.49351133800000002</v>
          </cell>
        </row>
        <row r="27">
          <cell r="A27" t="str">
            <v>Coal &amp; Related Energy</v>
          </cell>
          <cell r="B27">
            <v>321</v>
          </cell>
          <cell r="C27">
            <v>1.3805004249999999</v>
          </cell>
          <cell r="D27">
            <v>0.53984356005817669</v>
          </cell>
          <cell r="E27">
            <v>5.6564559E-2</v>
          </cell>
          <cell r="F27">
            <v>0.914658134190519</v>
          </cell>
          <cell r="G27">
            <v>0.1297424881912726</v>
          </cell>
          <cell r="H27">
            <v>1.0510200966717427</v>
          </cell>
          <cell r="I27">
            <v>0.47002013199999998</v>
          </cell>
          <cell r="J27">
            <v>0.72213994400000003</v>
          </cell>
        </row>
        <row r="28">
          <cell r="A28" t="str">
            <v>Computer Services</v>
          </cell>
          <cell r="B28">
            <v>934</v>
          </cell>
          <cell r="C28">
            <v>0.98691767799999996</v>
          </cell>
          <cell r="D28">
            <v>0.19150298966693302</v>
          </cell>
          <cell r="E28">
            <v>0.183377764</v>
          </cell>
          <cell r="F28">
            <v>0.85345033553010452</v>
          </cell>
          <cell r="G28">
            <v>7.4631945982618089E-2</v>
          </cell>
          <cell r="H28">
            <v>0.92228203883303017</v>
          </cell>
          <cell r="I28">
            <v>0.33867904900000001</v>
          </cell>
          <cell r="J28">
            <v>0.52965471600000003</v>
          </cell>
        </row>
        <row r="29">
          <cell r="A29" t="str">
            <v>Computers/Peripherals</v>
          </cell>
          <cell r="B29">
            <v>329</v>
          </cell>
          <cell r="C29">
            <v>1.131324864</v>
          </cell>
          <cell r="D29">
            <v>0.12553695777056573</v>
          </cell>
          <cell r="E29">
            <v>0.143589368</v>
          </cell>
          <cell r="F29">
            <v>1.0215019757556341</v>
          </cell>
          <cell r="G29">
            <v>9.2305669212851951E-2</v>
          </cell>
          <cell r="H29">
            <v>1.1253810243254385</v>
          </cell>
          <cell r="I29">
            <v>0.32383313800000002</v>
          </cell>
          <cell r="J29">
            <v>0.55296869299999996</v>
          </cell>
        </row>
        <row r="30">
          <cell r="A30" t="str">
            <v>Construction Supplies</v>
          </cell>
          <cell r="B30">
            <v>751</v>
          </cell>
          <cell r="C30">
            <v>1.1545118000000001</v>
          </cell>
          <cell r="D30">
            <v>0.47789706909224444</v>
          </cell>
          <cell r="E30">
            <v>0.15335057399999999</v>
          </cell>
          <cell r="F30">
            <v>0.82194399053208778</v>
          </cell>
          <cell r="G30">
            <v>7.9983787875709034E-2</v>
          </cell>
          <cell r="H30">
            <v>0.89340163760184477</v>
          </cell>
          <cell r="I30">
            <v>0.291972601</v>
          </cell>
          <cell r="J30">
            <v>0.48139978300000003</v>
          </cell>
        </row>
        <row r="31">
          <cell r="A31" t="str">
            <v>Diversified</v>
          </cell>
          <cell r="B31">
            <v>378</v>
          </cell>
          <cell r="C31">
            <v>1.080512744</v>
          </cell>
          <cell r="D31">
            <v>0.65887567978628447</v>
          </cell>
          <cell r="E31">
            <v>0.14586544300000001</v>
          </cell>
          <cell r="F31">
            <v>0.69140935018628313</v>
          </cell>
          <cell r="G31">
            <v>9.2209466298691423E-2</v>
          </cell>
          <cell r="H31">
            <v>0.76163974454241046</v>
          </cell>
          <cell r="I31">
            <v>0.25756108599999999</v>
          </cell>
          <cell r="J31">
            <v>0.38883570699999997</v>
          </cell>
        </row>
        <row r="32">
          <cell r="A32" t="str">
            <v>Drugs (Biotechnology)</v>
          </cell>
          <cell r="B32">
            <v>782</v>
          </cell>
          <cell r="C32">
            <v>1.157796211</v>
          </cell>
          <cell r="D32">
            <v>8.2766793871810532E-2</v>
          </cell>
          <cell r="E32">
            <v>2.4952255999999999E-2</v>
          </cell>
          <cell r="F32">
            <v>1.0713375802300655</v>
          </cell>
          <cell r="G32">
            <v>4.3785754420560111E-2</v>
          </cell>
          <cell r="H32">
            <v>1.1203949169162022</v>
          </cell>
          <cell r="I32">
            <v>0.48992443499999999</v>
          </cell>
          <cell r="J32">
            <v>0.85377932999999995</v>
          </cell>
        </row>
        <row r="33">
          <cell r="A33" t="str">
            <v>Drugs (Pharmaceutical)</v>
          </cell>
          <cell r="B33">
            <v>877</v>
          </cell>
          <cell r="C33">
            <v>0.90719067600000003</v>
          </cell>
          <cell r="D33">
            <v>0.12905786751406215</v>
          </cell>
          <cell r="E33">
            <v>0.13510615500000001</v>
          </cell>
          <cell r="F33">
            <v>0.81609684062465371</v>
          </cell>
          <cell r="G33">
            <v>4.2884237715403659E-2</v>
          </cell>
          <cell r="H33">
            <v>0.85266262743042054</v>
          </cell>
          <cell r="I33">
            <v>0.348455666</v>
          </cell>
          <cell r="J33">
            <v>0.55385611300000004</v>
          </cell>
        </row>
        <row r="34">
          <cell r="A34" t="str">
            <v>Education</v>
          </cell>
          <cell r="B34">
            <v>170</v>
          </cell>
          <cell r="C34">
            <v>1.13595628</v>
          </cell>
          <cell r="D34">
            <v>0.27788669874046179</v>
          </cell>
          <cell r="E34">
            <v>0.154441259</v>
          </cell>
          <cell r="F34">
            <v>0.91982535200044802</v>
          </cell>
          <cell r="G34">
            <v>9.999635439607929E-2</v>
          </cell>
          <cell r="H34">
            <v>1.0220240290062677</v>
          </cell>
          <cell r="I34">
            <v>0.34805810300000001</v>
          </cell>
          <cell r="J34">
            <v>0.56662948800000001</v>
          </cell>
        </row>
        <row r="35">
          <cell r="A35" t="str">
            <v>Electrical Equipment</v>
          </cell>
          <cell r="B35">
            <v>838</v>
          </cell>
          <cell r="C35">
            <v>1.0988086020000001</v>
          </cell>
          <cell r="D35">
            <v>0.26633386959227651</v>
          </cell>
          <cell r="E35">
            <v>0.13210902099999999</v>
          </cell>
          <cell r="F35">
            <v>0.89250676699862941</v>
          </cell>
          <cell r="G35">
            <v>9.711915640403132E-2</v>
          </cell>
          <cell r="H35">
            <v>0.98851002690895329</v>
          </cell>
          <cell r="I35">
            <v>0.347372499</v>
          </cell>
          <cell r="J35">
            <v>0.49993056600000002</v>
          </cell>
        </row>
        <row r="36">
          <cell r="A36" t="str">
            <v>Electronics (Consumer &amp; Office)</v>
          </cell>
          <cell r="B36">
            <v>151</v>
          </cell>
          <cell r="C36">
            <v>1.2166507049999999</v>
          </cell>
          <cell r="D36">
            <v>0.40463567338568263</v>
          </cell>
          <cell r="E36">
            <v>0.113285514</v>
          </cell>
          <cell r="F36">
            <v>0.89538858269742516</v>
          </cell>
          <cell r="G36">
            <v>0.16104896501836752</v>
          </cell>
          <cell r="H36">
            <v>1.0672715633720249</v>
          </cell>
          <cell r="I36">
            <v>0.35717899199999997</v>
          </cell>
          <cell r="J36">
            <v>0.52359080099999999</v>
          </cell>
        </row>
        <row r="37">
          <cell r="A37" t="str">
            <v>Electronics (General)</v>
          </cell>
          <cell r="B37">
            <v>1227</v>
          </cell>
          <cell r="C37">
            <v>1.077186408</v>
          </cell>
          <cell r="D37">
            <v>0.21714516495951672</v>
          </cell>
          <cell r="E37">
            <v>0.142702104</v>
          </cell>
          <cell r="F37">
            <v>0.90813055554298105</v>
          </cell>
          <cell r="G37">
            <v>0.12897494590660094</v>
          </cell>
          <cell r="H37">
            <v>1.042599809586652</v>
          </cell>
          <cell r="I37">
            <v>0.32527351300000001</v>
          </cell>
          <cell r="J37">
            <v>0.52453519800000004</v>
          </cell>
        </row>
        <row r="38">
          <cell r="A38" t="str">
            <v>Engineering/Construction</v>
          </cell>
          <cell r="B38">
            <v>1148</v>
          </cell>
          <cell r="C38">
            <v>1.2521666520000001</v>
          </cell>
          <cell r="D38">
            <v>0.80556516574799064</v>
          </cell>
          <cell r="E38">
            <v>0.16430341600000001</v>
          </cell>
          <cell r="F38">
            <v>0.74836279123092553</v>
          </cell>
          <cell r="G38">
            <v>0.15509527100665371</v>
          </cell>
          <cell r="H38">
            <v>0.88573630321912777</v>
          </cell>
          <cell r="I38">
            <v>0.31279708299999998</v>
          </cell>
          <cell r="J38">
            <v>0.52450774099999997</v>
          </cell>
        </row>
        <row r="39">
          <cell r="A39" t="str">
            <v>Entertainment</v>
          </cell>
          <cell r="B39">
            <v>350</v>
          </cell>
          <cell r="C39">
            <v>1.121171758</v>
          </cell>
          <cell r="D39">
            <v>0.27666174996103893</v>
          </cell>
          <cell r="E39">
            <v>9.5339498999999994E-2</v>
          </cell>
          <cell r="F39">
            <v>0.89673298189294959</v>
          </cell>
          <cell r="G39">
            <v>4.1198542924165991E-2</v>
          </cell>
          <cell r="H39">
            <v>0.93526451725242299</v>
          </cell>
          <cell r="I39">
            <v>0.43918046900000002</v>
          </cell>
          <cell r="J39">
            <v>0.59724595199999997</v>
          </cell>
        </row>
        <row r="40">
          <cell r="A40" t="str">
            <v>Environmental &amp; Waste Services</v>
          </cell>
          <cell r="B40">
            <v>307</v>
          </cell>
          <cell r="C40">
            <v>1.2667146890000001</v>
          </cell>
          <cell r="D40">
            <v>0.36380876502894499</v>
          </cell>
          <cell r="E40">
            <v>0.11996227399999999</v>
          </cell>
          <cell r="F40">
            <v>0.95951208255778531</v>
          </cell>
          <cell r="G40">
            <v>4.1199794666655389E-2</v>
          </cell>
          <cell r="H40">
            <v>1.0007424667000286</v>
          </cell>
          <cell r="I40">
            <v>0.454663439</v>
          </cell>
          <cell r="J40">
            <v>0.62878748200000001</v>
          </cell>
        </row>
        <row r="41">
          <cell r="A41" t="str">
            <v>Farming/Agriculture</v>
          </cell>
          <cell r="B41">
            <v>408</v>
          </cell>
          <cell r="C41">
            <v>0.901657504</v>
          </cell>
          <cell r="D41">
            <v>0.60306445795313779</v>
          </cell>
          <cell r="E41">
            <v>0.123101348</v>
          </cell>
          <cell r="F41">
            <v>0.58977101517601904</v>
          </cell>
          <cell r="G41">
            <v>8.5339087187369322E-2</v>
          </cell>
          <cell r="H41">
            <v>0.6447974401381622</v>
          </cell>
          <cell r="I41">
            <v>0.30518641600000002</v>
          </cell>
          <cell r="J41">
            <v>0.46177698499999997</v>
          </cell>
        </row>
        <row r="42">
          <cell r="A42" t="str">
            <v>Financial Svcs. (Non-bank &amp; Insurance)</v>
          </cell>
          <cell r="B42">
            <v>966</v>
          </cell>
          <cell r="C42">
            <v>0.78658388099999998</v>
          </cell>
          <cell r="D42">
            <v>8.543770217976542</v>
          </cell>
          <cell r="E42">
            <v>0.17625005099999999</v>
          </cell>
          <cell r="F42">
            <v>9.785900766363069E-2</v>
          </cell>
          <cell r="G42">
            <v>5.9195186937476524E-2</v>
          </cell>
          <cell r="H42">
            <v>0.10401627022408444</v>
          </cell>
          <cell r="I42">
            <v>0.28861894500000002</v>
          </cell>
          <cell r="J42">
            <v>0.45269601999999998</v>
          </cell>
        </row>
        <row r="43">
          <cell r="A43" t="str">
            <v>Food Processing</v>
          </cell>
          <cell r="B43">
            <v>1247</v>
          </cell>
          <cell r="C43">
            <v>0.77201440200000004</v>
          </cell>
          <cell r="D43">
            <v>0.26273695183390522</v>
          </cell>
          <cell r="E43">
            <v>0.17041709099999999</v>
          </cell>
          <cell r="F43">
            <v>0.63385749986144457</v>
          </cell>
          <cell r="G43">
            <v>4.6683682310949048E-2</v>
          </cell>
          <cell r="H43">
            <v>0.66489735683743301</v>
          </cell>
          <cell r="I43">
            <v>0.274488279</v>
          </cell>
          <cell r="J43">
            <v>0.42504857899999998</v>
          </cell>
        </row>
        <row r="44">
          <cell r="A44" t="str">
            <v>Food</v>
          </cell>
          <cell r="B44">
            <v>125</v>
          </cell>
          <cell r="C44">
            <v>0.80736558800000002</v>
          </cell>
          <cell r="D44">
            <v>0.8021442839603341</v>
          </cell>
          <cell r="E44">
            <v>0.1728344</v>
          </cell>
          <cell r="F44">
            <v>0.48533970502719559</v>
          </cell>
          <cell r="G44">
            <v>9.4843555579149003E-2</v>
          </cell>
          <cell r="H44">
            <v>0.53619427671172581</v>
          </cell>
          <cell r="I44">
            <v>0.301430274</v>
          </cell>
          <cell r="J44">
            <v>0.455433739</v>
          </cell>
        </row>
        <row r="45">
          <cell r="A45" t="str">
            <v>Furn/Home Furnishings</v>
          </cell>
          <cell r="B45">
            <v>303</v>
          </cell>
          <cell r="C45">
            <v>1.009627372</v>
          </cell>
          <cell r="D45">
            <v>0.20062305834794242</v>
          </cell>
          <cell r="E45">
            <v>0.17416626299999999</v>
          </cell>
          <cell r="F45">
            <v>0.86612642808795981</v>
          </cell>
          <cell r="G45">
            <v>0.12689506473301551</v>
          </cell>
          <cell r="H45">
            <v>0.9920072526254925</v>
          </cell>
          <cell r="I45">
            <v>0.30420882999999999</v>
          </cell>
          <cell r="J45">
            <v>0.49732748799999998</v>
          </cell>
        </row>
        <row r="46">
          <cell r="A46" t="str">
            <v>Green &amp; Renewable Energy</v>
          </cell>
          <cell r="B46">
            <v>167</v>
          </cell>
          <cell r="C46">
            <v>1.2008965410000001</v>
          </cell>
          <cell r="D46">
            <v>0.72840228505589943</v>
          </cell>
          <cell r="E46">
            <v>7.3081042999999998E-2</v>
          </cell>
          <cell r="F46">
            <v>0.71688044943517548</v>
          </cell>
          <cell r="G46">
            <v>3.5256894653505046E-2</v>
          </cell>
          <cell r="H46">
            <v>0.74307911138447813</v>
          </cell>
          <cell r="I46">
            <v>0.40242494600000001</v>
          </cell>
          <cell r="J46">
            <v>0.53450055399999996</v>
          </cell>
        </row>
        <row r="47">
          <cell r="A47" t="str">
            <v>Healthcare Products</v>
          </cell>
          <cell r="B47">
            <v>642</v>
          </cell>
          <cell r="C47">
            <v>0.97323732699999999</v>
          </cell>
          <cell r="D47">
            <v>0.14680823712712007</v>
          </cell>
          <cell r="E47">
            <v>9.0253760000000002E-2</v>
          </cell>
          <cell r="F47">
            <v>0.8585684362515742</v>
          </cell>
          <cell r="G47">
            <v>4.9099729045088296E-2</v>
          </cell>
          <cell r="H47">
            <v>0.90290061163762614</v>
          </cell>
          <cell r="I47">
            <v>0.41260105400000002</v>
          </cell>
          <cell r="J47">
            <v>0.58694812200000002</v>
          </cell>
        </row>
        <row r="48">
          <cell r="A48" t="str">
            <v>Healthcare Support Services</v>
          </cell>
          <cell r="B48">
            <v>335</v>
          </cell>
          <cell r="C48">
            <v>1.111546326</v>
          </cell>
          <cell r="D48">
            <v>0.29751172544617455</v>
          </cell>
          <cell r="E48">
            <v>0.163429186</v>
          </cell>
          <cell r="F48">
            <v>0.89002767143279615</v>
          </cell>
          <cell r="G48">
            <v>6.2332325706022408E-2</v>
          </cell>
          <cell r="H48">
            <v>0.94919308389611246</v>
          </cell>
          <cell r="I48">
            <v>0.39152265800000002</v>
          </cell>
          <cell r="J48">
            <v>0.47697223900000002</v>
          </cell>
        </row>
        <row r="49">
          <cell r="A49" t="str">
            <v>Heathcare Information and Technology</v>
          </cell>
          <cell r="B49">
            <v>285</v>
          </cell>
          <cell r="C49">
            <v>1.136725746</v>
          </cell>
          <cell r="D49">
            <v>0.19742853611951872</v>
          </cell>
          <cell r="E49">
            <v>7.4818687999999994E-2</v>
          </cell>
          <cell r="F49">
            <v>0.96116250221860644</v>
          </cell>
          <cell r="G49">
            <v>4.5632973492351216E-2</v>
          </cell>
          <cell r="H49">
            <v>1.0071204007705763</v>
          </cell>
          <cell r="I49">
            <v>0.45361881100000001</v>
          </cell>
          <cell r="J49">
            <v>0.68429079000000004</v>
          </cell>
        </row>
        <row r="50">
          <cell r="A50" t="str">
            <v>Homebuilding</v>
          </cell>
          <cell r="B50">
            <v>160</v>
          </cell>
          <cell r="C50">
            <v>1.336884784</v>
          </cell>
          <cell r="D50">
            <v>0.57543154707698285</v>
          </cell>
          <cell r="E50">
            <v>0.19658620500000001</v>
          </cell>
          <cell r="F50">
            <v>0.91422824871582031</v>
          </cell>
          <cell r="G50">
            <v>9.2776884611412452E-2</v>
          </cell>
          <cell r="H50">
            <v>1.0077215110686772</v>
          </cell>
          <cell r="I50">
            <v>0.28175507300000002</v>
          </cell>
          <cell r="J50">
            <v>0.51333685100000004</v>
          </cell>
        </row>
        <row r="51">
          <cell r="A51" t="str">
            <v>Hospitals/Healthcare Facilities</v>
          </cell>
          <cell r="B51">
            <v>199</v>
          </cell>
          <cell r="C51">
            <v>0.83251009099999995</v>
          </cell>
          <cell r="D51">
            <v>0.62184562043033886</v>
          </cell>
          <cell r="E51">
            <v>0.14527442099999999</v>
          </cell>
          <cell r="F51">
            <v>0.54358869819794819</v>
          </cell>
          <cell r="G51">
            <v>2.5029223713042344E-2</v>
          </cell>
          <cell r="H51">
            <v>0.55754358122212766</v>
          </cell>
          <cell r="I51">
            <v>0.25632926900000003</v>
          </cell>
          <cell r="J51">
            <v>0.419237003</v>
          </cell>
        </row>
        <row r="52">
          <cell r="A52" t="str">
            <v>Hotel/Gaming</v>
          </cell>
          <cell r="B52">
            <v>665</v>
          </cell>
          <cell r="C52">
            <v>0.937417575</v>
          </cell>
          <cell r="D52">
            <v>0.40047335117002231</v>
          </cell>
          <cell r="E52">
            <v>0.13444666499999999</v>
          </cell>
          <cell r="F52">
            <v>0.6961205734122119</v>
          </cell>
          <cell r="G52">
            <v>6.887473772177008E-2</v>
          </cell>
          <cell r="H52">
            <v>0.74761216520855589</v>
          </cell>
          <cell r="I52">
            <v>0.291488372</v>
          </cell>
          <cell r="J52">
            <v>0.46982714800000003</v>
          </cell>
        </row>
        <row r="53">
          <cell r="A53" t="str">
            <v>Household Products</v>
          </cell>
          <cell r="B53">
            <v>465</v>
          </cell>
          <cell r="C53">
            <v>0.97825959299999998</v>
          </cell>
          <cell r="D53">
            <v>0.14543003245288288</v>
          </cell>
          <cell r="E53">
            <v>0.144226253</v>
          </cell>
          <cell r="F53">
            <v>0.86998538465145603</v>
          </cell>
          <cell r="G53">
            <v>4.3443354174422015E-2</v>
          </cell>
          <cell r="H53">
            <v>0.90949698425919701</v>
          </cell>
          <cell r="I53">
            <v>0.370204584</v>
          </cell>
          <cell r="J53">
            <v>0.503858853</v>
          </cell>
        </row>
        <row r="54">
          <cell r="A54" t="str">
            <v>Information Services</v>
          </cell>
          <cell r="B54">
            <v>185</v>
          </cell>
          <cell r="C54">
            <v>1.0600567540000001</v>
          </cell>
          <cell r="D54">
            <v>0.13256973566018804</v>
          </cell>
          <cell r="E54">
            <v>0.16667062899999999</v>
          </cell>
          <cell r="F54">
            <v>0.95459822663141447</v>
          </cell>
          <cell r="G54">
            <v>4.1743666174722513E-2</v>
          </cell>
          <cell r="H54">
            <v>0.99618253794445566</v>
          </cell>
          <cell r="I54">
            <v>0.35330021700000003</v>
          </cell>
          <cell r="J54">
            <v>0.51446792699999999</v>
          </cell>
        </row>
        <row r="55">
          <cell r="A55" t="str">
            <v>Insurance (General)</v>
          </cell>
          <cell r="B55">
            <v>233</v>
          </cell>
          <cell r="C55">
            <v>0.71519302100000004</v>
          </cell>
          <cell r="D55">
            <v>0.41451961376571983</v>
          </cell>
          <cell r="E55">
            <v>0.15321301100000001</v>
          </cell>
          <cell r="F55">
            <v>0.5293766283042628</v>
          </cell>
          <cell r="G55">
            <v>0.16179154301068552</v>
          </cell>
          <cell r="H55">
            <v>0.63155725033565402</v>
          </cell>
          <cell r="I55">
            <v>0.22304336399999999</v>
          </cell>
          <cell r="J55">
            <v>0.35049106600000002</v>
          </cell>
        </row>
        <row r="56">
          <cell r="A56" t="str">
            <v>Insurance (Life)</v>
          </cell>
          <cell r="B56">
            <v>124</v>
          </cell>
          <cell r="C56">
            <v>1.036321026</v>
          </cell>
          <cell r="D56">
            <v>0.48926106053632057</v>
          </cell>
          <cell r="E56">
            <v>0.196485507</v>
          </cell>
          <cell r="F56">
            <v>0.74388050732529742</v>
          </cell>
          <cell r="G56">
            <v>0.20713157385443423</v>
          </cell>
          <cell r="H56">
            <v>0.93821431500505426</v>
          </cell>
          <cell r="I56">
            <v>0.20763482999999999</v>
          </cell>
          <cell r="J56">
            <v>0.36752828999999998</v>
          </cell>
        </row>
        <row r="57">
          <cell r="A57" t="str">
            <v>Insurance (Prop/Cas.)</v>
          </cell>
          <cell r="B57">
            <v>220</v>
          </cell>
          <cell r="C57">
            <v>0.59642769399999995</v>
          </cell>
          <cell r="D57">
            <v>0.31522825018292439</v>
          </cell>
          <cell r="E57">
            <v>0.16946151500000001</v>
          </cell>
          <cell r="F57">
            <v>0.47267661160645907</v>
          </cell>
          <cell r="G57">
            <v>9.6269264946260702E-2</v>
          </cell>
          <cell r="H57">
            <v>0.52302814684990417</v>
          </cell>
          <cell r="I57">
            <v>0.21119516599999999</v>
          </cell>
          <cell r="J57">
            <v>0.37327311299999999</v>
          </cell>
        </row>
        <row r="58">
          <cell r="A58" t="str">
            <v>Investments &amp; Asset Management</v>
          </cell>
          <cell r="B58">
            <v>914</v>
          </cell>
          <cell r="C58">
            <v>0.89192417000000002</v>
          </cell>
          <cell r="D58">
            <v>0.62353928521412061</v>
          </cell>
          <cell r="E58">
            <v>7.3421526000000001E-2</v>
          </cell>
          <cell r="F58">
            <v>0.56531110926371608</v>
          </cell>
          <cell r="G58">
            <v>0.13166519847750499</v>
          </cell>
          <cell r="H58">
            <v>0.65102896748181438</v>
          </cell>
          <cell r="I58">
            <v>0.32726126500000002</v>
          </cell>
          <cell r="J58">
            <v>0.47247026399999997</v>
          </cell>
        </row>
        <row r="59">
          <cell r="A59" t="str">
            <v>Machinery</v>
          </cell>
          <cell r="B59">
            <v>1272</v>
          </cell>
          <cell r="C59">
            <v>1.1225914239999999</v>
          </cell>
          <cell r="D59">
            <v>0.2103801917953283</v>
          </cell>
          <cell r="E59">
            <v>0.183645962</v>
          </cell>
          <cell r="F59">
            <v>0.95805119128199168</v>
          </cell>
          <cell r="G59">
            <v>9.3167597698685045E-2</v>
          </cell>
          <cell r="H59">
            <v>1.0564809868402321</v>
          </cell>
          <cell r="I59">
            <v>0.30994991599999999</v>
          </cell>
          <cell r="J59">
            <v>0.48152978499999999</v>
          </cell>
        </row>
        <row r="60">
          <cell r="A60" t="str">
            <v>Metals &amp; Mining</v>
          </cell>
          <cell r="B60">
            <v>1589</v>
          </cell>
          <cell r="C60">
            <v>1.431421974</v>
          </cell>
          <cell r="D60">
            <v>0.46773003633087545</v>
          </cell>
          <cell r="E60">
            <v>3.8421458999999998E-2</v>
          </cell>
          <cell r="F60">
            <v>0.98735155993628598</v>
          </cell>
          <cell r="G60">
            <v>7.3290632129492106E-2</v>
          </cell>
          <cell r="H60">
            <v>1.0654381990387432</v>
          </cell>
          <cell r="I60">
            <v>0.53424580099999996</v>
          </cell>
          <cell r="J60">
            <v>0.79339688900000005</v>
          </cell>
        </row>
        <row r="61">
          <cell r="A61" t="str">
            <v>Office Equipment &amp; Services</v>
          </cell>
          <cell r="B61">
            <v>155</v>
          </cell>
          <cell r="C61">
            <v>0.91428909300000005</v>
          </cell>
          <cell r="D61">
            <v>0.43851980656743123</v>
          </cell>
          <cell r="E61">
            <v>0.186202127</v>
          </cell>
          <cell r="F61">
            <v>0.67382391895785088</v>
          </cell>
          <cell r="G61">
            <v>8.8037929777970425E-2</v>
          </cell>
          <cell r="H61">
            <v>0.73887274587395868</v>
          </cell>
          <cell r="I61">
            <v>0.295304022</v>
          </cell>
          <cell r="J61">
            <v>0.48072203099999999</v>
          </cell>
        </row>
        <row r="62">
          <cell r="A62" t="str">
            <v>Oil/Gas (Integrated)</v>
          </cell>
          <cell r="B62">
            <v>55</v>
          </cell>
          <cell r="C62">
            <v>1.3957261030000001</v>
          </cell>
          <cell r="D62">
            <v>0.37650124833657611</v>
          </cell>
          <cell r="E62">
            <v>0.25443546900000003</v>
          </cell>
          <cell r="F62">
            <v>1.0898099395655663</v>
          </cell>
          <cell r="G62">
            <v>7.170007435035447E-2</v>
          </cell>
          <cell r="H62">
            <v>1.173984732146663</v>
          </cell>
          <cell r="I62">
            <v>0.28342007000000002</v>
          </cell>
          <cell r="J62">
            <v>0.40331166800000001</v>
          </cell>
        </row>
        <row r="63">
          <cell r="A63" t="str">
            <v>Oil/Gas (Production and Exploration)</v>
          </cell>
          <cell r="B63">
            <v>1140</v>
          </cell>
          <cell r="C63">
            <v>1.4835307659999999</v>
          </cell>
          <cell r="D63">
            <v>0.47018480611163671</v>
          </cell>
          <cell r="E63">
            <v>7.1881127000000003E-2</v>
          </cell>
          <cell r="F63">
            <v>1.03282079326303</v>
          </cell>
          <cell r="G63">
            <v>6.2367246647242511E-2</v>
          </cell>
          <cell r="H63">
            <v>1.101519533708589</v>
          </cell>
          <cell r="I63">
            <v>0.58099162800000004</v>
          </cell>
          <cell r="J63">
            <v>0.73944126300000002</v>
          </cell>
        </row>
        <row r="64">
          <cell r="A64" t="str">
            <v>Oil/Gas Distribution</v>
          </cell>
          <cell r="B64">
            <v>215</v>
          </cell>
          <cell r="C64">
            <v>1.231905292</v>
          </cell>
          <cell r="D64">
            <v>0.52848285433867703</v>
          </cell>
          <cell r="E64">
            <v>9.4516672999999995E-2</v>
          </cell>
          <cell r="F64">
            <v>0.83319464693117118</v>
          </cell>
          <cell r="G64">
            <v>1.6645275394402147E-2</v>
          </cell>
          <cell r="H64">
            <v>0.84729815811415099</v>
          </cell>
          <cell r="I64">
            <v>0.28806230900000002</v>
          </cell>
          <cell r="J64">
            <v>0.45549506699999998</v>
          </cell>
        </row>
        <row r="65">
          <cell r="A65" t="str">
            <v>Oilfield Svcs/Equip.</v>
          </cell>
          <cell r="B65">
            <v>586</v>
          </cell>
          <cell r="C65">
            <v>1.3845748090000001</v>
          </cell>
          <cell r="D65">
            <v>0.5020294107304869</v>
          </cell>
          <cell r="E65">
            <v>0.144383702</v>
          </cell>
          <cell r="F65">
            <v>0.96854261238278228</v>
          </cell>
          <cell r="G65">
            <v>7.5681719569272374E-2</v>
          </cell>
          <cell r="H65">
            <v>1.047845350339113</v>
          </cell>
          <cell r="I65">
            <v>0.41673952800000003</v>
          </cell>
          <cell r="J65">
            <v>0.56139043399999999</v>
          </cell>
        </row>
        <row r="66">
          <cell r="A66" t="str">
            <v>Packaging &amp; Container</v>
          </cell>
          <cell r="B66">
            <v>398</v>
          </cell>
          <cell r="C66">
            <v>0.78963305399999995</v>
          </cell>
          <cell r="D66">
            <v>0.46139564421663093</v>
          </cell>
          <cell r="E66">
            <v>0.19099017400000001</v>
          </cell>
          <cell r="F66">
            <v>0.57500053036714849</v>
          </cell>
          <cell r="G66">
            <v>5.0672385992508152E-2</v>
          </cell>
          <cell r="H66">
            <v>0.60569240995723395</v>
          </cell>
          <cell r="I66">
            <v>0.28800441100000002</v>
          </cell>
          <cell r="J66">
            <v>0.447211056</v>
          </cell>
        </row>
        <row r="67">
          <cell r="A67" t="str">
            <v>Paper/Forest Products</v>
          </cell>
          <cell r="B67">
            <v>303</v>
          </cell>
          <cell r="C67">
            <v>0.959462975</v>
          </cell>
          <cell r="D67">
            <v>0.75319606258388339</v>
          </cell>
          <cell r="E67">
            <v>0.114477816</v>
          </cell>
          <cell r="F67">
            <v>0.57557240149684752</v>
          </cell>
          <cell r="G67">
            <v>6.6571517644189532E-2</v>
          </cell>
          <cell r="H67">
            <v>0.61662185413948722</v>
          </cell>
          <cell r="I67">
            <v>0.30640784900000001</v>
          </cell>
          <cell r="J67">
            <v>0.470268994</v>
          </cell>
        </row>
        <row r="68">
          <cell r="A68" t="str">
            <v>Power</v>
          </cell>
          <cell r="B68">
            <v>574</v>
          </cell>
          <cell r="C68">
            <v>0.87017549999999999</v>
          </cell>
          <cell r="D68">
            <v>0.96821577258199876</v>
          </cell>
          <cell r="E68">
            <v>0.178229638</v>
          </cell>
          <cell r="F68">
            <v>0.48460167785101388</v>
          </cell>
          <cell r="G68">
            <v>5.0903031086097388E-2</v>
          </cell>
          <cell r="H68">
            <v>0.51059237751603714</v>
          </cell>
          <cell r="I68">
            <v>0.25593703899999998</v>
          </cell>
          <cell r="J68">
            <v>0.38212623099999998</v>
          </cell>
        </row>
        <row r="69">
          <cell r="A69" t="str">
            <v>Precious Metals</v>
          </cell>
          <cell r="B69">
            <v>1079</v>
          </cell>
          <cell r="C69">
            <v>1.480657227</v>
          </cell>
          <cell r="D69">
            <v>0.35535551440868435</v>
          </cell>
          <cell r="E69">
            <v>2.7638207000000001E-2</v>
          </cell>
          <cell r="F69">
            <v>1.1004233927123828</v>
          </cell>
          <cell r="G69">
            <v>8.7741680358429858E-2</v>
          </cell>
          <cell r="H69">
            <v>1.2062629290623992</v>
          </cell>
          <cell r="I69">
            <v>0.58808059700000004</v>
          </cell>
          <cell r="J69">
            <v>0.95828779200000003</v>
          </cell>
        </row>
        <row r="70">
          <cell r="A70" t="str">
            <v>Publshing &amp; Newspapers</v>
          </cell>
          <cell r="B70">
            <v>373</v>
          </cell>
          <cell r="C70">
            <v>1.0209293349999999</v>
          </cell>
          <cell r="D70">
            <v>0.32836063155348566</v>
          </cell>
          <cell r="E70">
            <v>0.153601389</v>
          </cell>
          <cell r="F70">
            <v>0.79889676461000825</v>
          </cell>
          <cell r="G70">
            <v>7.621761393435357E-2</v>
          </cell>
          <cell r="H70">
            <v>0.86481056216332375</v>
          </cell>
          <cell r="I70">
            <v>0.30190613100000002</v>
          </cell>
          <cell r="J70">
            <v>0.52042169999999999</v>
          </cell>
        </row>
        <row r="71">
          <cell r="A71" t="str">
            <v>R.E.I.T.</v>
          </cell>
          <cell r="B71">
            <v>482</v>
          </cell>
          <cell r="C71">
            <v>0.78589694300000001</v>
          </cell>
          <cell r="D71">
            <v>0.80155106028803569</v>
          </cell>
          <cell r="E71">
            <v>2.2792705E-2</v>
          </cell>
          <cell r="F71">
            <v>0.44070267305580441</v>
          </cell>
          <cell r="G71">
            <v>2.0598655531760556E-2</v>
          </cell>
          <cell r="H71">
            <v>0.44997148058345937</v>
          </cell>
          <cell r="I71">
            <v>0.16696952100000001</v>
          </cell>
          <cell r="J71">
            <v>0.29849953699999998</v>
          </cell>
        </row>
        <row r="72">
          <cell r="A72" t="str">
            <v>Real Estate (Development)</v>
          </cell>
          <cell r="B72">
            <v>703</v>
          </cell>
          <cell r="C72">
            <v>1.1624720630000001</v>
          </cell>
          <cell r="D72">
            <v>0.9020308483909848</v>
          </cell>
          <cell r="E72">
            <v>0.18311079599999999</v>
          </cell>
          <cell r="F72">
            <v>0.66929548560261187</v>
          </cell>
          <cell r="G72">
            <v>0.14736762741597315</v>
          </cell>
          <cell r="H72">
            <v>0.78497545615610897</v>
          </cell>
          <cell r="I72">
            <v>0.27799277300000003</v>
          </cell>
          <cell r="J72">
            <v>0.48529904200000001</v>
          </cell>
        </row>
        <row r="73">
          <cell r="A73" t="str">
            <v>Real Estate (General/Diversified)</v>
          </cell>
          <cell r="B73">
            <v>449</v>
          </cell>
          <cell r="C73">
            <v>1.076642053</v>
          </cell>
          <cell r="D73">
            <v>0.78936176976053929</v>
          </cell>
          <cell r="E73">
            <v>0.156732442</v>
          </cell>
          <cell r="F73">
            <v>0.64638217303779655</v>
          </cell>
          <cell r="G73">
            <v>8.1128095796448529E-2</v>
          </cell>
          <cell r="H73">
            <v>0.70345188494805466</v>
          </cell>
          <cell r="I73">
            <v>0.283769404</v>
          </cell>
          <cell r="J73">
            <v>0.49499291499999998</v>
          </cell>
        </row>
        <row r="74">
          <cell r="A74" t="str">
            <v>Real Estate (Operations &amp; Services)</v>
          </cell>
          <cell r="B74">
            <v>577</v>
          </cell>
          <cell r="C74">
            <v>0.91908265600000005</v>
          </cell>
          <cell r="D74">
            <v>0.89560066290077289</v>
          </cell>
          <cell r="E74">
            <v>0.132483197</v>
          </cell>
          <cell r="F74">
            <v>0.51722522737410404</v>
          </cell>
          <cell r="G74">
            <v>5.6488321682308468E-2</v>
          </cell>
          <cell r="H74">
            <v>0.54819165386095858</v>
          </cell>
          <cell r="I74">
            <v>0.28783234299999999</v>
          </cell>
          <cell r="J74">
            <v>0.43856550799999999</v>
          </cell>
        </row>
        <row r="75">
          <cell r="A75" t="str">
            <v>Recreation</v>
          </cell>
          <cell r="B75">
            <v>293</v>
          </cell>
          <cell r="C75">
            <v>1.065534137</v>
          </cell>
          <cell r="D75">
            <v>0.2759857374125686</v>
          </cell>
          <cell r="E75">
            <v>0.16969846699999999</v>
          </cell>
          <cell r="F75">
            <v>0.86688601061869131</v>
          </cell>
          <cell r="G75">
            <v>8.2777775391695993E-2</v>
          </cell>
          <cell r="H75">
            <v>0.9451210266834642</v>
          </cell>
          <cell r="I75">
            <v>0.33669616099999999</v>
          </cell>
          <cell r="J75">
            <v>0.491014167</v>
          </cell>
        </row>
        <row r="76">
          <cell r="A76" t="str">
            <v>Reinsurance</v>
          </cell>
          <cell r="B76">
            <v>40</v>
          </cell>
          <cell r="C76">
            <v>1.206022352</v>
          </cell>
          <cell r="D76">
            <v>0.3310335788416216</v>
          </cell>
          <cell r="E76">
            <v>0.103724703</v>
          </cell>
          <cell r="F76">
            <v>0.9300724441672964</v>
          </cell>
          <cell r="G76">
            <v>0.13055111342883191</v>
          </cell>
          <cell r="H76">
            <v>1.0697264192668168</v>
          </cell>
          <cell r="I76">
            <v>0.189616226</v>
          </cell>
          <cell r="J76">
            <v>0.28344466400000001</v>
          </cell>
        </row>
        <row r="77">
          <cell r="A77" t="str">
            <v>Restaurant/Dining</v>
          </cell>
          <cell r="B77">
            <v>306</v>
          </cell>
          <cell r="C77">
            <v>0.84148652199999996</v>
          </cell>
          <cell r="D77">
            <v>0.32644615528529281</v>
          </cell>
          <cell r="E77">
            <v>0.21400222499999999</v>
          </cell>
          <cell r="F77">
            <v>0.66966093394076665</v>
          </cell>
          <cell r="G77">
            <v>3.9579933633415366E-2</v>
          </cell>
          <cell r="H77">
            <v>0.69725837411352298</v>
          </cell>
          <cell r="I77">
            <v>0.26931060800000001</v>
          </cell>
          <cell r="J77">
            <v>0.41147605500000001</v>
          </cell>
        </row>
        <row r="78">
          <cell r="A78" t="str">
            <v>Retail (Automotive)</v>
          </cell>
          <cell r="B78">
            <v>149</v>
          </cell>
          <cell r="C78">
            <v>0.95857060000000005</v>
          </cell>
          <cell r="D78">
            <v>0.50928057993005704</v>
          </cell>
          <cell r="E78">
            <v>0.22038740400000001</v>
          </cell>
          <cell r="F78">
            <v>0.68614322642106484</v>
          </cell>
          <cell r="G78">
            <v>4.7505780760520151E-2</v>
          </cell>
          <cell r="H78">
            <v>0.72036471462148788</v>
          </cell>
          <cell r="I78">
            <v>0.28817630399999999</v>
          </cell>
          <cell r="J78">
            <v>0.43922870400000003</v>
          </cell>
        </row>
        <row r="79">
          <cell r="A79" t="str">
            <v>Retail (Building Supply)</v>
          </cell>
          <cell r="B79">
            <v>50</v>
          </cell>
          <cell r="C79">
            <v>1.0266618789999999</v>
          </cell>
          <cell r="D79">
            <v>0.25678882154459864</v>
          </cell>
          <cell r="E79">
            <v>0.303064161</v>
          </cell>
          <cell r="F79">
            <v>0.87081600319094099</v>
          </cell>
          <cell r="G79">
            <v>2.913819636834333E-2</v>
          </cell>
          <cell r="H79">
            <v>0.89695155369540847</v>
          </cell>
          <cell r="I79">
            <v>0.26003408300000003</v>
          </cell>
          <cell r="J79">
            <v>0.35638666899999999</v>
          </cell>
        </row>
        <row r="80">
          <cell r="A80" t="str">
            <v>Retail (Distributors)</v>
          </cell>
          <cell r="B80">
            <v>889</v>
          </cell>
          <cell r="C80">
            <v>0.92930392299999998</v>
          </cell>
          <cell r="D80">
            <v>0.94011820397489476</v>
          </cell>
          <cell r="E80">
            <v>0.192699228</v>
          </cell>
          <cell r="F80">
            <v>0.52832634024168301</v>
          </cell>
          <cell r="G80">
            <v>9.6670202612463202E-2</v>
          </cell>
          <cell r="H80">
            <v>0.58486539663545067</v>
          </cell>
          <cell r="I80">
            <v>0.31474986500000002</v>
          </cell>
          <cell r="J80">
            <v>0.49349296599999998</v>
          </cell>
        </row>
        <row r="81">
          <cell r="A81" t="str">
            <v>Retail (General)</v>
          </cell>
          <cell r="B81">
            <v>231</v>
          </cell>
          <cell r="C81">
            <v>0.92839380999999999</v>
          </cell>
          <cell r="D81">
            <v>0.44550578494941884</v>
          </cell>
          <cell r="E81">
            <v>0.23104154099999999</v>
          </cell>
          <cell r="F81">
            <v>0.6915021540291918</v>
          </cell>
          <cell r="G81">
            <v>5.365058414273572E-2</v>
          </cell>
          <cell r="H81">
            <v>0.73070489867929445</v>
          </cell>
          <cell r="I81">
            <v>0.23222632500000001</v>
          </cell>
          <cell r="J81">
            <v>0.40138898000000001</v>
          </cell>
        </row>
        <row r="82">
          <cell r="A82" t="str">
            <v>Retail (Grocery and Food)</v>
          </cell>
          <cell r="B82">
            <v>180</v>
          </cell>
          <cell r="C82">
            <v>0.84590257599999996</v>
          </cell>
          <cell r="D82">
            <v>0.68981569510058205</v>
          </cell>
          <cell r="E82">
            <v>0.24268008699999999</v>
          </cell>
          <cell r="F82">
            <v>0.55563345632452177</v>
          </cell>
          <cell r="G82">
            <v>7.2133390828000327E-2</v>
          </cell>
          <cell r="H82">
            <v>0.59882902437921803</v>
          </cell>
          <cell r="I82">
            <v>0.24360716299999999</v>
          </cell>
          <cell r="J82">
            <v>0.36412696900000002</v>
          </cell>
        </row>
        <row r="83">
          <cell r="A83" t="str">
            <v>Retail (Online)</v>
          </cell>
          <cell r="B83">
            <v>115</v>
          </cell>
          <cell r="C83">
            <v>1.4165438859999999</v>
          </cell>
          <cell r="D83">
            <v>9.2231951763598136E-2</v>
          </cell>
          <cell r="E83">
            <v>0.118941484</v>
          </cell>
          <cell r="F83">
            <v>1.3100841591054146</v>
          </cell>
          <cell r="G83">
            <v>6.7466891095205123E-2</v>
          </cell>
          <cell r="H83">
            <v>1.4048661078039697</v>
          </cell>
          <cell r="I83">
            <v>0.44298978700000002</v>
          </cell>
          <cell r="J83">
            <v>0.72032526399999997</v>
          </cell>
        </row>
        <row r="84">
          <cell r="A84" t="str">
            <v>Retail (Special Lines)</v>
          </cell>
          <cell r="B84">
            <v>540</v>
          </cell>
          <cell r="C84">
            <v>1.031028565</v>
          </cell>
          <cell r="D84">
            <v>0.32614520611457298</v>
          </cell>
          <cell r="E84">
            <v>0.219964466</v>
          </cell>
          <cell r="F84">
            <v>0.82192648170103566</v>
          </cell>
          <cell r="G84">
            <v>5.6859492888187556E-2</v>
          </cell>
          <cell r="H84">
            <v>0.87147829565504342</v>
          </cell>
          <cell r="I84">
            <v>0.305256046</v>
          </cell>
          <cell r="J84">
            <v>0.47169228099999999</v>
          </cell>
        </row>
        <row r="85">
          <cell r="A85" t="str">
            <v>Rubber&amp; Tires</v>
          </cell>
          <cell r="B85">
            <v>89</v>
          </cell>
          <cell r="C85">
            <v>1.1308987660000001</v>
          </cell>
          <cell r="D85">
            <v>0.39642760811171607</v>
          </cell>
          <cell r="E85">
            <v>0.21996064700000001</v>
          </cell>
          <cell r="F85">
            <v>0.86378979493868979</v>
          </cell>
          <cell r="G85">
            <v>7.490060790876335E-2</v>
          </cell>
          <cell r="H85">
            <v>0.93372647558015009</v>
          </cell>
          <cell r="I85">
            <v>0.266347642</v>
          </cell>
          <cell r="J85">
            <v>0.437897439</v>
          </cell>
        </row>
        <row r="86">
          <cell r="A86" t="str">
            <v>Semiconductor</v>
          </cell>
          <cell r="B86">
            <v>564</v>
          </cell>
          <cell r="C86">
            <v>1.27173267</v>
          </cell>
          <cell r="D86">
            <v>0.12953408743474631</v>
          </cell>
          <cell r="E86">
            <v>0.10383017999999999</v>
          </cell>
          <cell r="F86">
            <v>1.139459086320473</v>
          </cell>
          <cell r="G86">
            <v>7.7336967456275746E-2</v>
          </cell>
          <cell r="H86">
            <v>1.2349677467613021</v>
          </cell>
          <cell r="I86">
            <v>0.31304616200000002</v>
          </cell>
          <cell r="J86">
            <v>0.53274112399999995</v>
          </cell>
        </row>
        <row r="87">
          <cell r="A87" t="str">
            <v>Semiconductor Equip</v>
          </cell>
          <cell r="B87">
            <v>259</v>
          </cell>
          <cell r="C87">
            <v>1.4042119980000001</v>
          </cell>
          <cell r="D87">
            <v>0.15561515050249775</v>
          </cell>
          <cell r="E87">
            <v>0.10341383899999999</v>
          </cell>
          <cell r="F87">
            <v>1.2322811818806716</v>
          </cell>
          <cell r="G87">
            <v>8.9473830228959786E-2</v>
          </cell>
          <cell r="H87">
            <v>1.3533726133215254</v>
          </cell>
          <cell r="I87">
            <v>0.32305599600000001</v>
          </cell>
          <cell r="J87">
            <v>0.57708472</v>
          </cell>
        </row>
        <row r="88">
          <cell r="A88" t="str">
            <v>Shipbuilding &amp; Marine</v>
          </cell>
          <cell r="B88">
            <v>354</v>
          </cell>
          <cell r="C88">
            <v>1.256916068</v>
          </cell>
          <cell r="D88">
            <v>0.788880874063978</v>
          </cell>
          <cell r="E88">
            <v>0.128829055</v>
          </cell>
          <cell r="F88">
            <v>0.74494947166962566</v>
          </cell>
          <cell r="G88">
            <v>9.7976309412568408E-2</v>
          </cell>
          <cell r="H88">
            <v>0.82586464129837511</v>
          </cell>
          <cell r="I88">
            <v>0.31389287100000002</v>
          </cell>
          <cell r="J88">
            <v>0.49490293400000002</v>
          </cell>
        </row>
        <row r="89">
          <cell r="A89" t="str">
            <v>Shoe</v>
          </cell>
          <cell r="B89">
            <v>95</v>
          </cell>
          <cell r="C89">
            <v>0.86120851300000001</v>
          </cell>
          <cell r="D89">
            <v>0.11761801398650033</v>
          </cell>
          <cell r="E89">
            <v>0.1978174</v>
          </cell>
          <cell r="F89">
            <v>0.78695812879729299</v>
          </cell>
          <cell r="G89">
            <v>6.1241412748316626E-2</v>
          </cell>
          <cell r="H89">
            <v>0.83829659668008738</v>
          </cell>
          <cell r="I89">
            <v>0.323923128</v>
          </cell>
          <cell r="J89">
            <v>0.49818964999999998</v>
          </cell>
        </row>
        <row r="90">
          <cell r="A90" t="str">
            <v>Software (Entertainment)</v>
          </cell>
          <cell r="B90">
            <v>119</v>
          </cell>
          <cell r="C90">
            <v>1.1905959319999999</v>
          </cell>
          <cell r="D90">
            <v>0.10474235118622358</v>
          </cell>
          <cell r="E90">
            <v>0.110869035</v>
          </cell>
          <cell r="F90">
            <v>1.0891625825239732</v>
          </cell>
          <cell r="G90">
            <v>0.19069340689326814</v>
          </cell>
          <cell r="H90">
            <v>1.3457972439628128</v>
          </cell>
          <cell r="I90">
            <v>0.44373331500000002</v>
          </cell>
          <cell r="J90">
            <v>0.68738131400000002</v>
          </cell>
        </row>
        <row r="91">
          <cell r="A91" t="str">
            <v>Software (Internet)</v>
          </cell>
          <cell r="B91">
            <v>759</v>
          </cell>
          <cell r="C91">
            <v>1.3367187169999999</v>
          </cell>
          <cell r="D91">
            <v>5.5156007497552353E-2</v>
          </cell>
          <cell r="E91">
            <v>8.5367173000000005E-2</v>
          </cell>
          <cell r="F91">
            <v>1.2725231135128463</v>
          </cell>
          <cell r="G91">
            <v>5.9540791596209078E-2</v>
          </cell>
          <cell r="H91">
            <v>1.3530869836158614</v>
          </cell>
          <cell r="I91">
            <v>0.50332967699999998</v>
          </cell>
          <cell r="J91">
            <v>0.68759691599999995</v>
          </cell>
        </row>
        <row r="92">
          <cell r="A92" t="str">
            <v>Software (System &amp; Application)</v>
          </cell>
          <cell r="B92">
            <v>991</v>
          </cell>
          <cell r="C92">
            <v>1.123475778</v>
          </cell>
          <cell r="D92">
            <v>8.8554586155496051E-2</v>
          </cell>
          <cell r="E92">
            <v>0.112198668</v>
          </cell>
          <cell r="F92">
            <v>1.0415873477714614</v>
          </cell>
          <cell r="G92">
            <v>5.2588984802750163E-2</v>
          </cell>
          <cell r="H92">
            <v>1.0994038818037219</v>
          </cell>
          <cell r="I92">
            <v>0.42167672299999998</v>
          </cell>
          <cell r="J92">
            <v>0.62336396800000005</v>
          </cell>
        </row>
        <row r="93">
          <cell r="A93" t="str">
            <v>Steel</v>
          </cell>
          <cell r="B93">
            <v>757</v>
          </cell>
          <cell r="C93">
            <v>1.27784798</v>
          </cell>
          <cell r="D93">
            <v>0.89897618903001741</v>
          </cell>
          <cell r="E93">
            <v>0.135016525</v>
          </cell>
          <cell r="F93">
            <v>0.71886155770485261</v>
          </cell>
          <cell r="G93">
            <v>9.4180746777173599E-2</v>
          </cell>
          <cell r="H93">
            <v>0.79360375168357866</v>
          </cell>
          <cell r="I93">
            <v>0.33450612600000001</v>
          </cell>
          <cell r="J93">
            <v>0.54226873399999997</v>
          </cell>
        </row>
        <row r="94">
          <cell r="A94" t="str">
            <v>Telecom (Wireless)</v>
          </cell>
          <cell r="B94">
            <v>117</v>
          </cell>
          <cell r="C94">
            <v>1.16689942</v>
          </cell>
          <cell r="D94">
            <v>0.48782726473374027</v>
          </cell>
          <cell r="E94">
            <v>0.13176954199999999</v>
          </cell>
          <cell r="F94">
            <v>0.81971289917087908</v>
          </cell>
          <cell r="G94">
            <v>6.4100029177913159E-2</v>
          </cell>
          <cell r="H94">
            <v>0.87585524599477227</v>
          </cell>
          <cell r="I94">
            <v>0.31843036299999999</v>
          </cell>
          <cell r="J94">
            <v>0.47570358699999998</v>
          </cell>
        </row>
        <row r="95">
          <cell r="A95" t="str">
            <v>Telecom. Equipment</v>
          </cell>
          <cell r="B95">
            <v>484</v>
          </cell>
          <cell r="C95">
            <v>1.175778612</v>
          </cell>
          <cell r="D95">
            <v>0.13276024553651419</v>
          </cell>
          <cell r="E95">
            <v>0.110820367</v>
          </cell>
          <cell r="F95">
            <v>1.0516354581886114</v>
          </cell>
          <cell r="G95">
            <v>8.5230490840088782E-2</v>
          </cell>
          <cell r="H95">
            <v>1.1496179613096118</v>
          </cell>
          <cell r="I95">
            <v>0.363399533</v>
          </cell>
          <cell r="J95">
            <v>0.573845308</v>
          </cell>
        </row>
        <row r="96">
          <cell r="A96" t="str">
            <v>Telecommunications</v>
          </cell>
          <cell r="B96">
            <v>308</v>
          </cell>
          <cell r="C96">
            <v>1.012556384</v>
          </cell>
          <cell r="D96">
            <v>0.62954508708315848</v>
          </cell>
          <cell r="E96">
            <v>0.14450365500000001</v>
          </cell>
          <cell r="F96">
            <v>0.65811374638357178</v>
          </cell>
          <cell r="G96">
            <v>4.9392680223255707E-2</v>
          </cell>
          <cell r="H96">
            <v>0.69230873010543792</v>
          </cell>
          <cell r="I96">
            <v>0.35935509100000002</v>
          </cell>
          <cell r="J96">
            <v>0.50501837699999996</v>
          </cell>
        </row>
        <row r="97">
          <cell r="A97" t="str">
            <v>Tobacco</v>
          </cell>
          <cell r="B97">
            <v>61</v>
          </cell>
          <cell r="C97">
            <v>0.76503773399999997</v>
          </cell>
          <cell r="D97">
            <v>0.16868665629513821</v>
          </cell>
          <cell r="E97">
            <v>0.18388715</v>
          </cell>
          <cell r="F97">
            <v>0.67246171340149175</v>
          </cell>
          <cell r="G97">
            <v>2.241588798966735E-2</v>
          </cell>
          <cell r="H97">
            <v>0.68788118090280914</v>
          </cell>
          <cell r="I97">
            <v>0.35153132300000001</v>
          </cell>
          <cell r="J97">
            <v>0.39027808899999999</v>
          </cell>
        </row>
        <row r="98">
          <cell r="A98" t="str">
            <v>Transportation</v>
          </cell>
          <cell r="B98">
            <v>225</v>
          </cell>
          <cell r="C98">
            <v>0.87965573600000002</v>
          </cell>
          <cell r="D98">
            <v>0.46817656458531337</v>
          </cell>
          <cell r="E98">
            <v>0.21107156099999999</v>
          </cell>
          <cell r="F98">
            <v>0.64238560000113909</v>
          </cell>
          <cell r="G98">
            <v>7.5957779211134016E-2</v>
          </cell>
          <cell r="H98">
            <v>0.69519074512929369</v>
          </cell>
          <cell r="I98">
            <v>0.295047795</v>
          </cell>
          <cell r="J98">
            <v>0.428116779</v>
          </cell>
        </row>
        <row r="99">
          <cell r="A99" t="str">
            <v>Transportation (Railroads)</v>
          </cell>
          <cell r="B99">
            <v>53</v>
          </cell>
          <cell r="C99">
            <v>1.0010446099999999</v>
          </cell>
          <cell r="D99">
            <v>0.3556804727329051</v>
          </cell>
          <cell r="E99">
            <v>0.25449039499999998</v>
          </cell>
          <cell r="F99">
            <v>0.79123752816227055</v>
          </cell>
          <cell r="G99">
            <v>2.1520521830701619E-2</v>
          </cell>
          <cell r="H99">
            <v>0.80863988036075007</v>
          </cell>
          <cell r="I99">
            <v>0.209492074</v>
          </cell>
          <cell r="J99">
            <v>0.32268854600000002</v>
          </cell>
        </row>
        <row r="100">
          <cell r="A100" t="str">
            <v>Trucking</v>
          </cell>
          <cell r="B100">
            <v>190</v>
          </cell>
          <cell r="C100">
            <v>0.95621060000000002</v>
          </cell>
          <cell r="D100">
            <v>0.62795134430383948</v>
          </cell>
          <cell r="E100">
            <v>0.22488423499999999</v>
          </cell>
          <cell r="F100">
            <v>0.64316142998158221</v>
          </cell>
          <cell r="G100">
            <v>5.5876174129797396E-2</v>
          </cell>
          <cell r="H100">
            <v>0.6812257167525434</v>
          </cell>
          <cell r="I100">
            <v>0.257468845</v>
          </cell>
          <cell r="J100">
            <v>0.41997893200000003</v>
          </cell>
        </row>
        <row r="101">
          <cell r="A101" t="str">
            <v>Unclassified</v>
          </cell>
          <cell r="B101">
            <v>33</v>
          </cell>
          <cell r="C101">
            <v>0.85924644699999997</v>
          </cell>
          <cell r="D101">
            <v>0.56840338402768997</v>
          </cell>
          <cell r="E101">
            <v>8.1857651000000003E-2</v>
          </cell>
          <cell r="F101">
            <v>0.56459717375614238</v>
          </cell>
          <cell r="G101">
            <v>7.4760406912027622E-2</v>
          </cell>
          <cell r="H101">
            <v>0.61021726477550353</v>
          </cell>
          <cell r="I101">
            <v>0.47640524000000001</v>
          </cell>
          <cell r="J101">
            <v>0.58054099800000003</v>
          </cell>
        </row>
        <row r="102">
          <cell r="A102" t="str">
            <v>Utility (General)</v>
          </cell>
          <cell r="B102">
            <v>56</v>
          </cell>
          <cell r="C102">
            <v>0.79753910699999997</v>
          </cell>
          <cell r="D102">
            <v>0.84230007888799308</v>
          </cell>
          <cell r="E102">
            <v>0.24397790599999999</v>
          </cell>
          <cell r="F102">
            <v>0.48725582847091076</v>
          </cell>
          <cell r="G102">
            <v>4.7827666708373434E-2</v>
          </cell>
          <cell r="H102">
            <v>0.51173071452988383</v>
          </cell>
          <cell r="I102">
            <v>0.17664127499999999</v>
          </cell>
          <cell r="J102">
            <v>0.32084516200000002</v>
          </cell>
        </row>
        <row r="103">
          <cell r="A103" t="str">
            <v>Utility (Water)</v>
          </cell>
          <cell r="B103">
            <v>98</v>
          </cell>
          <cell r="C103">
            <v>0.97549956500000001</v>
          </cell>
          <cell r="D103">
            <v>0.4901201545783383</v>
          </cell>
          <cell r="E103">
            <v>0.15373234999999999</v>
          </cell>
          <cell r="F103">
            <v>0.6895096819269394</v>
          </cell>
          <cell r="G103">
            <v>5.4744155037815705E-2</v>
          </cell>
          <cell r="H103">
            <v>0.7294423891708639</v>
          </cell>
          <cell r="I103">
            <v>0.30165750699999999</v>
          </cell>
          <cell r="J103">
            <v>0.42616958399999999</v>
          </cell>
        </row>
        <row r="104">
          <cell r="A104" t="str">
            <v>Total Market</v>
          </cell>
          <cell r="B104">
            <v>42410</v>
          </cell>
          <cell r="C104">
            <v>1.0722115750000001</v>
          </cell>
          <cell r="D104">
            <v>0.79330492006318809</v>
          </cell>
          <cell r="E104">
            <v>0.14072266</v>
          </cell>
          <cell r="F104">
            <v>0.63758778468629551</v>
          </cell>
          <cell r="G104">
            <v>9.6108704099641798E-2</v>
          </cell>
          <cell r="H104">
            <v>0.70538104258565726</v>
          </cell>
          <cell r="I104">
            <v>0.34448412499999997</v>
          </cell>
          <cell r="J104">
            <v>0.51472308499999997</v>
          </cell>
        </row>
      </sheetData>
      <sheetData sheetId="15">
        <row r="1">
          <cell r="A1" t="str">
            <v>Taxe Rates</v>
          </cell>
          <cell r="D1" t="str">
            <v>Country abreviations</v>
          </cell>
        </row>
        <row r="2">
          <cell r="A2" t="str">
            <v>CL</v>
          </cell>
          <cell r="B2">
            <v>0.27</v>
          </cell>
          <cell r="D2" t="str">
            <v>CL</v>
          </cell>
          <cell r="E2" t="str">
            <v>Chile</v>
          </cell>
        </row>
        <row r="3">
          <cell r="A3" t="str">
            <v>BZ</v>
          </cell>
          <cell r="B3">
            <v>0.34</v>
          </cell>
          <cell r="D3" t="str">
            <v>BZ</v>
          </cell>
          <cell r="E3" t="str">
            <v>Brazil</v>
          </cell>
        </row>
        <row r="4">
          <cell r="A4" t="str">
            <v>AR</v>
          </cell>
          <cell r="B4">
            <v>0.31</v>
          </cell>
          <cell r="D4" t="str">
            <v>AR</v>
          </cell>
          <cell r="E4" t="str">
            <v>Argentina</v>
          </cell>
        </row>
        <row r="5">
          <cell r="A5" t="str">
            <v>MX</v>
          </cell>
          <cell r="B5">
            <v>0.3</v>
          </cell>
          <cell r="D5" t="str">
            <v>MX</v>
          </cell>
          <cell r="E5" t="str">
            <v>Mexico</v>
          </cell>
        </row>
        <row r="6">
          <cell r="A6" t="str">
            <v>CO</v>
          </cell>
          <cell r="B6">
            <v>0.34</v>
          </cell>
          <cell r="D6" t="str">
            <v>CO</v>
          </cell>
          <cell r="E6" t="str">
            <v>Colombia</v>
          </cell>
        </row>
        <row r="7">
          <cell r="A7" t="str">
            <v>CAD</v>
          </cell>
          <cell r="B7">
            <v>0.25</v>
          </cell>
          <cell r="D7" t="str">
            <v>CAD</v>
          </cell>
          <cell r="E7" t="str">
            <v>Canada</v>
          </cell>
        </row>
        <row r="8">
          <cell r="A8" t="str">
            <v>GB</v>
          </cell>
          <cell r="B8">
            <v>0.15</v>
          </cell>
        </row>
      </sheetData>
      <sheetData sheetId="16">
        <row r="1">
          <cell r="C1" t="str">
            <v>EQY_fund_crncy=CLP</v>
          </cell>
          <cell r="D1" t="str">
            <v>EQY_fund_crncy=CLP</v>
          </cell>
          <cell r="E1" t="str">
            <v>EQY_fund_crncy=CLP</v>
          </cell>
          <cell r="F1" t="str">
            <v>EQY_fund_crncy=CLP</v>
          </cell>
          <cell r="I1" t="str">
            <v>EQY_fund_crncy=CLP</v>
          </cell>
          <cell r="K1" t="str">
            <v>EQY_fund_crncy=CLP</v>
          </cell>
          <cell r="L1" t="str">
            <v>EQY_fund_crncy=CLP</v>
          </cell>
          <cell r="M1" t="str">
            <v>EQY_fund_crncy=CLP</v>
          </cell>
          <cell r="N1" t="str">
            <v>EQY_fund_crncy=CLP</v>
          </cell>
          <cell r="P1" t="str">
            <v>px_last</v>
          </cell>
          <cell r="Q1" t="str">
            <v>EQY_fund_crncy=CLP</v>
          </cell>
          <cell r="R1" t="str">
            <v>EQY_fund_crncy=CLP</v>
          </cell>
        </row>
        <row r="3">
          <cell r="B3" t="str">
            <v>short_name</v>
          </cell>
          <cell r="C3" t="str">
            <v>enterprise_value</v>
          </cell>
          <cell r="D3" t="str">
            <v>net_debt</v>
          </cell>
          <cell r="E3" t="str">
            <v>total_equity</v>
          </cell>
          <cell r="F3" t="str">
            <v>ebit</v>
          </cell>
          <cell r="G3" t="str">
            <v>country</v>
          </cell>
          <cell r="H3" t="str">
            <v>wacc</v>
          </cell>
          <cell r="I3" t="str">
            <v>crncy_adj_mkt_cap</v>
          </cell>
          <cell r="J3" t="str">
            <v>eqy_sh_out</v>
          </cell>
          <cell r="K3" t="str">
            <v>minority_noncontrolling_interest</v>
          </cell>
          <cell r="L3" t="str">
            <v>pe_ratio</v>
          </cell>
          <cell r="M3" t="str">
            <v>ev_to_t12m_ebitda</v>
          </cell>
          <cell r="N3" t="str">
            <v>eqy_dvd_yld_ind</v>
          </cell>
          <cell r="O3" t="str">
            <v>industry_group</v>
          </cell>
          <cell r="Q3" t="str">
            <v>BEST_EST_EBITDA_CUR_YR_MEAN</v>
          </cell>
          <cell r="R3" t="str">
            <v>TRAIL_12M_EBITDA</v>
          </cell>
          <cell r="S3" t="str">
            <v>PX_TO_BOOK_RATIO</v>
          </cell>
          <cell r="T3" t="str">
            <v>TOT_DEBT_TO_TOT_EQY</v>
          </cell>
        </row>
        <row r="4">
          <cell r="B4" t="str">
            <v>FALABELLA</v>
          </cell>
          <cell r="C4">
            <v>15459285.4126454</v>
          </cell>
          <cell r="D4">
            <v>2804064.4349999996</v>
          </cell>
          <cell r="E4">
            <v>4443291.0359999994</v>
          </cell>
          <cell r="F4">
            <v>899685.47</v>
          </cell>
          <cell r="G4" t="str">
            <v>CL</v>
          </cell>
          <cell r="H4">
            <v>9.0592217031900386</v>
          </cell>
          <cell r="I4">
            <v>12951110.901449699</v>
          </cell>
          <cell r="J4">
            <v>2434.4649999999997</v>
          </cell>
          <cell r="K4">
            <v>715278.62199999997</v>
          </cell>
          <cell r="L4">
            <v>20.331071443830254</v>
          </cell>
          <cell r="M4">
            <v>11.587951784121735</v>
          </cell>
          <cell r="N4">
            <v>1.2062464413081513</v>
          </cell>
          <cell r="O4" t="str">
            <v>Retail</v>
          </cell>
          <cell r="P4">
            <v>5319.9</v>
          </cell>
          <cell r="Q4">
            <v>1163129.0830000001</v>
          </cell>
          <cell r="R4">
            <v>1334082.649</v>
          </cell>
          <cell r="S4">
            <v>3.2308674680091758</v>
          </cell>
          <cell r="T4">
            <v>88.616811460198036</v>
          </cell>
        </row>
        <row r="5">
          <cell r="B5" t="str">
            <v>ENERSIS AMERICAS</v>
          </cell>
          <cell r="C5">
            <v>7483701.1475989399</v>
          </cell>
          <cell r="D5">
            <v>1014191.2940000002</v>
          </cell>
          <cell r="E5">
            <v>5275248.5729999999</v>
          </cell>
          <cell r="F5">
            <v>1217155.0249999999</v>
          </cell>
          <cell r="G5" t="str">
            <v>CL</v>
          </cell>
          <cell r="H5">
            <v>9.9925394534696039</v>
          </cell>
          <cell r="I5" t="str">
            <v>#N/A N/A</v>
          </cell>
          <cell r="J5" t="str">
            <v>#N/A N/A</v>
          </cell>
          <cell r="K5">
            <v>1124779.683</v>
          </cell>
          <cell r="L5" t="str">
            <v>#N/A Field Not Applicable</v>
          </cell>
          <cell r="M5">
            <v>4.8685433120397059</v>
          </cell>
          <cell r="N5" t="str">
            <v>#N/A N/A</v>
          </cell>
          <cell r="O5" t="str">
            <v>Electric</v>
          </cell>
          <cell r="P5" t="str">
            <v>#N/A N/A</v>
          </cell>
          <cell r="Q5">
            <v>1808120</v>
          </cell>
          <cell r="R5">
            <v>1537154.0659999999</v>
          </cell>
          <cell r="S5" t="str">
            <v>#N/A Field Not Applicable</v>
          </cell>
          <cell r="T5">
            <v>54.668933948641062</v>
          </cell>
        </row>
        <row r="6">
          <cell r="B6" t="str">
            <v>EMPRESAS COPEC</v>
          </cell>
          <cell r="C6">
            <v>17380.777453539704</v>
          </cell>
          <cell r="D6">
            <v>4370.7240000000002</v>
          </cell>
          <cell r="E6">
            <v>9855.8729999999996</v>
          </cell>
          <cell r="F6">
            <v>1237.2909999999999</v>
          </cell>
          <cell r="G6" t="str">
            <v>CL</v>
          </cell>
          <cell r="H6">
            <v>11.018119070398939</v>
          </cell>
          <cell r="I6">
            <v>8981990.0896799993</v>
          </cell>
          <cell r="J6">
            <v>1299.854</v>
          </cell>
          <cell r="K6">
            <v>496.238</v>
          </cell>
          <cell r="L6">
            <v>29.44829868428026</v>
          </cell>
          <cell r="M6">
            <v>8.2193928578372066</v>
          </cell>
          <cell r="N6">
            <v>1.659840806003245</v>
          </cell>
          <cell r="O6" t="str">
            <v>Holding Companies-Divers</v>
          </cell>
          <cell r="P6">
            <v>6910</v>
          </cell>
          <cell r="Q6">
            <v>1783.5</v>
          </cell>
          <cell r="R6">
            <v>1447366.9135942957</v>
          </cell>
          <cell r="S6">
            <v>1.4062726262363707</v>
          </cell>
          <cell r="T6">
            <v>62.11442659620311</v>
          </cell>
        </row>
        <row r="7">
          <cell r="B7" t="str">
            <v>ENDESA (CHILE)</v>
          </cell>
          <cell r="C7">
            <v>4408995.5905173998</v>
          </cell>
          <cell r="D7">
            <v>806467.01900000009</v>
          </cell>
          <cell r="E7">
            <v>3543890.0789999999</v>
          </cell>
          <cell r="F7">
            <v>401818.81800000003</v>
          </cell>
          <cell r="G7" t="str">
            <v>CL</v>
          </cell>
          <cell r="H7">
            <v>11.383819742015124</v>
          </cell>
          <cell r="I7" t="str">
            <v>#N/A N/A</v>
          </cell>
          <cell r="J7" t="str">
            <v>#N/A N/A</v>
          </cell>
          <cell r="K7">
            <v>895700.1719999999</v>
          </cell>
          <cell r="L7" t="str">
            <v>#N/A Field Not Applicable</v>
          </cell>
          <cell r="M7" t="str">
            <v>#N/A N/A</v>
          </cell>
          <cell r="N7" t="str">
            <v>#N/A N/A</v>
          </cell>
          <cell r="O7" t="str">
            <v>Electric</v>
          </cell>
          <cell r="P7" t="str">
            <v>#N/A N/A</v>
          </cell>
          <cell r="Q7">
            <v>589719.875</v>
          </cell>
          <cell r="R7" t="str">
            <v>#N/A N/A</v>
          </cell>
          <cell r="S7" t="str">
            <v>#N/A Field Not Applicable</v>
          </cell>
          <cell r="T7">
            <v>23.838975960518219</v>
          </cell>
        </row>
        <row r="8">
          <cell r="B8" t="str">
            <v>CENCOSUD SA</v>
          </cell>
          <cell r="C8">
            <v>8656679.9525488</v>
          </cell>
          <cell r="D8">
            <v>2755939.2180000003</v>
          </cell>
          <cell r="E8">
            <v>3970811.8179999995</v>
          </cell>
          <cell r="F8">
            <v>588692.03399999999</v>
          </cell>
          <cell r="G8" t="str">
            <v>CL</v>
          </cell>
          <cell r="H8">
            <v>9.4350844869358763</v>
          </cell>
          <cell r="I8">
            <v>5528703.0960400002</v>
          </cell>
          <cell r="J8">
            <v>2842.5209999999997</v>
          </cell>
          <cell r="K8">
            <v>-933.94099999999992</v>
          </cell>
          <cell r="L8">
            <v>13.178026664290421</v>
          </cell>
          <cell r="M8">
            <v>8.0595853314786439</v>
          </cell>
          <cell r="N8">
            <v>1.5424164524421593</v>
          </cell>
          <cell r="O8" t="str">
            <v>Food</v>
          </cell>
          <cell r="P8">
            <v>1945</v>
          </cell>
          <cell r="Q8">
            <v>817593.91700000002</v>
          </cell>
          <cell r="R8">
            <v>1074085.03</v>
          </cell>
          <cell r="S8">
            <v>1.3981031984307051</v>
          </cell>
          <cell r="T8">
            <v>82.579210984911015</v>
          </cell>
        </row>
        <row r="9">
          <cell r="B9" t="str">
            <v>CMPC</v>
          </cell>
          <cell r="C9">
            <v>8580.6295000000009</v>
          </cell>
          <cell r="D9">
            <v>3482.6809999999996</v>
          </cell>
          <cell r="E9">
            <v>7927.9180000000006</v>
          </cell>
          <cell r="F9">
            <v>599.30399999999997</v>
          </cell>
          <cell r="G9" t="str">
            <v>CL</v>
          </cell>
          <cell r="H9">
            <v>8.6941449203390331</v>
          </cell>
          <cell r="I9">
            <v>3650000</v>
          </cell>
          <cell r="J9">
            <v>2500</v>
          </cell>
          <cell r="K9">
            <v>3.9829999999999997</v>
          </cell>
          <cell r="L9">
            <v>24.635355762575742</v>
          </cell>
          <cell r="M9">
            <v>9.2510134399385926</v>
          </cell>
          <cell r="N9" t="str">
            <v>#N/A N/A</v>
          </cell>
          <cell r="O9" t="str">
            <v>Forest Products&amp;Paper</v>
          </cell>
          <cell r="P9">
            <v>1460</v>
          </cell>
          <cell r="Q9">
            <v>1032.462</v>
          </cell>
          <cell r="R9">
            <v>634861.54055827495</v>
          </cell>
          <cell r="S9">
            <v>0.69596149265501095</v>
          </cell>
          <cell r="T9">
            <v>50.366779777490123</v>
          </cell>
        </row>
        <row r="10">
          <cell r="B10" t="str">
            <v>SOQUIMICH-B</v>
          </cell>
          <cell r="C10">
            <v>7526.5544997717207</v>
          </cell>
          <cell r="D10">
            <v>471.92100000000005</v>
          </cell>
          <cell r="E10">
            <v>2400.3559999999998</v>
          </cell>
          <cell r="F10">
            <v>361.41899999999998</v>
          </cell>
          <cell r="G10" t="str">
            <v>CL</v>
          </cell>
          <cell r="H10">
            <v>11.378866052397646</v>
          </cell>
          <cell r="I10">
            <v>5767430.8554079998</v>
          </cell>
          <cell r="J10">
            <v>120.377</v>
          </cell>
          <cell r="K10">
            <v>60.570999999999998</v>
          </cell>
          <cell r="L10">
            <v>34.480480265655558</v>
          </cell>
          <cell r="M10">
            <v>12.414136657224065</v>
          </cell>
          <cell r="N10">
            <v>2.9878272079839938</v>
          </cell>
          <cell r="O10" t="str">
            <v>Chemicals</v>
          </cell>
          <cell r="P10">
            <v>20500</v>
          </cell>
          <cell r="Q10">
            <v>735.923</v>
          </cell>
          <cell r="R10">
            <v>414981.62715710257</v>
          </cell>
          <cell r="S10">
            <v>3.6482929107822417</v>
          </cell>
          <cell r="T10">
            <v>67.341969274557627</v>
          </cell>
        </row>
        <row r="11">
          <cell r="B11" t="str">
            <v>WALMART CHILE SA</v>
          </cell>
          <cell r="C11">
            <v>4588353.949</v>
          </cell>
          <cell r="D11">
            <v>305493.22000000003</v>
          </cell>
          <cell r="E11">
            <v>1893983.6029999999</v>
          </cell>
          <cell r="F11">
            <v>223454.36499999999</v>
          </cell>
          <cell r="G11" t="str">
            <v>CL</v>
          </cell>
          <cell r="H11">
            <v>11.436371019396157</v>
          </cell>
          <cell r="I11" t="str">
            <v>#N/A N/A</v>
          </cell>
          <cell r="J11">
            <v>6520</v>
          </cell>
          <cell r="K11">
            <v>0</v>
          </cell>
          <cell r="L11" t="str">
            <v>#N/A N/A</v>
          </cell>
          <cell r="M11">
            <v>13.222427402506881</v>
          </cell>
          <cell r="N11">
            <v>2.5666132546352864</v>
          </cell>
          <cell r="O11" t="str">
            <v>Retail</v>
          </cell>
          <cell r="P11" t="str">
            <v>#N/A N/A</v>
          </cell>
          <cell r="Q11" t="str">
            <v>#N/A N/A</v>
          </cell>
          <cell r="R11">
            <v>347012.98100000003</v>
          </cell>
          <cell r="S11" t="str">
            <v>#N/A N/A</v>
          </cell>
          <cell r="T11">
            <v>21.094259969683591</v>
          </cell>
        </row>
        <row r="12">
          <cell r="B12" t="str">
            <v>ANTARCHILE</v>
          </cell>
          <cell r="C12">
            <v>14015.851710690142</v>
          </cell>
          <cell r="D12">
            <v>4705.862000000001</v>
          </cell>
          <cell r="E12">
            <v>10126.688</v>
          </cell>
          <cell r="F12">
            <v>1247.74</v>
          </cell>
          <cell r="G12" t="str">
            <v>CL</v>
          </cell>
          <cell r="H12">
            <v>6.6780191627713865</v>
          </cell>
          <cell r="I12">
            <v>3358930.9148800001</v>
          </cell>
          <cell r="J12">
            <v>456.37649999999996</v>
          </cell>
          <cell r="K12">
            <v>4119.8980000000001</v>
          </cell>
          <cell r="L12">
            <v>18.2592551483182</v>
          </cell>
          <cell r="M12">
            <v>8.6396860872768819</v>
          </cell>
          <cell r="N12">
            <v>2.4910736083984375</v>
          </cell>
          <cell r="O12" t="str">
            <v>Investment Companies</v>
          </cell>
          <cell r="P12">
            <v>7360</v>
          </cell>
          <cell r="Q12">
            <v>1841</v>
          </cell>
          <cell r="R12">
            <v>1110377.6489403402</v>
          </cell>
          <cell r="S12">
            <v>0.82981841659169553</v>
          </cell>
          <cell r="T12">
            <v>62.946582337680404</v>
          </cell>
        </row>
        <row r="13">
          <cell r="B13" t="str">
            <v>COLBUN SA</v>
          </cell>
          <cell r="C13">
            <v>4699.9035145554517</v>
          </cell>
          <cell r="D13">
            <v>1038.511</v>
          </cell>
          <cell r="E13">
            <v>3789.8319999999999</v>
          </cell>
          <cell r="F13">
            <v>356.255</v>
          </cell>
          <cell r="G13" t="str">
            <v>CL</v>
          </cell>
          <cell r="H13">
            <v>10.095750618565297</v>
          </cell>
          <cell r="I13">
            <v>2222007.8118012003</v>
          </cell>
          <cell r="J13">
            <v>17536.169999999998</v>
          </cell>
          <cell r="K13">
            <v>213.447</v>
          </cell>
          <cell r="L13">
            <v>17.152829723881329</v>
          </cell>
          <cell r="M13">
            <v>7.9880338743022259</v>
          </cell>
          <cell r="N13">
            <v>1.3789888075933245</v>
          </cell>
          <cell r="O13" t="str">
            <v>Electric</v>
          </cell>
          <cell r="P13">
            <v>126.71</v>
          </cell>
          <cell r="Q13">
            <v>612.5</v>
          </cell>
          <cell r="R13">
            <v>397870.05636594526</v>
          </cell>
          <cell r="S13">
            <v>0.9609093316445031</v>
          </cell>
          <cell r="T13">
            <v>45.002205902530775</v>
          </cell>
        </row>
        <row r="14">
          <cell r="B14" t="str">
            <v>AES GENER SA</v>
          </cell>
          <cell r="C14">
            <v>6370.8621345258043</v>
          </cell>
          <cell r="D14">
            <v>3240.864</v>
          </cell>
          <cell r="E14">
            <v>2558.5929999999998</v>
          </cell>
          <cell r="F14">
            <v>522.947</v>
          </cell>
          <cell r="G14" t="str">
            <v>CL</v>
          </cell>
          <cell r="H14">
            <v>8.3493699580012937</v>
          </cell>
          <cell r="I14">
            <v>2058078.1282950002</v>
          </cell>
          <cell r="J14">
            <v>8400.3189999999995</v>
          </cell>
          <cell r="K14">
            <v>131.863</v>
          </cell>
          <cell r="L14">
            <v>12.153821641684242</v>
          </cell>
          <cell r="M14">
            <v>8.2430905653655948</v>
          </cell>
          <cell r="N14">
            <v>1.3826131733092799</v>
          </cell>
          <cell r="O14" t="str">
            <v>Electric</v>
          </cell>
          <cell r="P14">
            <v>245</v>
          </cell>
          <cell r="Q14">
            <v>861.4</v>
          </cell>
          <cell r="R14">
            <v>522637.23396533675</v>
          </cell>
          <cell r="S14">
            <v>1.3116606674795432</v>
          </cell>
          <cell r="T14">
            <v>145.36336963323203</v>
          </cell>
        </row>
        <row r="15">
          <cell r="B15" t="str">
            <v>CERVEZAS</v>
          </cell>
          <cell r="C15">
            <v>2656961.9144400004</v>
          </cell>
          <cell r="D15">
            <v>-11932.870999999985</v>
          </cell>
          <cell r="E15">
            <v>1187522.145</v>
          </cell>
          <cell r="F15">
            <v>213448.99799999999</v>
          </cell>
          <cell r="G15" t="str">
            <v>CL</v>
          </cell>
          <cell r="H15">
            <v>13.042918146201878</v>
          </cell>
          <cell r="I15">
            <v>2793441.7123200004</v>
          </cell>
          <cell r="J15">
            <v>369.50290000000001</v>
          </cell>
          <cell r="K15">
            <v>129705.773</v>
          </cell>
          <cell r="L15">
            <v>27.572605316766396</v>
          </cell>
          <cell r="M15">
            <v>10.152871514685053</v>
          </cell>
          <cell r="N15">
            <v>1.2984938202172962</v>
          </cell>
          <cell r="O15" t="str">
            <v>Beverages</v>
          </cell>
          <cell r="P15">
            <v>7560</v>
          </cell>
          <cell r="Q15">
            <v>279537.93300000002</v>
          </cell>
          <cell r="R15">
            <v>261695.611</v>
          </cell>
          <cell r="S15">
            <v>2.6357754922458732</v>
          </cell>
          <cell r="T15">
            <v>15.209936821851858</v>
          </cell>
        </row>
        <row r="16">
          <cell r="B16" t="str">
            <v>LATAM AIRLINES</v>
          </cell>
          <cell r="C16">
            <v>12244.798646994241</v>
          </cell>
          <cell r="D16">
            <v>7824.0960000000005</v>
          </cell>
          <cell r="E16">
            <v>2937.5479999999998</v>
          </cell>
          <cell r="F16">
            <v>448.54</v>
          </cell>
          <cell r="G16" t="str">
            <v>CL</v>
          </cell>
          <cell r="H16">
            <v>7.9792686705977367</v>
          </cell>
          <cell r="I16">
            <v>3941589.3637306998</v>
          </cell>
          <cell r="J16">
            <v>606.40769999999998</v>
          </cell>
          <cell r="K16">
            <v>81.012999999999991</v>
          </cell>
          <cell r="L16" t="str">
            <v>#N/A N/A</v>
          </cell>
          <cell r="M16">
            <v>9.0025023964138189</v>
          </cell>
          <cell r="N16" t="str">
            <v>#N/A N/A</v>
          </cell>
          <cell r="O16" t="str">
            <v>Airlines</v>
          </cell>
          <cell r="P16">
            <v>6499.9</v>
          </cell>
          <cell r="Q16">
            <v>1517.0830000000001</v>
          </cell>
          <cell r="R16">
            <v>930974.06531516975</v>
          </cell>
          <cell r="S16">
            <v>1.5887556472369795</v>
          </cell>
          <cell r="T16">
            <v>307.27678322192526</v>
          </cell>
        </row>
        <row r="17">
          <cell r="B17" t="str">
            <v>PEHUENCHE</v>
          </cell>
          <cell r="C17">
            <v>2174818.1265499997</v>
          </cell>
          <cell r="D17">
            <v>-104.828</v>
          </cell>
          <cell r="E17">
            <v>172862.171</v>
          </cell>
          <cell r="F17">
            <v>150615.19899999999</v>
          </cell>
          <cell r="G17" t="str">
            <v>CL</v>
          </cell>
          <cell r="H17">
            <v>6.3215167761464999</v>
          </cell>
          <cell r="I17">
            <v>1714739.169159</v>
          </cell>
          <cell r="J17">
            <v>612.62559999999996</v>
          </cell>
          <cell r="K17">
            <v>0</v>
          </cell>
          <cell r="L17">
            <v>16.711006457529329</v>
          </cell>
          <cell r="M17">
            <v>15.272131708763212</v>
          </cell>
          <cell r="N17">
            <v>5.8760397346499307</v>
          </cell>
          <cell r="O17" t="str">
            <v>Electric</v>
          </cell>
          <cell r="P17">
            <v>2799</v>
          </cell>
          <cell r="Q17" t="str">
            <v>#N/A N/A</v>
          </cell>
          <cell r="R17">
            <v>142404.359</v>
          </cell>
          <cell r="S17">
            <v>12.573325141554649</v>
          </cell>
          <cell r="T17">
            <v>0</v>
          </cell>
        </row>
        <row r="18">
          <cell r="B18" t="str">
            <v>SM-CHILE SA-B</v>
          </cell>
          <cell r="C18">
            <v>9272699.6408784483</v>
          </cell>
          <cell r="D18">
            <v>4944914.6390000004</v>
          </cell>
          <cell r="E18">
            <v>2809257.125</v>
          </cell>
          <cell r="F18">
            <v>1326539.344</v>
          </cell>
          <cell r="G18" t="str">
            <v>CL</v>
          </cell>
          <cell r="H18">
            <v>5.3562725867167549</v>
          </cell>
          <cell r="I18">
            <v>2694645.6213575704</v>
          </cell>
          <cell r="J18">
            <v>11000</v>
          </cell>
          <cell r="K18">
            <v>1682683.422</v>
          </cell>
          <cell r="L18">
            <v>29.432619046824495</v>
          </cell>
          <cell r="M18">
            <v>6.8190246838771325</v>
          </cell>
          <cell r="N18">
            <v>1.3036807551122793</v>
          </cell>
          <cell r="O18" t="str">
            <v>Banks</v>
          </cell>
          <cell r="P18">
            <v>225.11</v>
          </cell>
          <cell r="Q18" t="str">
            <v>#N/A N/A</v>
          </cell>
          <cell r="R18">
            <v>1359827.8450000002</v>
          </cell>
          <cell r="S18">
            <v>2.4254949450131145</v>
          </cell>
          <cell r="T18">
            <v>283.27613297412211</v>
          </cell>
        </row>
        <row r="19">
          <cell r="B19" t="str">
            <v>CHILECTRA SA</v>
          </cell>
          <cell r="C19">
            <v>1605215.8902389999</v>
          </cell>
          <cell r="D19">
            <v>-33689.313000000002</v>
          </cell>
          <cell r="E19">
            <v>1112657.5899999999</v>
          </cell>
          <cell r="F19">
            <v>147680.891</v>
          </cell>
          <cell r="G19" t="str">
            <v>CL</v>
          </cell>
          <cell r="H19">
            <v>6.0618044736130043</v>
          </cell>
          <cell r="I19" t="str">
            <v>#N/A N/A</v>
          </cell>
          <cell r="J19" t="str">
            <v>#N/A N/A</v>
          </cell>
          <cell r="K19">
            <v>4.4209999999999994</v>
          </cell>
          <cell r="L19" t="str">
            <v>#N/A Field Not Applicable</v>
          </cell>
          <cell r="M19">
            <v>8.7517642328096059</v>
          </cell>
          <cell r="N19" t="str">
            <v>#N/A N/A</v>
          </cell>
          <cell r="O19" t="str">
            <v>Electric</v>
          </cell>
          <cell r="P19" t="str">
            <v>#N/A N/A</v>
          </cell>
          <cell r="Q19" t="str">
            <v>#N/A N/A</v>
          </cell>
          <cell r="R19">
            <v>183416.26299999998</v>
          </cell>
          <cell r="S19" t="str">
            <v>#N/A Field Not Applicable</v>
          </cell>
          <cell r="T19">
            <v>8.6279912942489339E-6</v>
          </cell>
        </row>
        <row r="20">
          <cell r="B20" t="str">
            <v>QUINENCO</v>
          </cell>
          <cell r="C20">
            <v>10906361.0371463</v>
          </cell>
          <cell r="D20">
            <v>5864610.9990000008</v>
          </cell>
          <cell r="E20">
            <v>6084899.5709999995</v>
          </cell>
          <cell r="F20">
            <v>585371.85900000005</v>
          </cell>
          <cell r="G20" t="str">
            <v>CL</v>
          </cell>
          <cell r="H20">
            <v>3.4638412557840428</v>
          </cell>
          <cell r="I20">
            <v>2677042.9447300001</v>
          </cell>
          <cell r="J20">
            <v>1662.76</v>
          </cell>
          <cell r="K20">
            <v>3063092.4569999999</v>
          </cell>
          <cell r="L20">
            <v>38.949272491698906</v>
          </cell>
          <cell r="M20">
            <v>14.376038520573994</v>
          </cell>
          <cell r="N20">
            <v>1.0780717829678925</v>
          </cell>
          <cell r="O20" t="str">
            <v>Holding Companies-Divers</v>
          </cell>
          <cell r="P20">
            <v>1610</v>
          </cell>
          <cell r="Q20" t="str">
            <v>#N/A N/A</v>
          </cell>
          <cell r="R20">
            <v>758648.56800000009</v>
          </cell>
          <cell r="S20">
            <v>0.91777749876578052</v>
          </cell>
          <cell r="T20">
            <v>145.63019625225627</v>
          </cell>
        </row>
        <row r="21">
          <cell r="B21" t="str">
            <v>AGUAS ANDINAS-A</v>
          </cell>
          <cell r="C21">
            <v>3482411.7101904</v>
          </cell>
          <cell r="D21">
            <v>764851.59499999997</v>
          </cell>
          <cell r="E21">
            <v>671590.46699999995</v>
          </cell>
          <cell r="F21">
            <v>214231.429</v>
          </cell>
          <cell r="G21" t="str">
            <v>CL</v>
          </cell>
          <cell r="H21">
            <v>9.0685768337301322</v>
          </cell>
          <cell r="I21">
            <v>2053262.00717763</v>
          </cell>
          <cell r="J21">
            <v>5811.03</v>
          </cell>
          <cell r="K21">
            <v>54394.49</v>
          </cell>
          <cell r="L21">
            <v>15.569052689894745</v>
          </cell>
          <cell r="M21">
            <v>11.964656879024801</v>
          </cell>
          <cell r="N21">
            <v>6.1713714895604879</v>
          </cell>
          <cell r="O21" t="str">
            <v>Water</v>
          </cell>
          <cell r="P21">
            <v>345.39</v>
          </cell>
          <cell r="Q21">
            <v>298000</v>
          </cell>
          <cell r="R21">
            <v>291058.21799999999</v>
          </cell>
          <cell r="S21">
            <v>3.3636756171176092</v>
          </cell>
          <cell r="T21">
            <v>118.79339615462411</v>
          </cell>
        </row>
        <row r="22">
          <cell r="B22" t="str">
            <v>MINERA VALPARAIS</v>
          </cell>
          <cell r="C22">
            <v>6083.2610000000004</v>
          </cell>
          <cell r="D22">
            <v>1317.1189999999999</v>
          </cell>
          <cell r="E22">
            <v>6610.0199999999995</v>
          </cell>
          <cell r="F22">
            <v>422.06400000000002</v>
          </cell>
          <cell r="G22" t="str">
            <v>CL</v>
          </cell>
          <cell r="H22">
            <v>5.2864211805829608</v>
          </cell>
          <cell r="I22">
            <v>1425000</v>
          </cell>
          <cell r="J22">
            <v>125</v>
          </cell>
          <cell r="K22">
            <v>2455.4839999999999</v>
          </cell>
          <cell r="L22">
            <v>11.957553976464382</v>
          </cell>
          <cell r="M22">
            <v>9.3794979724624952</v>
          </cell>
          <cell r="N22">
            <v>2.7192982456140351</v>
          </cell>
          <cell r="O22" t="str">
            <v>Holding Companies-Divers</v>
          </cell>
          <cell r="P22">
            <v>11400</v>
          </cell>
          <cell r="Q22" t="str">
            <v>#N/A N/A</v>
          </cell>
          <cell r="R22">
            <v>443921.35421437962</v>
          </cell>
          <cell r="S22">
            <v>0.50326889672822406</v>
          </cell>
          <cell r="T22">
            <v>37.161824018686779</v>
          </cell>
        </row>
        <row r="23">
          <cell r="B23" t="str">
            <v>CFR PHARMACEUT</v>
          </cell>
          <cell r="C23">
            <v>2674.4591852227995</v>
          </cell>
          <cell r="D23">
            <v>-91.503</v>
          </cell>
          <cell r="E23">
            <v>357.33099999999996</v>
          </cell>
          <cell r="F23">
            <v>-35.704000000000001</v>
          </cell>
          <cell r="G23" t="str">
            <v>CL</v>
          </cell>
          <cell r="H23">
            <v>12.38297459571235</v>
          </cell>
          <cell r="I23" t="str">
            <v>#N/A N/A</v>
          </cell>
          <cell r="J23">
            <v>8416</v>
          </cell>
          <cell r="K23">
            <v>1.111</v>
          </cell>
          <cell r="L23" t="str">
            <v>#N/A N/A</v>
          </cell>
          <cell r="M23">
            <v>270.22928010738588</v>
          </cell>
          <cell r="N23" t="str">
            <v>#N/A N/A</v>
          </cell>
          <cell r="O23" t="str">
            <v>Pharmaceuticals</v>
          </cell>
          <cell r="P23" t="str">
            <v>#N/A N/A</v>
          </cell>
          <cell r="Q23" t="str">
            <v>#N/A N/A</v>
          </cell>
          <cell r="R23">
            <v>5826.4363350240801</v>
          </cell>
          <cell r="S23" t="str">
            <v>#N/A N/A</v>
          </cell>
          <cell r="T23">
            <v>6.4016276225684301</v>
          </cell>
        </row>
        <row r="24">
          <cell r="B24" t="str">
            <v>ANDINA-A PREF</v>
          </cell>
          <cell r="C24">
            <v>2834080.3522000001</v>
          </cell>
          <cell r="D24">
            <v>610864.16200000001</v>
          </cell>
          <cell r="E24">
            <v>851534.29999999993</v>
          </cell>
          <cell r="F24">
            <v>178608.35</v>
          </cell>
          <cell r="G24" t="str">
            <v>CL</v>
          </cell>
          <cell r="H24">
            <v>7.0363576811723032</v>
          </cell>
          <cell r="I24">
            <v>2205508.2276400002</v>
          </cell>
          <cell r="J24">
            <v>473.28929999999997</v>
          </cell>
          <cell r="K24">
            <v>21060.465</v>
          </cell>
          <cell r="L24">
            <v>24.351933605810896</v>
          </cell>
          <cell r="M24">
            <v>10.396373434702802</v>
          </cell>
          <cell r="N24">
            <v>2.4423963133640552</v>
          </cell>
          <cell r="O24" t="str">
            <v>Beverages</v>
          </cell>
          <cell r="P24">
            <v>2170</v>
          </cell>
          <cell r="Q24">
            <v>309835.66700000002</v>
          </cell>
          <cell r="R24">
            <v>272602.78500000003</v>
          </cell>
          <cell r="S24">
            <v>2.5169545083204929</v>
          </cell>
          <cell r="T24">
            <v>97.179530172771663</v>
          </cell>
        </row>
        <row r="25">
          <cell r="B25" t="str">
            <v>ENTEL</v>
          </cell>
          <cell r="C25">
            <v>3629499.3563796999</v>
          </cell>
          <cell r="D25">
            <v>1483093.936</v>
          </cell>
          <cell r="E25">
            <v>1261872.7409999999</v>
          </cell>
          <cell r="F25">
            <v>114395.321</v>
          </cell>
          <cell r="G25" t="str">
            <v>CL</v>
          </cell>
          <cell r="H25">
            <v>8.7996368303333803</v>
          </cell>
          <cell r="I25">
            <v>2186603.89812</v>
          </cell>
          <cell r="J25">
            <v>302.01709999999997</v>
          </cell>
          <cell r="K25">
            <v>0</v>
          </cell>
          <cell r="L25">
            <v>51.449368131438426</v>
          </cell>
          <cell r="M25">
            <v>8.7673379304750103</v>
          </cell>
          <cell r="N25" t="str">
            <v>#N/A N/A</v>
          </cell>
          <cell r="O25" t="str">
            <v>Telecommunications</v>
          </cell>
          <cell r="P25">
            <v>7240</v>
          </cell>
          <cell r="Q25">
            <v>486986</v>
          </cell>
          <cell r="R25">
            <v>413979.63500000001</v>
          </cell>
          <cell r="S25">
            <v>1.7328244180844858</v>
          </cell>
          <cell r="T25">
            <v>126.32088119573702</v>
          </cell>
        </row>
        <row r="26">
          <cell r="B26" t="str">
            <v>COSTA VERDE</v>
          </cell>
          <cell r="C26">
            <v>1539431.88091968</v>
          </cell>
          <cell r="D26">
            <v>212207.54699999999</v>
          </cell>
          <cell r="E26">
            <v>252001.24599999996</v>
          </cell>
          <cell r="F26">
            <v>-495.39400000000001</v>
          </cell>
          <cell r="G26" t="str">
            <v>CL</v>
          </cell>
          <cell r="H26">
            <v>7.1030626910678398</v>
          </cell>
          <cell r="I26">
            <v>1318105.60204256</v>
          </cell>
          <cell r="J26">
            <v>1119.241</v>
          </cell>
          <cell r="K26">
            <v>2.8119999999999998</v>
          </cell>
          <cell r="L26">
            <v>7.6319784762263936</v>
          </cell>
          <cell r="M26" t="str">
            <v>#N/A N/A</v>
          </cell>
          <cell r="N26" t="str">
            <v>#N/A N/A</v>
          </cell>
          <cell r="O26" t="str">
            <v>Textiles</v>
          </cell>
          <cell r="P26">
            <v>1010.84</v>
          </cell>
          <cell r="Q26" t="str">
            <v>#N/A N/A</v>
          </cell>
          <cell r="R26" t="str">
            <v>#N/A N/A</v>
          </cell>
          <cell r="S26">
            <v>3.0866595180652774</v>
          </cell>
          <cell r="T26">
            <v>84.210337198094649</v>
          </cell>
        </row>
        <row r="27">
          <cell r="B27" t="str">
            <v>CGE SA</v>
          </cell>
          <cell r="C27">
            <v>2857181.2858799999</v>
          </cell>
          <cell r="D27">
            <v>949634.08399999992</v>
          </cell>
          <cell r="E27">
            <v>1607666.2349999999</v>
          </cell>
          <cell r="F27">
            <v>156214.20300000001</v>
          </cell>
          <cell r="G27" t="str">
            <v>CL</v>
          </cell>
          <cell r="H27">
            <v>7.3053237313935968</v>
          </cell>
          <cell r="I27">
            <v>1284814.154205</v>
          </cell>
          <cell r="J27">
            <v>1991.9599999999998</v>
          </cell>
          <cell r="K27">
            <v>71855.502999999997</v>
          </cell>
          <cell r="L27">
            <v>7.319616727164906</v>
          </cell>
          <cell r="M27" t="str">
            <v>#N/A N/A</v>
          </cell>
          <cell r="N27">
            <v>1.8604651162790697</v>
          </cell>
          <cell r="O27" t="str">
            <v>Electric</v>
          </cell>
          <cell r="P27">
            <v>645</v>
          </cell>
          <cell r="Q27" t="str">
            <v>#N/A N/A</v>
          </cell>
          <cell r="R27" t="str">
            <v>#N/A N/A</v>
          </cell>
          <cell r="S27">
            <v>0.83798053983125831</v>
          </cell>
          <cell r="T27">
            <v>65.846012496493074</v>
          </cell>
        </row>
        <row r="28">
          <cell r="B28" t="str">
            <v>SANTANDER CHILE</v>
          </cell>
          <cell r="C28">
            <v>1874735.4949999999</v>
          </cell>
          <cell r="D28">
            <v>-2009.2330000000002</v>
          </cell>
          <cell r="E28">
            <v>1075843.6459999999</v>
          </cell>
          <cell r="F28">
            <v>161904.26300000001</v>
          </cell>
          <cell r="G28" t="str">
            <v>CL</v>
          </cell>
          <cell r="H28">
            <v>12.402940931919185</v>
          </cell>
          <cell r="I28" t="str">
            <v>#N/A N/A</v>
          </cell>
          <cell r="J28">
            <v>781.14080000000001</v>
          </cell>
          <cell r="K28">
            <v>2006.8679999999999</v>
          </cell>
          <cell r="L28" t="str">
            <v>#N/A N/A</v>
          </cell>
          <cell r="M28">
            <v>11.579179265870584</v>
          </cell>
          <cell r="N28" t="str">
            <v>#N/A N/A</v>
          </cell>
          <cell r="O28" t="str">
            <v>Banks</v>
          </cell>
          <cell r="P28" t="str">
            <v>#N/A N/A</v>
          </cell>
          <cell r="Q28" t="str">
            <v>#N/A N/A</v>
          </cell>
          <cell r="R28">
            <v>161905.73200000002</v>
          </cell>
          <cell r="S28" t="str">
            <v>#N/A N/A</v>
          </cell>
          <cell r="T28">
            <v>0.1585171791775401</v>
          </cell>
        </row>
        <row r="29">
          <cell r="B29" t="str">
            <v>SONDA SA</v>
          </cell>
          <cell r="C29">
            <v>1118729.8665100001</v>
          </cell>
          <cell r="D29">
            <v>74430.286000000007</v>
          </cell>
          <cell r="E29">
            <v>511357.42399999994</v>
          </cell>
          <cell r="F29">
            <v>54514.868000000002</v>
          </cell>
          <cell r="G29" t="str">
            <v>CL</v>
          </cell>
          <cell r="H29">
            <v>11.053768249775342</v>
          </cell>
          <cell r="I29">
            <v>921491.38543250016</v>
          </cell>
          <cell r="J29">
            <v>871.05719999999997</v>
          </cell>
          <cell r="K29">
            <v>8438.3880000000008</v>
          </cell>
          <cell r="L29">
            <v>34.908815345638423</v>
          </cell>
          <cell r="M29">
            <v>12.667510290025024</v>
          </cell>
          <cell r="N29">
            <v>1.2426553032598577</v>
          </cell>
          <cell r="O29" t="str">
            <v>Computers</v>
          </cell>
          <cell r="P29">
            <v>1057.9000000000001</v>
          </cell>
          <cell r="Q29">
            <v>119255.28600000001</v>
          </cell>
          <cell r="R29">
            <v>88314.896999999997</v>
          </cell>
          <cell r="S29">
            <v>1.8322857969896855</v>
          </cell>
          <cell r="T29">
            <v>32.450453677191561</v>
          </cell>
        </row>
        <row r="30">
          <cell r="B30" t="str">
            <v>SIGDO KOPPERS</v>
          </cell>
          <cell r="C30">
            <v>2663.95685</v>
          </cell>
          <cell r="D30">
            <v>827.78499999999997</v>
          </cell>
          <cell r="E30">
            <v>1573.7459999999996</v>
          </cell>
          <cell r="F30">
            <v>253.36799999999999</v>
          </cell>
          <cell r="G30" t="str">
            <v>CL</v>
          </cell>
          <cell r="H30">
            <v>6.1374616812011071</v>
          </cell>
          <cell r="I30">
            <v>903000</v>
          </cell>
          <cell r="J30">
            <v>1075</v>
          </cell>
          <cell r="K30">
            <v>385.06099999999998</v>
          </cell>
          <cell r="L30">
            <v>14.338015516823386</v>
          </cell>
          <cell r="M30">
            <v>8.7684674024311171</v>
          </cell>
          <cell r="N30">
            <v>3.5961428142729264</v>
          </cell>
          <cell r="O30" t="str">
            <v>Mining</v>
          </cell>
          <cell r="P30">
            <v>840</v>
          </cell>
          <cell r="Q30">
            <v>293</v>
          </cell>
          <cell r="R30">
            <v>207947.00733186069</v>
          </cell>
          <cell r="S30">
            <v>1.1140704005459023</v>
          </cell>
          <cell r="T30">
            <v>68.1806975204385</v>
          </cell>
        </row>
        <row r="31">
          <cell r="B31" t="str">
            <v>PARQUE ARAUCO</v>
          </cell>
          <cell r="C31">
            <v>2110897.0152699999</v>
          </cell>
          <cell r="D31">
            <v>607181.10899999994</v>
          </cell>
          <cell r="E31">
            <v>898944.53700000001</v>
          </cell>
          <cell r="F31">
            <v>153566.677</v>
          </cell>
          <cell r="G31" t="str">
            <v>CL</v>
          </cell>
          <cell r="H31">
            <v>8.6533067781347928</v>
          </cell>
          <cell r="I31">
            <v>1466695.4617549998</v>
          </cell>
          <cell r="J31">
            <v>893.72709999999995</v>
          </cell>
          <cell r="K31">
            <v>136552.356</v>
          </cell>
          <cell r="L31">
            <v>20.460757101210472</v>
          </cell>
          <cell r="M31">
            <v>13.432240865369698</v>
          </cell>
          <cell r="N31">
            <v>0.68179880139538773</v>
          </cell>
          <cell r="O31" t="str">
            <v>Real Estate</v>
          </cell>
          <cell r="P31">
            <v>1641.1</v>
          </cell>
          <cell r="Q31">
            <v>128245.333</v>
          </cell>
          <cell r="R31">
            <v>157151.516</v>
          </cell>
          <cell r="S31">
            <v>1.9240998038818704</v>
          </cell>
          <cell r="T31">
            <v>85.209907671979096</v>
          </cell>
        </row>
        <row r="32">
          <cell r="B32" t="str">
            <v>AGUAS METROPOLIT</v>
          </cell>
          <cell r="C32">
            <v>2373012.426</v>
          </cell>
          <cell r="D32">
            <v>763613.98199999996</v>
          </cell>
          <cell r="E32">
            <v>942987.18299999996</v>
          </cell>
          <cell r="F32">
            <v>212999.51199999999</v>
          </cell>
          <cell r="G32" t="str">
            <v>CL</v>
          </cell>
          <cell r="H32">
            <v>7.7298665361133398</v>
          </cell>
          <cell r="I32">
            <v>933500</v>
          </cell>
          <cell r="J32">
            <v>1000</v>
          </cell>
          <cell r="K32">
            <v>362360.83899999998</v>
          </cell>
          <cell r="L32">
            <v>13.991362315942018</v>
          </cell>
          <cell r="M32">
            <v>8.1884840227519398</v>
          </cell>
          <cell r="N32">
            <v>2.2533796787517364</v>
          </cell>
          <cell r="O32" t="str">
            <v>Water</v>
          </cell>
          <cell r="P32">
            <v>933.5</v>
          </cell>
          <cell r="Q32">
            <v>301000</v>
          </cell>
          <cell r="R32">
            <v>289798.74900000001</v>
          </cell>
          <cell r="S32">
            <v>1.5914825748393873</v>
          </cell>
          <cell r="T32">
            <v>84.604026267025091</v>
          </cell>
        </row>
        <row r="33">
          <cell r="B33" t="str">
            <v>BANMEDICA</v>
          </cell>
          <cell r="C33">
            <v>1392393.5833616999</v>
          </cell>
          <cell r="D33">
            <v>210610.94500000001</v>
          </cell>
          <cell r="E33">
            <v>327473.315</v>
          </cell>
          <cell r="F33">
            <v>86698.23</v>
          </cell>
          <cell r="G33" t="str">
            <v>CL</v>
          </cell>
          <cell r="H33">
            <v>7.6371585556565584</v>
          </cell>
          <cell r="I33">
            <v>1039890.2681708999</v>
          </cell>
          <cell r="J33">
            <v>804.68179999999995</v>
          </cell>
          <cell r="K33">
            <v>67136.027000000002</v>
          </cell>
          <cell r="L33">
            <v>20.217445854866419</v>
          </cell>
          <cell r="M33">
            <v>10.466398937606753</v>
          </cell>
          <cell r="N33">
            <v>1.3203513536495313</v>
          </cell>
          <cell r="O33" t="str">
            <v>Healthcare-Services</v>
          </cell>
          <cell r="P33">
            <v>1292.3</v>
          </cell>
          <cell r="Q33" t="str">
            <v>#N/A N/A</v>
          </cell>
          <cell r="R33">
            <v>133034.63699999999</v>
          </cell>
          <cell r="S33">
            <v>3.8228645171392674</v>
          </cell>
          <cell r="T33">
            <v>90.998942616133476</v>
          </cell>
        </row>
        <row r="34">
          <cell r="B34" t="str">
            <v>PROVIDA</v>
          </cell>
          <cell r="C34">
            <v>973372.77340000006</v>
          </cell>
          <cell r="D34">
            <v>-82303.481999999989</v>
          </cell>
          <cell r="E34">
            <v>1217224.094</v>
          </cell>
          <cell r="F34">
            <v>110154.296</v>
          </cell>
          <cell r="G34" t="str">
            <v>CL</v>
          </cell>
          <cell r="H34">
            <v>7.702577138783953</v>
          </cell>
          <cell r="I34">
            <v>1098852.4610000001</v>
          </cell>
          <cell r="J34">
            <v>328.01569999999998</v>
          </cell>
          <cell r="K34">
            <v>0.06</v>
          </cell>
          <cell r="L34">
            <v>9.5410456567373014</v>
          </cell>
          <cell r="M34">
            <v>6.8363969432935852</v>
          </cell>
          <cell r="N34">
            <v>9.2238805970149258</v>
          </cell>
          <cell r="O34" t="str">
            <v>Investment Companies</v>
          </cell>
          <cell r="P34">
            <v>3350</v>
          </cell>
          <cell r="Q34" t="str">
            <v>#N/A N/A</v>
          </cell>
          <cell r="R34">
            <v>142380.962</v>
          </cell>
          <cell r="S34">
            <v>0.87388859012925801</v>
          </cell>
          <cell r="T34">
            <v>1.5189889923424403E-2</v>
          </cell>
        </row>
        <row r="35">
          <cell r="B35" t="str">
            <v>ENGIE ENERGIA CH</v>
          </cell>
          <cell r="C35">
            <v>2216.0149163034721</v>
          </cell>
          <cell r="D35">
            <v>466.51500000000004</v>
          </cell>
          <cell r="E35">
            <v>2006.1660000000002</v>
          </cell>
          <cell r="F35">
            <v>306.37</v>
          </cell>
          <cell r="G35" t="str">
            <v>CL</v>
          </cell>
          <cell r="H35">
            <v>8.0329574107583372</v>
          </cell>
          <cell r="I35">
            <v>1190240.04688</v>
          </cell>
          <cell r="J35">
            <v>1053.31</v>
          </cell>
          <cell r="K35">
            <v>83.640999999999991</v>
          </cell>
          <cell r="L35">
            <v>7.2132836977661619</v>
          </cell>
          <cell r="M35">
            <v>4.9864648908958742</v>
          </cell>
          <cell r="N35">
            <v>0.39221607478319015</v>
          </cell>
          <cell r="O35" t="str">
            <v>Electric</v>
          </cell>
          <cell r="P35">
            <v>1130</v>
          </cell>
          <cell r="Q35">
            <v>293.5</v>
          </cell>
          <cell r="R35">
            <v>300519.13134188857</v>
          </cell>
          <cell r="S35">
            <v>0.95751075300946431</v>
          </cell>
          <cell r="T35">
            <v>37.151960505760741</v>
          </cell>
        </row>
        <row r="36">
          <cell r="B36" t="str">
            <v>HABITAT</v>
          </cell>
          <cell r="C36">
            <v>692791.005</v>
          </cell>
          <cell r="D36">
            <v>-41555.824999999997</v>
          </cell>
          <cell r="E36">
            <v>282657.84100000001</v>
          </cell>
          <cell r="F36">
            <v>101828.796</v>
          </cell>
          <cell r="G36" t="str">
            <v>CL</v>
          </cell>
          <cell r="H36">
            <v>7.16118495565809</v>
          </cell>
          <cell r="I36">
            <v>792000</v>
          </cell>
          <cell r="J36">
            <v>1000</v>
          </cell>
          <cell r="K36">
            <v>-2.1829999999999998</v>
          </cell>
          <cell r="L36">
            <v>8.5913498102911721</v>
          </cell>
          <cell r="M36">
            <v>5.9473742997365164</v>
          </cell>
          <cell r="N36">
            <v>7.1969696969696972</v>
          </cell>
          <cell r="O36" t="str">
            <v>Investment Companies</v>
          </cell>
          <cell r="P36">
            <v>792</v>
          </cell>
          <cell r="Q36" t="str">
            <v>#N/A N/A</v>
          </cell>
          <cell r="R36">
            <v>116486.868</v>
          </cell>
          <cell r="S36">
            <v>2.647864041462368</v>
          </cell>
          <cell r="T36">
            <v>8.278241961099532E-2</v>
          </cell>
        </row>
        <row r="37">
          <cell r="B37" t="str">
            <v>GASCO SA</v>
          </cell>
          <cell r="C37">
            <v>630014.59899999993</v>
          </cell>
          <cell r="D37">
            <v>244087.38399999996</v>
          </cell>
          <cell r="E37">
            <v>224799.53699999995</v>
          </cell>
          <cell r="F37">
            <v>56625.834999999999</v>
          </cell>
          <cell r="G37" t="str">
            <v>CL</v>
          </cell>
          <cell r="H37">
            <v>6.2641542513661772</v>
          </cell>
          <cell r="I37">
            <v>373464</v>
          </cell>
          <cell r="J37">
            <v>168</v>
          </cell>
          <cell r="K37">
            <v>27079.215</v>
          </cell>
          <cell r="L37">
            <v>16.935858699689302</v>
          </cell>
          <cell r="M37">
            <v>8.008695958365406</v>
          </cell>
          <cell r="N37">
            <v>3.2388663967611335</v>
          </cell>
          <cell r="O37" t="str">
            <v>Gas</v>
          </cell>
          <cell r="P37">
            <v>2223</v>
          </cell>
          <cell r="Q37" t="str">
            <v>#N/A N/A</v>
          </cell>
          <cell r="R37">
            <v>78666.315000000002</v>
          </cell>
          <cell r="S37">
            <v>1.8888498472099393</v>
          </cell>
          <cell r="T37">
            <v>119.49956863122897</v>
          </cell>
        </row>
        <row r="38">
          <cell r="B38" t="str">
            <v>BICECORP SA</v>
          </cell>
          <cell r="C38">
            <v>1986988.3079999997</v>
          </cell>
          <cell r="D38">
            <v>1178184.878</v>
          </cell>
          <cell r="E38">
            <v>820540.92999999982</v>
          </cell>
          <cell r="F38">
            <v>103851.749</v>
          </cell>
          <cell r="G38" t="str">
            <v>CL</v>
          </cell>
          <cell r="H38">
            <v>4.6561122151871697</v>
          </cell>
          <cell r="I38">
            <v>799818.08199999994</v>
          </cell>
          <cell r="J38">
            <v>85.087029999999999</v>
          </cell>
          <cell r="K38">
            <v>8985.348</v>
          </cell>
          <cell r="L38">
            <v>9.1695942750594117</v>
          </cell>
          <cell r="M38">
            <v>18.55191739349311</v>
          </cell>
          <cell r="N38">
            <v>3.3545743252368685</v>
          </cell>
          <cell r="O38" t="str">
            <v>Diversified Finan Serv</v>
          </cell>
          <cell r="P38">
            <v>9400</v>
          </cell>
          <cell r="Q38" t="str">
            <v>#N/A N/A</v>
          </cell>
          <cell r="R38">
            <v>107104.202</v>
          </cell>
          <cell r="S38">
            <v>0.985537034972917</v>
          </cell>
          <cell r="T38">
            <v>183.65905037790134</v>
          </cell>
        </row>
        <row r="39">
          <cell r="B39" t="str">
            <v>CONCHATORO</v>
          </cell>
          <cell r="C39">
            <v>1045221.9633000001</v>
          </cell>
          <cell r="D39">
            <v>199142.66400000002</v>
          </cell>
          <cell r="E39">
            <v>454335.54799999995</v>
          </cell>
          <cell r="F39">
            <v>71021.907999999996</v>
          </cell>
          <cell r="G39" t="str">
            <v>CL</v>
          </cell>
          <cell r="H39">
            <v>7.7169603077578479</v>
          </cell>
          <cell r="I39">
            <v>821557.17900360003</v>
          </cell>
          <cell r="J39">
            <v>747.00599999999997</v>
          </cell>
          <cell r="K39">
            <v>1624.499</v>
          </cell>
          <cell r="L39">
            <v>15.756668013411261</v>
          </cell>
          <cell r="M39">
            <v>10.302314568591955</v>
          </cell>
          <cell r="N39">
            <v>2.636843062374977</v>
          </cell>
          <cell r="O39" t="str">
            <v>Beverages</v>
          </cell>
          <cell r="P39">
            <v>1099.8</v>
          </cell>
          <cell r="Q39">
            <v>96576.714000000007</v>
          </cell>
          <cell r="R39">
            <v>101455.06200000001</v>
          </cell>
          <cell r="S39">
            <v>1.6245324086949697</v>
          </cell>
          <cell r="T39">
            <v>51.991899387982734</v>
          </cell>
        </row>
        <row r="40">
          <cell r="B40" t="str">
            <v>AFP CAPITAL</v>
          </cell>
          <cell r="C40">
            <v>783380.39452000009</v>
          </cell>
          <cell r="D40">
            <v>-28799.155999999999</v>
          </cell>
          <cell r="E40">
            <v>397168.69199999998</v>
          </cell>
          <cell r="F40">
            <v>73448.810999999987</v>
          </cell>
          <cell r="G40" t="str">
            <v>CL</v>
          </cell>
          <cell r="H40">
            <v>3.423008338714018</v>
          </cell>
          <cell r="I40">
            <v>674733.78043200006</v>
          </cell>
          <cell r="J40">
            <v>3123.768</v>
          </cell>
          <cell r="K40">
            <v>0</v>
          </cell>
          <cell r="L40">
            <v>11.361677000357366</v>
          </cell>
          <cell r="M40">
            <v>10.410717530748835</v>
          </cell>
          <cell r="N40">
            <v>5.050925855283384</v>
          </cell>
          <cell r="O40" t="str">
            <v>Investment Companies</v>
          </cell>
          <cell r="P40">
            <v>216</v>
          </cell>
          <cell r="Q40" t="str">
            <v>#N/A N/A</v>
          </cell>
          <cell r="R40">
            <v>75247.492999999988</v>
          </cell>
          <cell r="S40">
            <v>1.6988594368661869</v>
          </cell>
          <cell r="T40">
            <v>0.37560588990231891</v>
          </cell>
        </row>
        <row r="41">
          <cell r="B41" t="str">
            <v>ENAEX</v>
          </cell>
          <cell r="C41">
            <v>1499.99712</v>
          </cell>
          <cell r="D41">
            <v>247.21199999999999</v>
          </cell>
          <cell r="E41">
            <v>554.25299999999982</v>
          </cell>
          <cell r="F41">
            <v>148.62899999999999</v>
          </cell>
          <cell r="G41" t="str">
            <v>CL</v>
          </cell>
          <cell r="H41">
            <v>5.9710607709706771</v>
          </cell>
          <cell r="I41">
            <v>811800</v>
          </cell>
          <cell r="J41">
            <v>123</v>
          </cell>
          <cell r="K41">
            <v>7.5969999999999995</v>
          </cell>
          <cell r="L41">
            <v>14.267928381833327</v>
          </cell>
          <cell r="M41">
            <v>8.8464612317836266</v>
          </cell>
          <cell r="N41">
            <v>1.0938616665926846</v>
          </cell>
          <cell r="O41" t="str">
            <v>Miscellaneous Manufactur</v>
          </cell>
          <cell r="P41">
            <v>6600</v>
          </cell>
          <cell r="Q41">
            <v>192</v>
          </cell>
          <cell r="R41">
            <v>116056.64908835746</v>
          </cell>
          <cell r="S41">
            <v>2.1393195240250553</v>
          </cell>
          <cell r="T41">
            <v>65.368162193077907</v>
          </cell>
        </row>
        <row r="42">
          <cell r="B42" t="str">
            <v>PASUR</v>
          </cell>
          <cell r="C42">
            <v>799.56299999999999</v>
          </cell>
          <cell r="D42">
            <v>28.042000000000002</v>
          </cell>
          <cell r="E42">
            <v>2184.2809999999999</v>
          </cell>
          <cell r="F42">
            <v>8.0510000000000002</v>
          </cell>
          <cell r="G42" t="str">
            <v>CL</v>
          </cell>
          <cell r="H42">
            <v>7.0313316817829818</v>
          </cell>
          <cell r="I42">
            <v>537500</v>
          </cell>
          <cell r="J42">
            <v>125</v>
          </cell>
          <cell r="K42">
            <v>0</v>
          </cell>
          <cell r="L42">
            <v>12.007502565228739</v>
          </cell>
          <cell r="M42" t="str">
            <v>#N/A N/A</v>
          </cell>
          <cell r="N42">
            <v>1.1956495240677234</v>
          </cell>
          <cell r="O42" t="str">
            <v>Forest Products&amp;Paper</v>
          </cell>
          <cell r="P42">
            <v>4300</v>
          </cell>
          <cell r="Q42" t="str">
            <v>#N/A N/A</v>
          </cell>
          <cell r="R42" t="str">
            <v>#N/A N/A</v>
          </cell>
          <cell r="S42">
            <v>0.36592827676614409</v>
          </cell>
          <cell r="T42">
            <v>1.5364323546283654</v>
          </cell>
        </row>
        <row r="43">
          <cell r="B43" t="str">
            <v>LA CONSTRUCCION</v>
          </cell>
          <cell r="C43">
            <v>-2824142.7990000006</v>
          </cell>
          <cell r="D43">
            <v>392356.27200000011</v>
          </cell>
          <cell r="E43">
            <v>785819.19199999992</v>
          </cell>
          <cell r="F43">
            <v>-113409.969</v>
          </cell>
          <cell r="G43" t="str">
            <v>CL</v>
          </cell>
          <cell r="H43">
            <v>6.4013799006011389</v>
          </cell>
          <cell r="I43">
            <v>859000</v>
          </cell>
          <cell r="J43">
            <v>100</v>
          </cell>
          <cell r="K43">
            <v>278568.93299999996</v>
          </cell>
          <cell r="L43">
            <v>12.588958984688002</v>
          </cell>
          <cell r="M43" t="str">
            <v>#N/A N/A</v>
          </cell>
          <cell r="N43">
            <v>9.080325960419092</v>
          </cell>
          <cell r="O43" t="str">
            <v>Holding Companies-Divers</v>
          </cell>
          <cell r="P43">
            <v>8590</v>
          </cell>
          <cell r="Q43" t="str">
            <v>#N/A N/A</v>
          </cell>
          <cell r="R43">
            <v>-182724.23699999999</v>
          </cell>
          <cell r="S43">
            <v>1.2804277958455814</v>
          </cell>
          <cell r="T43">
            <v>122.90719160750658</v>
          </cell>
        </row>
        <row r="44">
          <cell r="B44" t="str">
            <v>ALMENDRAL SA</v>
          </cell>
          <cell r="C44">
            <v>3010386.3611155003</v>
          </cell>
          <cell r="D44">
            <v>1530837.0899999999</v>
          </cell>
          <cell r="E44">
            <v>1427931.0829999999</v>
          </cell>
          <cell r="F44">
            <v>114527.213</v>
          </cell>
          <cell r="G44" t="str">
            <v>CL</v>
          </cell>
          <cell r="H44">
            <v>6.7159538530390446</v>
          </cell>
          <cell r="I44">
            <v>914392.14089824993</v>
          </cell>
          <cell r="J44">
            <v>18017.579999999998</v>
          </cell>
          <cell r="K44">
            <v>569661.52500000002</v>
          </cell>
          <cell r="L44">
            <v>41.652281258531957</v>
          </cell>
          <cell r="M44">
            <v>7.2694804760656648</v>
          </cell>
          <cell r="N44" t="str">
            <v>#N/A N/A</v>
          </cell>
          <cell r="O44" t="str">
            <v>Investment Companies</v>
          </cell>
          <cell r="P44">
            <v>50.75</v>
          </cell>
          <cell r="Q44" t="str">
            <v>#N/A N/A</v>
          </cell>
          <cell r="R44">
            <v>414112.99900000001</v>
          </cell>
          <cell r="S44">
            <v>1.0653903920687002</v>
          </cell>
          <cell r="T44">
            <v>116.49139225299712</v>
          </cell>
        </row>
        <row r="45">
          <cell r="B45" t="str">
            <v>GRUPO SECURITY</v>
          </cell>
          <cell r="C45">
            <v>5657566.8992156005</v>
          </cell>
          <cell r="D45">
            <v>4717613.7210000008</v>
          </cell>
          <cell r="E45">
            <v>571277.24599999993</v>
          </cell>
          <cell r="F45">
            <v>227291.42200000002</v>
          </cell>
          <cell r="G45" t="str">
            <v>CL</v>
          </cell>
          <cell r="H45">
            <v>2.38375562090879</v>
          </cell>
          <cell r="I45">
            <v>708694.08126000001</v>
          </cell>
          <cell r="J45">
            <v>3258.364</v>
          </cell>
          <cell r="K45">
            <v>19624.260999999999</v>
          </cell>
          <cell r="L45">
            <v>9.6892676370397659</v>
          </cell>
          <cell r="M45">
            <v>24.809703924190089</v>
          </cell>
          <cell r="N45">
            <v>0.91743119266055051</v>
          </cell>
          <cell r="O45" t="str">
            <v>Diversified Finan Serv</v>
          </cell>
          <cell r="P45">
            <v>217.5</v>
          </cell>
          <cell r="Q45" t="str">
            <v>#N/A N/A</v>
          </cell>
          <cell r="R45">
            <v>228038.46900000001</v>
          </cell>
          <cell r="S45">
            <v>1.202807640327811</v>
          </cell>
          <cell r="T45">
            <v>935.51271198363133</v>
          </cell>
        </row>
        <row r="46">
          <cell r="B46" t="str">
            <v>CIA SUD AMERICAN</v>
          </cell>
          <cell r="C46">
            <v>567.87226761048862</v>
          </cell>
          <cell r="D46">
            <v>-2.7389999999999972</v>
          </cell>
          <cell r="E46">
            <v>2050.9389999999999</v>
          </cell>
          <cell r="F46">
            <v>-13.037000000000001</v>
          </cell>
          <cell r="G46" t="str">
            <v>CL</v>
          </cell>
          <cell r="H46">
            <v>9.1514940398202729</v>
          </cell>
          <cell r="I46">
            <v>653843.46280440001</v>
          </cell>
          <cell r="J46">
            <v>30696.879999999997</v>
          </cell>
          <cell r="K46">
            <v>8.5090000000000003</v>
          </cell>
          <cell r="L46" t="str">
            <v>#N/A N/A</v>
          </cell>
          <cell r="M46" t="str">
            <v>#N/A N/A</v>
          </cell>
          <cell r="N46" t="str">
            <v>#N/A N/A</v>
          </cell>
          <cell r="O46" t="str">
            <v>Transportation</v>
          </cell>
          <cell r="P46">
            <v>21.3</v>
          </cell>
          <cell r="Q46" t="str">
            <v>#N/A N/A</v>
          </cell>
          <cell r="R46">
            <v>-2569.4693922333458</v>
          </cell>
          <cell r="S46">
            <v>0.51350795637032387</v>
          </cell>
          <cell r="T46">
            <v>2.4207935974692569</v>
          </cell>
        </row>
        <row r="47">
          <cell r="B47" t="str">
            <v>MOLYMET</v>
          </cell>
          <cell r="C47">
            <v>1177.7333951732319</v>
          </cell>
          <cell r="D47">
            <v>214.596</v>
          </cell>
          <cell r="E47">
            <v>597.43999999999994</v>
          </cell>
          <cell r="F47">
            <v>128.357</v>
          </cell>
          <cell r="G47" t="str">
            <v>CL</v>
          </cell>
          <cell r="H47">
            <v>5.6167668153233121</v>
          </cell>
          <cell r="I47">
            <v>900405.28807999997</v>
          </cell>
          <cell r="J47">
            <v>132.99930000000001</v>
          </cell>
          <cell r="K47">
            <v>4.085</v>
          </cell>
          <cell r="L47">
            <v>10.060664923857058</v>
          </cell>
          <cell r="M47">
            <v>6.7622091544362322</v>
          </cell>
          <cell r="N47">
            <v>0.88400295601285539</v>
          </cell>
          <cell r="O47" t="str">
            <v>Mining</v>
          </cell>
          <cell r="P47">
            <v>6770</v>
          </cell>
          <cell r="Q47" t="str">
            <v>#N/A N/A</v>
          </cell>
          <cell r="R47">
            <v>117774.31895840443</v>
          </cell>
          <cell r="S47">
            <v>2.3469537318118765</v>
          </cell>
          <cell r="T47">
            <v>83.546632297803953</v>
          </cell>
        </row>
        <row r="48">
          <cell r="B48" t="str">
            <v>ELECMETAL</v>
          </cell>
          <cell r="C48">
            <v>708358.26199999999</v>
          </cell>
          <cell r="D48">
            <v>188932.10800000001</v>
          </cell>
          <cell r="E48">
            <v>452527.1999999999</v>
          </cell>
          <cell r="F48">
            <v>71964.573000000004</v>
          </cell>
          <cell r="G48" t="str">
            <v>CL</v>
          </cell>
          <cell r="H48">
            <v>5.6324315942395664</v>
          </cell>
          <cell r="I48">
            <v>337308.18</v>
          </cell>
          <cell r="J48">
            <v>43.8</v>
          </cell>
          <cell r="K48">
            <v>131622.59</v>
          </cell>
          <cell r="L48">
            <v>9.6984015376357604</v>
          </cell>
          <cell r="M48">
            <v>7.8595590895919587</v>
          </cell>
          <cell r="N48">
            <v>4.9437500000000005</v>
          </cell>
          <cell r="O48" t="str">
            <v>Iron/Steel</v>
          </cell>
          <cell r="P48">
            <v>7701.1</v>
          </cell>
          <cell r="Q48" t="str">
            <v>#N/A N/A</v>
          </cell>
          <cell r="R48">
            <v>90126.972000000009</v>
          </cell>
          <cell r="S48">
            <v>1.0626708097200213</v>
          </cell>
          <cell r="T48">
            <v>55.662323281340889</v>
          </cell>
        </row>
        <row r="49">
          <cell r="B49" t="str">
            <v>FORUS</v>
          </cell>
          <cell r="C49">
            <v>569268.87299999991</v>
          </cell>
          <cell r="D49">
            <v>-58296.743999999999</v>
          </cell>
          <cell r="E49">
            <v>176593.64299999998</v>
          </cell>
          <cell r="F49">
            <v>37285.199999999997</v>
          </cell>
          <cell r="G49" t="str">
            <v>CL</v>
          </cell>
          <cell r="H49">
            <v>9.7231719695267689</v>
          </cell>
          <cell r="I49">
            <v>617766.75689999992</v>
          </cell>
          <cell r="J49">
            <v>258.46899999999999</v>
          </cell>
          <cell r="K49">
            <v>1362.5219999999999</v>
          </cell>
          <cell r="L49">
            <v>21.956516101887729</v>
          </cell>
          <cell r="M49">
            <v>13.389146516718213</v>
          </cell>
          <cell r="N49">
            <v>2.0531870630495721</v>
          </cell>
          <cell r="O49" t="str">
            <v>Apparel</v>
          </cell>
          <cell r="P49">
            <v>2390.1</v>
          </cell>
          <cell r="Q49">
            <v>42710</v>
          </cell>
          <cell r="R49">
            <v>42517.188999999998</v>
          </cell>
          <cell r="S49">
            <v>3.2556818768964035</v>
          </cell>
          <cell r="T49">
            <v>1.8900595419507824</v>
          </cell>
        </row>
        <row r="50">
          <cell r="B50" t="str">
            <v>AFP CUPRUM SA</v>
          </cell>
          <cell r="C50">
            <v>539385.67281120003</v>
          </cell>
          <cell r="D50">
            <v>-20157.999</v>
          </cell>
          <cell r="E50">
            <v>759117.48399999982</v>
          </cell>
          <cell r="F50">
            <v>70793.588000000003</v>
          </cell>
          <cell r="G50" t="str">
            <v>CL</v>
          </cell>
          <cell r="H50">
            <v>4.6737046138953557</v>
          </cell>
          <cell r="I50">
            <v>727904.77257600008</v>
          </cell>
          <cell r="J50">
            <v>12770.26</v>
          </cell>
          <cell r="K50">
            <v>0.35699999999999998</v>
          </cell>
          <cell r="L50">
            <v>10.76143170842637</v>
          </cell>
          <cell r="M50" t="str">
            <v>#N/A N/A</v>
          </cell>
          <cell r="N50">
            <v>4.3961792661432639</v>
          </cell>
          <cell r="O50" t="str">
            <v>Diversified Finan Serv</v>
          </cell>
          <cell r="P50">
            <v>57</v>
          </cell>
          <cell r="Q50" t="str">
            <v>#N/A N/A</v>
          </cell>
          <cell r="R50" t="str">
            <v>#N/A N/A</v>
          </cell>
          <cell r="S50">
            <v>0.93199230610377393</v>
          </cell>
          <cell r="T50">
            <v>4.103001268773307E-2</v>
          </cell>
        </row>
        <row r="51">
          <cell r="B51" t="str">
            <v>CALICHERA-A</v>
          </cell>
          <cell r="C51">
            <v>2154.0687973833892</v>
          </cell>
          <cell r="D51">
            <v>462.05100000000004</v>
          </cell>
          <cell r="E51">
            <v>984.6049999999999</v>
          </cell>
          <cell r="F51">
            <v>13.909999999999998</v>
          </cell>
          <cell r="G51" t="str">
            <v>CL</v>
          </cell>
          <cell r="H51">
            <v>10.127971600748975</v>
          </cell>
          <cell r="I51">
            <v>907893.51953999989</v>
          </cell>
          <cell r="J51">
            <v>1815.876</v>
          </cell>
          <cell r="K51">
            <v>0</v>
          </cell>
          <cell r="L51">
            <v>36.336945929881814</v>
          </cell>
          <cell r="M51" t="str">
            <v>#N/A N/A</v>
          </cell>
          <cell r="N51">
            <v>0.63220475030981971</v>
          </cell>
          <cell r="O51" t="str">
            <v>Investment Companies</v>
          </cell>
          <cell r="P51">
            <v>460</v>
          </cell>
          <cell r="Q51" t="str">
            <v>#N/A N/A</v>
          </cell>
          <cell r="R51" t="str">
            <v>#N/A N/A</v>
          </cell>
          <cell r="S51">
            <v>1.3708648982652978</v>
          </cell>
          <cell r="T51">
            <v>46.978128284946756</v>
          </cell>
        </row>
        <row r="52">
          <cell r="B52" t="str">
            <v>CGE DISTRIBUCION</v>
          </cell>
          <cell r="C52">
            <v>719693.80750000011</v>
          </cell>
          <cell r="D52">
            <v>267269.78999999998</v>
          </cell>
          <cell r="E52">
            <v>472817.76199999999</v>
          </cell>
          <cell r="F52">
            <v>49768.035000000003</v>
          </cell>
          <cell r="G52" t="str">
            <v>CL</v>
          </cell>
          <cell r="H52">
            <v>5.9074127266406329</v>
          </cell>
          <cell r="I52">
            <v>422636.17337500001</v>
          </cell>
          <cell r="J52">
            <v>177.9521</v>
          </cell>
          <cell r="K52">
            <v>0</v>
          </cell>
          <cell r="L52">
            <v>12.870188482745238</v>
          </cell>
          <cell r="M52">
            <v>10.057993172860028</v>
          </cell>
          <cell r="N52">
            <v>8.4214072171459851</v>
          </cell>
          <cell r="O52" t="str">
            <v>Electric</v>
          </cell>
          <cell r="P52">
            <v>2375</v>
          </cell>
          <cell r="Q52" t="str">
            <v>#N/A N/A</v>
          </cell>
          <cell r="R52">
            <v>71554.414000000004</v>
          </cell>
          <cell r="S52">
            <v>0.84917684319311149</v>
          </cell>
          <cell r="T52">
            <v>58.174957268208537</v>
          </cell>
        </row>
        <row r="53">
          <cell r="B53" t="str">
            <v>RIPLEY CORP SA</v>
          </cell>
          <cell r="C53">
            <v>1963524.6763397399</v>
          </cell>
          <cell r="D53">
            <v>968380.12</v>
          </cell>
          <cell r="E53">
            <v>766361.4049999998</v>
          </cell>
          <cell r="F53">
            <v>53993.671999999999</v>
          </cell>
          <cell r="G53" t="str">
            <v>CL</v>
          </cell>
          <cell r="H53">
            <v>6.4405010115310874</v>
          </cell>
          <cell r="I53">
            <v>772484.86690200004</v>
          </cell>
          <cell r="J53">
            <v>1936.0519999999999</v>
          </cell>
          <cell r="K53">
            <v>252.04299999999998</v>
          </cell>
          <cell r="L53">
            <v>8.4520618540103953</v>
          </cell>
          <cell r="M53">
            <v>15.411128309595259</v>
          </cell>
          <cell r="N53">
            <v>2.9135676576886911</v>
          </cell>
          <cell r="O53" t="str">
            <v>Retail</v>
          </cell>
          <cell r="P53">
            <v>399</v>
          </cell>
          <cell r="Q53">
            <v>110500</v>
          </cell>
          <cell r="R53">
            <v>127409.53400000001</v>
          </cell>
          <cell r="S53">
            <v>0.93758655666987523</v>
          </cell>
          <cell r="T53">
            <v>149.84066557996877</v>
          </cell>
        </row>
        <row r="54">
          <cell r="B54" t="str">
            <v>SAAM SA</v>
          </cell>
          <cell r="C54">
            <v>1100.8975110087795</v>
          </cell>
          <cell r="D54">
            <v>98.1</v>
          </cell>
          <cell r="E54">
            <v>829.38299999999992</v>
          </cell>
          <cell r="F54">
            <v>59.701000000000001</v>
          </cell>
          <cell r="G54" t="str">
            <v>CL</v>
          </cell>
          <cell r="H54">
            <v>7.995122756642191</v>
          </cell>
          <cell r="I54">
            <v>516049.97509899997</v>
          </cell>
          <cell r="J54">
            <v>9736.7919999999995</v>
          </cell>
          <cell r="K54">
            <v>112.14399999999999</v>
          </cell>
          <cell r="L54">
            <v>10.456739826824981</v>
          </cell>
          <cell r="M54">
            <v>10.533392441360373</v>
          </cell>
          <cell r="N54">
            <v>2.7282678856039948</v>
          </cell>
          <cell r="O54" t="str">
            <v>Transportation</v>
          </cell>
          <cell r="P54">
            <v>53</v>
          </cell>
          <cell r="Q54" t="str">
            <v>#N/A N/A</v>
          </cell>
          <cell r="R54">
            <v>71536.519320529609</v>
          </cell>
          <cell r="S54">
            <v>1.077992734757089</v>
          </cell>
          <cell r="T54">
            <v>25.498472961225389</v>
          </cell>
        </row>
        <row r="55">
          <cell r="B55" t="str">
            <v>COCA-COLA EMBO-A</v>
          </cell>
          <cell r="C55">
            <v>790482.55009999999</v>
          </cell>
          <cell r="D55">
            <v>132838.125</v>
          </cell>
          <cell r="E55">
            <v>336147.17599999998</v>
          </cell>
          <cell r="F55">
            <v>60983.216</v>
          </cell>
          <cell r="G55" t="str">
            <v>CL</v>
          </cell>
          <cell r="H55">
            <v>5.3468512494429019</v>
          </cell>
          <cell r="I55">
            <v>689162.07418740005</v>
          </cell>
          <cell r="J55">
            <v>244.42069999999998</v>
          </cell>
          <cell r="K55">
            <v>9.7969999999999988</v>
          </cell>
          <cell r="L55">
            <v>14.460562650312488</v>
          </cell>
          <cell r="M55">
            <v>6.4468162989585442</v>
          </cell>
          <cell r="N55">
            <v>1.2851144409179687</v>
          </cell>
          <cell r="O55" t="str">
            <v>Beverages</v>
          </cell>
          <cell r="P55">
            <v>1250</v>
          </cell>
          <cell r="Q55">
            <v>95.600000000000009</v>
          </cell>
          <cell r="R55">
            <v>122615.95699999999</v>
          </cell>
          <cell r="S55">
            <v>1.8779318600741699</v>
          </cell>
          <cell r="T55">
            <v>61.91925081054378</v>
          </cell>
        </row>
        <row r="56">
          <cell r="B56" t="str">
            <v>AQUACHILE SA</v>
          </cell>
          <cell r="C56">
            <v>593.06465589999993</v>
          </cell>
          <cell r="D56">
            <v>292.81899999999996</v>
          </cell>
          <cell r="E56">
            <v>322.03699999999998</v>
          </cell>
          <cell r="F56">
            <v>-124.16200000000001</v>
          </cell>
          <cell r="G56" t="str">
            <v>CL</v>
          </cell>
          <cell r="H56">
            <v>5.3771302423884038</v>
          </cell>
          <cell r="I56">
            <v>374000.25</v>
          </cell>
          <cell r="J56">
            <v>1157</v>
          </cell>
          <cell r="K56">
            <v>6.508</v>
          </cell>
          <cell r="L56" t="str">
            <v>#N/A N/A</v>
          </cell>
          <cell r="M56" t="str">
            <v>#N/A N/A</v>
          </cell>
          <cell r="N56" t="str">
            <v>#N/A N/A</v>
          </cell>
          <cell r="O56" t="str">
            <v>Food</v>
          </cell>
          <cell r="P56">
            <v>323.25</v>
          </cell>
          <cell r="Q56" t="str">
            <v>#N/A N/A</v>
          </cell>
          <cell r="R56" t="str">
            <v>#N/A N/A</v>
          </cell>
          <cell r="S56">
            <v>1.833216294535722</v>
          </cell>
          <cell r="T56">
            <v>93.860332818899693</v>
          </cell>
        </row>
        <row r="57">
          <cell r="B57" t="str">
            <v>BUPA CHILE SA</v>
          </cell>
          <cell r="C57">
            <v>539065.56449999998</v>
          </cell>
          <cell r="D57">
            <v>166580.649</v>
          </cell>
          <cell r="E57">
            <v>191062.59399999998</v>
          </cell>
          <cell r="F57">
            <v>10182.928</v>
          </cell>
          <cell r="G57" t="str">
            <v>CL</v>
          </cell>
          <cell r="H57">
            <v>9.1271738028642311</v>
          </cell>
          <cell r="I57" t="str">
            <v>#N/A N/A</v>
          </cell>
          <cell r="J57">
            <v>637.65</v>
          </cell>
          <cell r="K57">
            <v>10777.953</v>
          </cell>
          <cell r="L57" t="str">
            <v>#N/A N/A</v>
          </cell>
          <cell r="M57">
            <v>22.557300269775929</v>
          </cell>
          <cell r="N57">
            <v>9.1031598114169665E-2</v>
          </cell>
          <cell r="O57" t="str">
            <v>Healthcare-Services</v>
          </cell>
          <cell r="P57" t="str">
            <v>#N/A N/A</v>
          </cell>
          <cell r="Q57" t="str">
            <v>#N/A N/A</v>
          </cell>
          <cell r="R57">
            <v>23897.61</v>
          </cell>
          <cell r="S57" t="str">
            <v>#N/A N/A</v>
          </cell>
          <cell r="T57">
            <v>93.138745933701699</v>
          </cell>
        </row>
        <row r="58">
          <cell r="B58" t="str">
            <v>CAP</v>
          </cell>
          <cell r="C58">
            <v>3458.6458882134079</v>
          </cell>
          <cell r="D58">
            <v>1118.174</v>
          </cell>
          <cell r="E58">
            <v>3177.8360000000002</v>
          </cell>
          <cell r="F58">
            <v>220.37200000000001</v>
          </cell>
          <cell r="G58" t="str">
            <v>CL</v>
          </cell>
          <cell r="H58">
            <v>9.0858992088382742</v>
          </cell>
          <cell r="I58">
            <v>1120860.8400000001</v>
          </cell>
          <cell r="J58">
            <v>149.44809999999998</v>
          </cell>
          <cell r="K58">
            <v>1277.547</v>
          </cell>
          <cell r="L58">
            <v>28.752832184267188</v>
          </cell>
          <cell r="M58">
            <v>7.9788452171935491</v>
          </cell>
          <cell r="N58">
            <v>0.28620000203450519</v>
          </cell>
          <cell r="O58" t="str">
            <v>Iron/Steel</v>
          </cell>
          <cell r="P58">
            <v>7500</v>
          </cell>
          <cell r="Q58">
            <v>398.75</v>
          </cell>
          <cell r="R58">
            <v>293128.65149590198</v>
          </cell>
          <cell r="S58">
            <v>0.91224846075511079</v>
          </cell>
          <cell r="T58">
            <v>42.242960303804225</v>
          </cell>
        </row>
        <row r="59">
          <cell r="B59" t="str">
            <v>CAROZZI SA</v>
          </cell>
          <cell r="C59">
            <v>798581.49710500007</v>
          </cell>
          <cell r="D59">
            <v>299111.75</v>
          </cell>
          <cell r="E59">
            <v>381797.47200000001</v>
          </cell>
          <cell r="F59">
            <v>94760.270999999993</v>
          </cell>
          <cell r="G59" t="str">
            <v>CL</v>
          </cell>
          <cell r="H59">
            <v>5.0434227940482179</v>
          </cell>
          <cell r="I59">
            <v>356900.34719999996</v>
          </cell>
          <cell r="J59">
            <v>223.06269999999998</v>
          </cell>
          <cell r="K59">
            <v>100390.292</v>
          </cell>
          <cell r="L59">
            <v>8.4016198617150071</v>
          </cell>
          <cell r="M59">
            <v>6.8398469105127742</v>
          </cell>
          <cell r="N59">
            <v>3.593653678894043</v>
          </cell>
          <cell r="O59" t="str">
            <v>Food</v>
          </cell>
          <cell r="P59">
            <v>1600</v>
          </cell>
          <cell r="Q59" t="str">
            <v>#N/A N/A</v>
          </cell>
          <cell r="R59">
            <v>116754.29399999999</v>
          </cell>
          <cell r="S59">
            <v>1.2167350689979137</v>
          </cell>
          <cell r="T59">
            <v>81.98424923044017</v>
          </cell>
        </row>
        <row r="60">
          <cell r="B60" t="str">
            <v>LAS CONDES</v>
          </cell>
          <cell r="C60">
            <v>490978.733672</v>
          </cell>
          <cell r="D60">
            <v>118777.579</v>
          </cell>
          <cell r="E60">
            <v>168411.47500000003</v>
          </cell>
          <cell r="F60">
            <v>19112.584999999999</v>
          </cell>
          <cell r="G60" t="str">
            <v>CL</v>
          </cell>
          <cell r="H60">
            <v>6.2340078826809613</v>
          </cell>
          <cell r="I60">
            <v>298368.89040000003</v>
          </cell>
          <cell r="J60">
            <v>8.3576699999999988</v>
          </cell>
          <cell r="K60">
            <v>1.363</v>
          </cell>
          <cell r="L60">
            <v>28.335920447847876</v>
          </cell>
          <cell r="M60">
            <v>12.420654476729313</v>
          </cell>
          <cell r="N60">
            <v>0.90612382648371848</v>
          </cell>
          <cell r="O60" t="str">
            <v>Healthcare-Services</v>
          </cell>
          <cell r="P60">
            <v>35700</v>
          </cell>
          <cell r="Q60" t="str">
            <v>#N/A N/A</v>
          </cell>
          <cell r="R60">
            <v>39529.216</v>
          </cell>
          <cell r="S60">
            <v>1.6816990696624887</v>
          </cell>
          <cell r="T60">
            <v>77.734514824479731</v>
          </cell>
        </row>
        <row r="61">
          <cell r="B61" t="str">
            <v>CRISTAL CHILE</v>
          </cell>
          <cell r="C61">
            <v>502996.41000000003</v>
          </cell>
          <cell r="D61">
            <v>59970.392</v>
          </cell>
          <cell r="E61">
            <v>297141.18700000003</v>
          </cell>
          <cell r="F61">
            <v>41174.184000000001</v>
          </cell>
          <cell r="G61" t="str">
            <v>CL</v>
          </cell>
          <cell r="H61">
            <v>6.2337549508304502</v>
          </cell>
          <cell r="I61">
            <v>400640</v>
          </cell>
          <cell r="J61">
            <v>64</v>
          </cell>
          <cell r="K61">
            <v>61558.780999999995</v>
          </cell>
          <cell r="L61">
            <v>12.27503931542145</v>
          </cell>
          <cell r="M61">
            <v>7.9893711379731673</v>
          </cell>
          <cell r="N61">
            <v>3.8674122380753295</v>
          </cell>
          <cell r="O61" t="str">
            <v>Packaging&amp;Containers</v>
          </cell>
          <cell r="P61">
            <v>6260</v>
          </cell>
          <cell r="Q61" t="str">
            <v>#N/A N/A</v>
          </cell>
          <cell r="R61">
            <v>62958.198000000004</v>
          </cell>
          <cell r="S61">
            <v>1.66501113093853</v>
          </cell>
          <cell r="T61">
            <v>31.478430824199403</v>
          </cell>
        </row>
        <row r="62">
          <cell r="B62" t="str">
            <v>WATTS SA</v>
          </cell>
          <cell r="C62">
            <v>452288.71410039999</v>
          </cell>
          <cell r="D62">
            <v>117595.14499999999</v>
          </cell>
          <cell r="E62">
            <v>182776.47500000001</v>
          </cell>
          <cell r="F62">
            <v>37265.087</v>
          </cell>
          <cell r="G62" t="str">
            <v>CL</v>
          </cell>
          <cell r="H62">
            <v>5.9667684008949173</v>
          </cell>
          <cell r="I62">
            <v>367798.70799600001</v>
          </cell>
          <cell r="J62">
            <v>315.166</v>
          </cell>
          <cell r="K62">
            <v>1153.404</v>
          </cell>
          <cell r="L62">
            <v>15.614810483165588</v>
          </cell>
          <cell r="M62">
            <v>9.3331003081650774</v>
          </cell>
          <cell r="N62">
            <v>1.9212528284329475</v>
          </cell>
          <cell r="O62" t="str">
            <v>Food</v>
          </cell>
          <cell r="P62">
            <v>1167</v>
          </cell>
          <cell r="Q62" t="str">
            <v>#N/A N/A</v>
          </cell>
          <cell r="R62">
            <v>48460.714999999997</v>
          </cell>
          <cell r="S62">
            <v>2.0250660115531249</v>
          </cell>
          <cell r="T62">
            <v>91.521753551708443</v>
          </cell>
        </row>
        <row r="63">
          <cell r="B63" t="str">
            <v>CTC-A</v>
          </cell>
          <cell r="C63">
            <v>840216.59400000004</v>
          </cell>
          <cell r="D63">
            <v>382303.995</v>
          </cell>
          <cell r="E63">
            <v>682082.19099999999</v>
          </cell>
          <cell r="F63">
            <v>45133.148999999998</v>
          </cell>
          <cell r="G63" t="str">
            <v>CL</v>
          </cell>
          <cell r="H63">
            <v>6.1688281492182115</v>
          </cell>
          <cell r="I63">
            <v>369996.09264984133</v>
          </cell>
          <cell r="J63">
            <v>873.9953999999999</v>
          </cell>
          <cell r="K63">
            <v>14183.722</v>
          </cell>
          <cell r="L63">
            <v>17.316203943208599</v>
          </cell>
          <cell r="M63">
            <v>3.4255545480860574</v>
          </cell>
          <cell r="N63">
            <v>2.1314715943395846</v>
          </cell>
          <cell r="O63" t="str">
            <v>Telecommunications</v>
          </cell>
          <cell r="P63">
            <v>361.5</v>
          </cell>
          <cell r="Q63" t="str">
            <v>#N/A N/A</v>
          </cell>
          <cell r="R63">
            <v>245279</v>
          </cell>
          <cell r="S63">
            <v>0.5042980496682935</v>
          </cell>
          <cell r="T63">
            <v>69.293477419057851</v>
          </cell>
        </row>
        <row r="64">
          <cell r="B64" t="str">
            <v>HORTIFRUT SA</v>
          </cell>
          <cell r="C64">
            <v>566.95292720995178</v>
          </cell>
          <cell r="D64">
            <v>137.46199999999999</v>
          </cell>
          <cell r="E64">
            <v>205.06699999999995</v>
          </cell>
          <cell r="F64">
            <v>42.107999999999997</v>
          </cell>
          <cell r="G64" t="str">
            <v>CL</v>
          </cell>
          <cell r="H64">
            <v>5.68372043010599</v>
          </cell>
          <cell r="I64">
            <v>561820.90191000002</v>
          </cell>
          <cell r="J64">
            <v>435.52009999999996</v>
          </cell>
          <cell r="K64">
            <v>30.212999999999997</v>
          </cell>
          <cell r="L64">
            <v>43.717339050117204</v>
          </cell>
          <cell r="M64">
            <v>10.583996251609234</v>
          </cell>
          <cell r="N64">
            <v>1.3511333909145622</v>
          </cell>
          <cell r="O64" t="str">
            <v>Agriculture</v>
          </cell>
          <cell r="P64">
            <v>1290</v>
          </cell>
          <cell r="Q64" t="str">
            <v>#N/A N/A</v>
          </cell>
          <cell r="R64">
            <v>35070.899899666379</v>
          </cell>
          <cell r="S64">
            <v>4.9693938500144359</v>
          </cell>
          <cell r="T64">
            <v>79.029780510759906</v>
          </cell>
        </row>
        <row r="65">
          <cell r="B65" t="str">
            <v>PUCOBRE-A</v>
          </cell>
          <cell r="C65">
            <v>391.79565560640003</v>
          </cell>
          <cell r="D65">
            <v>9.5640000000000001</v>
          </cell>
          <cell r="E65">
            <v>315.49799999999999</v>
          </cell>
          <cell r="F65">
            <v>17.228999999999999</v>
          </cell>
          <cell r="G65" t="str">
            <v>CL</v>
          </cell>
          <cell r="H65">
            <v>7.0488704822172341</v>
          </cell>
          <cell r="I65">
            <v>385261.57700000005</v>
          </cell>
          <cell r="J65">
            <v>129.49169999999998</v>
          </cell>
          <cell r="K65">
            <v>0</v>
          </cell>
          <cell r="L65">
            <v>28.169412345352441</v>
          </cell>
          <cell r="M65">
            <v>7.7316899318467067</v>
          </cell>
          <cell r="N65">
            <v>0.89987091984309198</v>
          </cell>
          <cell r="O65" t="str">
            <v>Mining</v>
          </cell>
          <cell r="P65">
            <v>2810</v>
          </cell>
          <cell r="Q65" t="str">
            <v>#N/A N/A</v>
          </cell>
          <cell r="R65">
            <v>34684.414486423171</v>
          </cell>
          <cell r="S65">
            <v>1.7903712605151525</v>
          </cell>
          <cell r="T65">
            <v>6.3448896664955097</v>
          </cell>
        </row>
        <row r="66">
          <cell r="B66" t="str">
            <v>DETROIT CHILE SA</v>
          </cell>
          <cell r="C66">
            <v>907.94833091834403</v>
          </cell>
          <cell r="D66">
            <v>507.851</v>
          </cell>
          <cell r="E66">
            <v>231.08199999999999</v>
          </cell>
          <cell r="F66">
            <v>35.448999999999998</v>
          </cell>
          <cell r="G66" t="str">
            <v>CL</v>
          </cell>
          <cell r="H66">
            <v>4.4868517598833035</v>
          </cell>
          <cell r="I66" t="str">
            <v>#N/A N/A</v>
          </cell>
          <cell r="J66">
            <v>119.15469999999999</v>
          </cell>
          <cell r="K66">
            <v>-0.01</v>
          </cell>
          <cell r="L66" t="str">
            <v>#N/A N/A</v>
          </cell>
          <cell r="M66">
            <v>11.766018258042219</v>
          </cell>
          <cell r="N66">
            <v>2.8000000000000003</v>
          </cell>
          <cell r="O66" t="str">
            <v>Retail</v>
          </cell>
          <cell r="P66" t="str">
            <v>#N/A N/A</v>
          </cell>
          <cell r="Q66" t="str">
            <v>#N/A N/A</v>
          </cell>
          <cell r="R66">
            <v>53111.772541433558</v>
          </cell>
          <cell r="S66" t="str">
            <v>#N/A N/A</v>
          </cell>
          <cell r="T66">
            <v>228.66947663599936</v>
          </cell>
        </row>
        <row r="67">
          <cell r="B67" t="str">
            <v>BANVIDA SA</v>
          </cell>
          <cell r="C67">
            <v>385306.54599999997</v>
          </cell>
          <cell r="D67">
            <v>56683.252</v>
          </cell>
          <cell r="E67">
            <v>288668.25099999999</v>
          </cell>
          <cell r="F67">
            <v>-359.62300000000005</v>
          </cell>
          <cell r="G67" t="str">
            <v>CL</v>
          </cell>
          <cell r="H67">
            <v>8.2485497706588262</v>
          </cell>
          <cell r="I67">
            <v>411840</v>
          </cell>
          <cell r="J67">
            <v>1430</v>
          </cell>
          <cell r="K67">
            <v>0</v>
          </cell>
          <cell r="L67">
            <v>7.2191446301232398</v>
          </cell>
          <cell r="M67" t="str">
            <v>#N/A N/A</v>
          </cell>
          <cell r="N67">
            <v>2.594405621081799</v>
          </cell>
          <cell r="O67" t="str">
            <v>Investment Companies</v>
          </cell>
          <cell r="P67">
            <v>288</v>
          </cell>
          <cell r="Q67" t="str">
            <v>#N/A N/A</v>
          </cell>
          <cell r="R67" t="str">
            <v>#N/A N/A</v>
          </cell>
          <cell r="S67">
            <v>1.2639836438846885</v>
          </cell>
          <cell r="T67">
            <v>20.379406046978129</v>
          </cell>
        </row>
        <row r="68">
          <cell r="B68" t="str">
            <v>ORO BLANCO</v>
          </cell>
          <cell r="C68">
            <v>1685.8161917663747</v>
          </cell>
          <cell r="D68">
            <v>603.30799999999999</v>
          </cell>
          <cell r="E68">
            <v>1299.4349999999999</v>
          </cell>
          <cell r="F68">
            <v>8.6440000000000019</v>
          </cell>
          <cell r="G68" t="str">
            <v>CL</v>
          </cell>
          <cell r="H68">
            <v>9.3538448873991005</v>
          </cell>
          <cell r="I68">
            <v>520462.91610083403</v>
          </cell>
          <cell r="J68">
            <v>136927.9</v>
          </cell>
          <cell r="K68">
            <v>111.818</v>
          </cell>
          <cell r="L68">
            <v>35.201608562466213</v>
          </cell>
          <cell r="M68">
            <v>262.58819186392128</v>
          </cell>
          <cell r="N68">
            <v>0.71287070864346491</v>
          </cell>
          <cell r="O68" t="str">
            <v>Investment Companies</v>
          </cell>
          <cell r="P68">
            <v>3.8010000000000002</v>
          </cell>
          <cell r="Q68" t="str">
            <v>#N/A N/A</v>
          </cell>
          <cell r="R68">
            <v>4394.2444054709867</v>
          </cell>
          <cell r="S68">
            <v>0.66917534658751221</v>
          </cell>
          <cell r="T68">
            <v>46.853055366370775</v>
          </cell>
        </row>
        <row r="69">
          <cell r="B69" t="str">
            <v>VENTANAS</v>
          </cell>
          <cell r="C69">
            <v>433.22000445457701</v>
          </cell>
          <cell r="D69">
            <v>43.463000000000001</v>
          </cell>
          <cell r="E69">
            <v>148.81899999999999</v>
          </cell>
          <cell r="F69">
            <v>33.756999999999998</v>
          </cell>
          <cell r="G69" t="str">
            <v>CL</v>
          </cell>
          <cell r="H69">
            <v>5.9570149515639397</v>
          </cell>
          <cell r="I69">
            <v>204910.57989224998</v>
          </cell>
          <cell r="J69">
            <v>1202.8799999999999</v>
          </cell>
          <cell r="K69">
            <v>45.738999999999997</v>
          </cell>
          <cell r="L69">
            <v>15.260958926367836</v>
          </cell>
          <cell r="M69">
            <v>12.166025568102922</v>
          </cell>
          <cell r="N69">
            <v>4.0492153167724609</v>
          </cell>
          <cell r="O69" t="str">
            <v>Commercial Services</v>
          </cell>
          <cell r="P69">
            <v>170.35</v>
          </cell>
          <cell r="Q69" t="str">
            <v>#N/A N/A</v>
          </cell>
          <cell r="R69">
            <v>24372.998291965163</v>
          </cell>
          <cell r="S69">
            <v>2.9259906212235682</v>
          </cell>
          <cell r="T69">
            <v>35.410129082979999</v>
          </cell>
        </row>
        <row r="70">
          <cell r="B70" t="str">
            <v>NORTEGRAN</v>
          </cell>
          <cell r="C70">
            <v>1775.2763462941857</v>
          </cell>
          <cell r="D70">
            <v>890.23900000000003</v>
          </cell>
          <cell r="E70">
            <v>1340.5159999999998</v>
          </cell>
          <cell r="F70">
            <v>-4.6989999999999981</v>
          </cell>
          <cell r="G70" t="str">
            <v>CL</v>
          </cell>
          <cell r="H70">
            <v>9.0872720817506512</v>
          </cell>
          <cell r="I70">
            <v>368746.59563724004</v>
          </cell>
          <cell r="J70">
            <v>105961.7</v>
          </cell>
          <cell r="K70">
            <v>323.20699999999999</v>
          </cell>
          <cell r="L70">
            <v>49.378039839379433</v>
          </cell>
          <cell r="M70" t="str">
            <v>#N/A N/A</v>
          </cell>
          <cell r="N70">
            <v>0.56745992952037128</v>
          </cell>
          <cell r="O70" t="str">
            <v>Investment Companies</v>
          </cell>
          <cell r="P70">
            <v>3.48</v>
          </cell>
          <cell r="Q70" t="str">
            <v>#N/A N/A</v>
          </cell>
          <cell r="R70">
            <v>-5458.5824195687101</v>
          </cell>
          <cell r="S70">
            <v>0.55395587803894797</v>
          </cell>
          <cell r="T70">
            <v>66.854852907387894</v>
          </cell>
        </row>
        <row r="71">
          <cell r="B71" t="str">
            <v>INDISA</v>
          </cell>
          <cell r="C71">
            <v>251755.95552900003</v>
          </cell>
          <cell r="D71">
            <v>26316.534</v>
          </cell>
          <cell r="E71">
            <v>56725.280999999995</v>
          </cell>
          <cell r="F71">
            <v>17233.517</v>
          </cell>
          <cell r="G71" t="str">
            <v>CL</v>
          </cell>
          <cell r="H71">
            <v>5.8206915767158165</v>
          </cell>
          <cell r="I71">
            <v>286039.51050000003</v>
          </cell>
          <cell r="J71">
            <v>80.574509999999989</v>
          </cell>
          <cell r="K71">
            <v>0</v>
          </cell>
          <cell r="L71">
            <v>21.781131472105994</v>
          </cell>
          <cell r="M71">
            <v>11.657361396510987</v>
          </cell>
          <cell r="N71">
            <v>1.3774648317148988</v>
          </cell>
          <cell r="O71" t="str">
            <v>Healthcare-Services</v>
          </cell>
          <cell r="P71">
            <v>3550</v>
          </cell>
          <cell r="Q71" t="str">
            <v>#N/A N/A</v>
          </cell>
          <cell r="R71">
            <v>21596.307000000001</v>
          </cell>
          <cell r="S71">
            <v>5.0425402123613985</v>
          </cell>
          <cell r="T71">
            <v>81.72276132047719</v>
          </cell>
        </row>
        <row r="72">
          <cell r="B72" t="str">
            <v>SAN PEDRO (VINA)</v>
          </cell>
          <cell r="C72">
            <v>318699.597864568</v>
          </cell>
          <cell r="D72">
            <v>5239.8109999999979</v>
          </cell>
          <cell r="E72">
            <v>205508.04499999995</v>
          </cell>
          <cell r="F72">
            <v>32351.329000000002</v>
          </cell>
          <cell r="G72" t="str">
            <v>CL</v>
          </cell>
          <cell r="H72">
            <v>6.8908745365451631</v>
          </cell>
          <cell r="I72" t="str">
            <v>#N/A N/A</v>
          </cell>
          <cell r="J72" t="str">
            <v>#N/A N/A</v>
          </cell>
          <cell r="K72">
            <v>0</v>
          </cell>
          <cell r="L72" t="str">
            <v>#N/A Field Not Applicable</v>
          </cell>
          <cell r="M72">
            <v>7.2309399005030484</v>
          </cell>
          <cell r="N72" t="str">
            <v>#N/A N/A</v>
          </cell>
          <cell r="O72" t="str">
            <v>Beverages</v>
          </cell>
          <cell r="P72" t="str">
            <v>#N/A N/A</v>
          </cell>
          <cell r="Q72">
            <v>45230</v>
          </cell>
          <cell r="R72">
            <v>44074.436000000002</v>
          </cell>
          <cell r="S72" t="str">
            <v>#N/A Field Not Applicable</v>
          </cell>
          <cell r="T72">
            <v>14.053292658202263</v>
          </cell>
        </row>
        <row r="73">
          <cell r="B73" t="str">
            <v>INVEXANS SA</v>
          </cell>
          <cell r="C73">
            <v>295.28001210000002</v>
          </cell>
          <cell r="D73">
            <v>4.2640000000000011</v>
          </cell>
          <cell r="E73">
            <v>393.31000000000006</v>
          </cell>
          <cell r="F73">
            <v>-7.6950000000000003</v>
          </cell>
          <cell r="G73" t="str">
            <v>CL</v>
          </cell>
          <cell r="H73">
            <v>6.5013667997013416</v>
          </cell>
          <cell r="I73">
            <v>190587</v>
          </cell>
          <cell r="J73">
            <v>22422</v>
          </cell>
          <cell r="K73">
            <v>0</v>
          </cell>
          <cell r="L73" t="str">
            <v>#N/A N/A</v>
          </cell>
          <cell r="M73">
            <v>791.63542117962504</v>
          </cell>
          <cell r="N73" t="str">
            <v>#N/A N/A</v>
          </cell>
          <cell r="O73" t="str">
            <v>Metal Fabricate/Hardware</v>
          </cell>
          <cell r="P73">
            <v>8.5</v>
          </cell>
          <cell r="Q73" t="str">
            <v>#N/A N/A</v>
          </cell>
          <cell r="R73">
            <v>255.30423103437337</v>
          </cell>
          <cell r="S73">
            <v>0.69112946537344366</v>
          </cell>
          <cell r="T73">
            <v>3.8242099107574172</v>
          </cell>
        </row>
        <row r="74">
          <cell r="B74" t="str">
            <v>SALFACORP</v>
          </cell>
          <cell r="C74">
            <v>570769.50375999999</v>
          </cell>
          <cell r="D74">
            <v>353730.08999999997</v>
          </cell>
          <cell r="E74">
            <v>349039.55499999999</v>
          </cell>
          <cell r="F74">
            <v>33459.974000000002</v>
          </cell>
          <cell r="G74" t="str">
            <v>CL</v>
          </cell>
          <cell r="H74">
            <v>5.8577304781602715</v>
          </cell>
          <cell r="I74">
            <v>222696.39055712998</v>
          </cell>
          <cell r="J74">
            <v>449.9008</v>
          </cell>
          <cell r="K74">
            <v>1087.0360000000001</v>
          </cell>
          <cell r="L74">
            <v>8.8492308045553507</v>
          </cell>
          <cell r="M74">
            <v>12.553408253413982</v>
          </cell>
          <cell r="N74">
            <v>3.0748096460592755</v>
          </cell>
          <cell r="O74" t="str">
            <v>Building Materials</v>
          </cell>
          <cell r="P74">
            <v>494.99</v>
          </cell>
          <cell r="Q74" t="str">
            <v>#N/A N/A</v>
          </cell>
          <cell r="R74">
            <v>45467.293999999994</v>
          </cell>
          <cell r="S74">
            <v>0.64001946818372546</v>
          </cell>
          <cell r="T74">
            <v>113.06588131537126</v>
          </cell>
        </row>
        <row r="75">
          <cell r="B75" t="str">
            <v>BLUMAR SA</v>
          </cell>
          <cell r="C75">
            <v>465.79282863707988</v>
          </cell>
          <cell r="D75">
            <v>102.02400000000002</v>
          </cell>
          <cell r="E75">
            <v>320.95</v>
          </cell>
          <cell r="F75">
            <v>-8.4480000000000004</v>
          </cell>
          <cell r="G75" t="str">
            <v>CL</v>
          </cell>
          <cell r="H75">
            <v>7.0371916428030001</v>
          </cell>
          <cell r="I75">
            <v>214030.591544</v>
          </cell>
          <cell r="J75">
            <v>1408.096</v>
          </cell>
          <cell r="K75">
            <v>6.4739999999999993</v>
          </cell>
          <cell r="L75">
            <v>14.926023710544612</v>
          </cell>
          <cell r="M75">
            <v>9.4935763214796971</v>
          </cell>
          <cell r="N75">
            <v>0.22728290212781807</v>
          </cell>
          <cell r="O75" t="str">
            <v>Food</v>
          </cell>
          <cell r="P75">
            <v>152</v>
          </cell>
          <cell r="Q75" t="str">
            <v>#N/A N/A</v>
          </cell>
          <cell r="R75">
            <v>33582.431076328423</v>
          </cell>
          <cell r="S75">
            <v>0.97121199542191516</v>
          </cell>
          <cell r="T75">
            <v>38.267331360024933</v>
          </cell>
        </row>
        <row r="76">
          <cell r="B76" t="str">
            <v>MASISA SA</v>
          </cell>
          <cell r="C76">
            <v>843.01085268045097</v>
          </cell>
          <cell r="D76">
            <v>635.73599999999999</v>
          </cell>
          <cell r="E76">
            <v>753.99099999999999</v>
          </cell>
          <cell r="F76">
            <v>160.75299999999999</v>
          </cell>
          <cell r="G76" t="str">
            <v>CL</v>
          </cell>
          <cell r="H76">
            <v>6.4929220699450498</v>
          </cell>
          <cell r="I76">
            <v>261120.59724321004</v>
          </cell>
          <cell r="J76">
            <v>7839.1049999999996</v>
          </cell>
          <cell r="K76">
            <v>-178.999</v>
          </cell>
          <cell r="L76">
            <v>10.285009952036653</v>
          </cell>
          <cell r="M76">
            <v>4.5145494756145226</v>
          </cell>
          <cell r="N76">
            <v>1.1739684131831887</v>
          </cell>
          <cell r="O76" t="str">
            <v>Building Materials</v>
          </cell>
          <cell r="P76">
            <v>33.31</v>
          </cell>
          <cell r="Q76" t="str">
            <v>#N/A N/A</v>
          </cell>
          <cell r="R76">
            <v>127810.91064211965</v>
          </cell>
          <cell r="S76">
            <v>0.43129499047781367</v>
          </cell>
          <cell r="T76">
            <v>98.891896587625055</v>
          </cell>
        </row>
        <row r="77">
          <cell r="B77" t="str">
            <v>PILMAIQUEN</v>
          </cell>
          <cell r="C77">
            <v>245587.01799999998</v>
          </cell>
          <cell r="D77">
            <v>91596.347999999998</v>
          </cell>
          <cell r="E77">
            <v>-30987.867000000002</v>
          </cell>
          <cell r="F77">
            <v>3084.5509999999999</v>
          </cell>
          <cell r="G77" t="str">
            <v>CL</v>
          </cell>
          <cell r="H77">
            <v>9.5852787516058218</v>
          </cell>
          <cell r="I77" t="str">
            <v>#N/A N/A</v>
          </cell>
          <cell r="J77">
            <v>50</v>
          </cell>
          <cell r="K77">
            <v>-9.33</v>
          </cell>
          <cell r="L77" t="str">
            <v>#N/A N/A</v>
          </cell>
          <cell r="M77">
            <v>49.792702185581284</v>
          </cell>
          <cell r="N77" t="str">
            <v>#N/A N/A</v>
          </cell>
          <cell r="O77" t="str">
            <v>Electric</v>
          </cell>
          <cell r="P77" t="str">
            <v>#N/A N/A</v>
          </cell>
          <cell r="Q77" t="str">
            <v>#N/A N/A</v>
          </cell>
          <cell r="R77">
            <v>4932.1890000000003</v>
          </cell>
          <cell r="S77" t="str">
            <v>#N/A N/A</v>
          </cell>
          <cell r="T77" t="str">
            <v>#N/A N/A</v>
          </cell>
        </row>
        <row r="78">
          <cell r="B78" t="str">
            <v>BESALCO</v>
          </cell>
          <cell r="C78">
            <v>388959.39046248002</v>
          </cell>
          <cell r="D78">
            <v>244720.11900000001</v>
          </cell>
          <cell r="E78">
            <v>192511.995</v>
          </cell>
          <cell r="F78">
            <v>34296.953000000001</v>
          </cell>
          <cell r="G78" t="str">
            <v>CL</v>
          </cell>
          <cell r="H78">
            <v>5.4987439847523962</v>
          </cell>
          <cell r="I78">
            <v>135458.1933064</v>
          </cell>
          <cell r="J78">
            <v>576.17269999999996</v>
          </cell>
          <cell r="K78">
            <v>9374.5360000000001</v>
          </cell>
          <cell r="L78">
            <v>11.907746928906327</v>
          </cell>
          <cell r="M78">
            <v>7.1571599011038529</v>
          </cell>
          <cell r="N78">
            <v>1.6985138004246285</v>
          </cell>
          <cell r="O78" t="str">
            <v>Engineering&amp;Construction</v>
          </cell>
          <cell r="P78">
            <v>235.1</v>
          </cell>
          <cell r="Q78" t="str">
            <v>#N/A N/A</v>
          </cell>
          <cell r="R78">
            <v>54345.493999999999</v>
          </cell>
          <cell r="S78">
            <v>0.7396531412127918</v>
          </cell>
          <cell r="T78">
            <v>136.529715979516</v>
          </cell>
        </row>
        <row r="79">
          <cell r="B79" t="str">
            <v>CHOLGUAN</v>
          </cell>
          <cell r="C79">
            <v>223.70062909077001</v>
          </cell>
          <cell r="D79">
            <v>0</v>
          </cell>
          <cell r="E79">
            <v>321.46600000000001</v>
          </cell>
          <cell r="F79">
            <v>33.279000000000003</v>
          </cell>
          <cell r="G79" t="str">
            <v>CL</v>
          </cell>
          <cell r="H79">
            <v>7.0602039020331002</v>
          </cell>
          <cell r="I79">
            <v>137833.52526900001</v>
          </cell>
          <cell r="J79">
            <v>369.19040000000001</v>
          </cell>
          <cell r="K79">
            <v>0</v>
          </cell>
          <cell r="L79">
            <v>7.0943819709508986</v>
          </cell>
          <cell r="M79">
            <v>6.3480981041110693</v>
          </cell>
          <cell r="N79">
            <v>6.6062318063442618</v>
          </cell>
          <cell r="O79" t="str">
            <v>Forest Products&amp;Paper</v>
          </cell>
          <cell r="P79">
            <v>373.34</v>
          </cell>
          <cell r="Q79" t="str">
            <v>#N/A N/A</v>
          </cell>
          <cell r="R79">
            <v>24119.747446166995</v>
          </cell>
          <cell r="S79">
            <v>0.63342340248389495</v>
          </cell>
          <cell r="T79">
            <v>0</v>
          </cell>
        </row>
        <row r="80">
          <cell r="B80" t="str">
            <v>SOCOVESA</v>
          </cell>
          <cell r="C80">
            <v>626068.99011000001</v>
          </cell>
          <cell r="D80">
            <v>375033.60399999999</v>
          </cell>
          <cell r="E80">
            <v>287344.67000000004</v>
          </cell>
          <cell r="F80">
            <v>53145.377</v>
          </cell>
          <cell r="G80" t="str">
            <v>CL</v>
          </cell>
          <cell r="H80">
            <v>4.6507705624526317</v>
          </cell>
          <cell r="I80">
            <v>244787.13819999999</v>
          </cell>
          <cell r="J80">
            <v>1223.9359999999999</v>
          </cell>
          <cell r="K80">
            <v>10563.698999999999</v>
          </cell>
          <cell r="L80">
            <v>6.6693639797722186</v>
          </cell>
          <cell r="M80">
            <v>10.918757925320683</v>
          </cell>
          <cell r="N80">
            <v>4.5</v>
          </cell>
          <cell r="O80" t="str">
            <v>Engineering&amp;Construction</v>
          </cell>
          <cell r="P80">
            <v>200</v>
          </cell>
          <cell r="Q80" t="str">
            <v>#N/A N/A</v>
          </cell>
          <cell r="R80">
            <v>57338.846999999994</v>
          </cell>
          <cell r="S80">
            <v>0.83059009258763417</v>
          </cell>
          <cell r="T80">
            <v>138.37918135039703</v>
          </cell>
        </row>
        <row r="81">
          <cell r="B81" t="str">
            <v>ECHEVERRIA IZQ</v>
          </cell>
          <cell r="C81">
            <v>183812.5318</v>
          </cell>
          <cell r="D81">
            <v>18573.256000000001</v>
          </cell>
          <cell r="E81">
            <v>110208.91399999999</v>
          </cell>
          <cell r="F81">
            <v>6830.9269999999997</v>
          </cell>
          <cell r="G81" t="str">
            <v>CL</v>
          </cell>
          <cell r="H81">
            <v>6.3809876392019751</v>
          </cell>
          <cell r="I81">
            <v>131358.10795199999</v>
          </cell>
          <cell r="J81">
            <v>605.36479999999995</v>
          </cell>
          <cell r="K81">
            <v>8243.3880000000008</v>
          </cell>
          <cell r="L81">
            <v>12.557267276972027</v>
          </cell>
          <cell r="M81" t="str">
            <v>#N/A N/A</v>
          </cell>
          <cell r="N81">
            <v>1.5205769798405033</v>
          </cell>
          <cell r="O81" t="str">
            <v>Engineering&amp;Construction</v>
          </cell>
          <cell r="P81">
            <v>216.99</v>
          </cell>
          <cell r="Q81" t="str">
            <v>#N/A N/A</v>
          </cell>
          <cell r="R81" t="str">
            <v>#N/A N/A</v>
          </cell>
          <cell r="S81">
            <v>1.2377505715573358</v>
          </cell>
          <cell r="T81">
            <v>38.669105295783964</v>
          </cell>
        </row>
        <row r="82">
          <cell r="B82" t="str">
            <v>SANTA RITA</v>
          </cell>
          <cell r="C82">
            <v>180398.68092000001</v>
          </cell>
          <cell r="D82">
            <v>34248.165999999997</v>
          </cell>
          <cell r="E82">
            <v>154808.66</v>
          </cell>
          <cell r="F82">
            <v>15656.525</v>
          </cell>
          <cell r="G82" t="str">
            <v>CL</v>
          </cell>
          <cell r="H82">
            <v>6.2682473096342282</v>
          </cell>
          <cell r="I82">
            <v>134494.38392000002</v>
          </cell>
          <cell r="J82">
            <v>1034.5719999999999</v>
          </cell>
          <cell r="K82">
            <v>8.84</v>
          </cell>
          <cell r="L82">
            <v>9.3132549109509544</v>
          </cell>
          <cell r="M82">
            <v>7.8638782760387054</v>
          </cell>
          <cell r="N82" t="str">
            <v>#N/A N/A</v>
          </cell>
          <cell r="O82" t="str">
            <v>Beverages</v>
          </cell>
          <cell r="P82">
            <v>130</v>
          </cell>
          <cell r="Q82" t="str">
            <v>#N/A N/A</v>
          </cell>
          <cell r="R82">
            <v>22940.167000000001</v>
          </cell>
          <cell r="S82">
            <v>0.87029165927211405</v>
          </cell>
          <cell r="T82">
            <v>29.877279475192147</v>
          </cell>
        </row>
        <row r="83">
          <cell r="B83" t="str">
            <v>AGUNSA</v>
          </cell>
          <cell r="C83">
            <v>298.12471633541202</v>
          </cell>
          <cell r="D83">
            <v>128.47899999999998</v>
          </cell>
          <cell r="E83">
            <v>191.97399999999999</v>
          </cell>
          <cell r="F83">
            <v>10.881</v>
          </cell>
          <cell r="G83" t="str">
            <v>CL</v>
          </cell>
          <cell r="H83">
            <v>4.5921917059273039</v>
          </cell>
          <cell r="I83">
            <v>95728.074557450003</v>
          </cell>
          <cell r="J83">
            <v>855.09669999999994</v>
          </cell>
          <cell r="K83">
            <v>25.545999999999999</v>
          </cell>
          <cell r="L83">
            <v>16.766059629271851</v>
          </cell>
          <cell r="M83">
            <v>13.02821816787187</v>
          </cell>
          <cell r="N83" t="str">
            <v>#N/A N/A</v>
          </cell>
          <cell r="O83" t="str">
            <v>Commercial Services</v>
          </cell>
          <cell r="P83">
            <v>111.95</v>
          </cell>
          <cell r="Q83" t="str">
            <v>#N/A N/A</v>
          </cell>
          <cell r="R83">
            <v>15662.538119998846</v>
          </cell>
          <cell r="S83">
            <v>0.84169465600337046</v>
          </cell>
          <cell r="T83">
            <v>99.962494921187243</v>
          </cell>
        </row>
        <row r="84">
          <cell r="B84" t="str">
            <v>VOLCAN</v>
          </cell>
          <cell r="C84">
            <v>116654.553</v>
          </cell>
          <cell r="D84">
            <v>-2007.0779999999995</v>
          </cell>
          <cell r="E84">
            <v>139569.33799999999</v>
          </cell>
          <cell r="F84">
            <v>12512.803</v>
          </cell>
          <cell r="G84" t="str">
            <v>CL</v>
          </cell>
          <cell r="H84">
            <v>6.6639541263099789</v>
          </cell>
          <cell r="I84">
            <v>123750</v>
          </cell>
          <cell r="J84">
            <v>75</v>
          </cell>
          <cell r="K84">
            <v>39.856999999999999</v>
          </cell>
          <cell r="L84">
            <v>10.122699386503067</v>
          </cell>
          <cell r="M84">
            <v>6.2929754200525254</v>
          </cell>
          <cell r="N84">
            <v>4.7878787878787881</v>
          </cell>
          <cell r="O84" t="str">
            <v>Building Materials</v>
          </cell>
          <cell r="P84">
            <v>1650</v>
          </cell>
          <cell r="Q84" t="str">
            <v>#N/A N/A</v>
          </cell>
          <cell r="R84">
            <v>18537.265000000003</v>
          </cell>
          <cell r="S84">
            <v>0.84380042474629158</v>
          </cell>
          <cell r="T84">
            <v>4.4175125341642021</v>
          </cell>
        </row>
        <row r="85">
          <cell r="B85" t="str">
            <v>ZOFRI</v>
          </cell>
          <cell r="C85">
            <v>117998.45142499999</v>
          </cell>
          <cell r="D85">
            <v>9672.2459999999992</v>
          </cell>
          <cell r="E85">
            <v>38146.793000000005</v>
          </cell>
          <cell r="F85">
            <v>9325.4040000000005</v>
          </cell>
          <cell r="G85" t="str">
            <v>CL</v>
          </cell>
          <cell r="H85">
            <v>6.7785404811381849</v>
          </cell>
          <cell r="I85">
            <v>115578.28962</v>
          </cell>
          <cell r="J85">
            <v>220.5693</v>
          </cell>
          <cell r="K85">
            <v>0</v>
          </cell>
          <cell r="L85">
            <v>11.601960642784045</v>
          </cell>
          <cell r="M85">
            <v>8.7113944633932068</v>
          </cell>
          <cell r="N85">
            <v>6.7815649600429388</v>
          </cell>
          <cell r="O85" t="str">
            <v>Real Estate</v>
          </cell>
          <cell r="P85">
            <v>524</v>
          </cell>
          <cell r="Q85" t="str">
            <v>#N/A N/A</v>
          </cell>
          <cell r="R85">
            <v>13545.3</v>
          </cell>
          <cell r="S85">
            <v>2.7888795755415936</v>
          </cell>
          <cell r="T85">
            <v>34.234508258662785</v>
          </cell>
        </row>
        <row r="86">
          <cell r="B86" t="str">
            <v>MULTIFOODS</v>
          </cell>
          <cell r="C86">
            <v>544.57915744287993</v>
          </cell>
          <cell r="D86">
            <v>102.37700000000001</v>
          </cell>
          <cell r="E86">
            <v>216.49599999999995</v>
          </cell>
          <cell r="F86">
            <v>-46.313000000000002</v>
          </cell>
          <cell r="G86" t="str">
            <v>CL</v>
          </cell>
          <cell r="H86">
            <v>6.0893221536681885</v>
          </cell>
          <cell r="I86">
            <v>334327.74719999998</v>
          </cell>
          <cell r="J86">
            <v>1410.6659999999999</v>
          </cell>
          <cell r="K86">
            <v>49.991</v>
          </cell>
          <cell r="L86">
            <v>60.999635421358548</v>
          </cell>
          <cell r="M86">
            <v>15.017073611374366</v>
          </cell>
          <cell r="N86" t="str">
            <v>#N/A N/A</v>
          </cell>
          <cell r="O86" t="str">
            <v>Food</v>
          </cell>
          <cell r="P86">
            <v>237</v>
          </cell>
          <cell r="Q86" t="str">
            <v>#N/A N/A</v>
          </cell>
          <cell r="R86">
            <v>24821.320735202466</v>
          </cell>
          <cell r="S86">
            <v>2.8488665391809733</v>
          </cell>
          <cell r="T86">
            <v>80.37423324218463</v>
          </cell>
        </row>
        <row r="87">
          <cell r="B87" t="str">
            <v>CEMENTOS BIO BIO</v>
          </cell>
          <cell r="C87">
            <v>289655.25399999996</v>
          </cell>
          <cell r="D87">
            <v>144843.09400000001</v>
          </cell>
          <cell r="E87">
            <v>202315.05</v>
          </cell>
          <cell r="F87">
            <v>30351.124</v>
          </cell>
          <cell r="G87" t="str">
            <v>CL</v>
          </cell>
          <cell r="H87">
            <v>5.9728469478377662</v>
          </cell>
          <cell r="I87">
            <v>195523.54</v>
          </cell>
          <cell r="J87">
            <v>264.221</v>
          </cell>
          <cell r="K87">
            <v>1403.944</v>
          </cell>
          <cell r="L87">
            <v>9.8593242307255604</v>
          </cell>
          <cell r="M87">
            <v>5.9404617992063935</v>
          </cell>
          <cell r="N87">
            <v>3.5135135135135136</v>
          </cell>
          <cell r="O87" t="str">
            <v>Building Materials</v>
          </cell>
          <cell r="P87">
            <v>740</v>
          </cell>
          <cell r="Q87" t="str">
            <v>#N/A N/A</v>
          </cell>
          <cell r="R87">
            <v>48759.72</v>
          </cell>
          <cell r="S87">
            <v>0.95361646105740761</v>
          </cell>
          <cell r="T87">
            <v>85.596068112579871</v>
          </cell>
        </row>
        <row r="88">
          <cell r="B88" t="str">
            <v>PACIFICO</v>
          </cell>
          <cell r="C88">
            <v>155.39327599999999</v>
          </cell>
          <cell r="D88">
            <v>22.369</v>
          </cell>
          <cell r="E88">
            <v>319.69499999999999</v>
          </cell>
          <cell r="F88">
            <v>16.388000000000002</v>
          </cell>
          <cell r="G88" t="str">
            <v>CL</v>
          </cell>
          <cell r="H88">
            <v>7.4532956733103006</v>
          </cell>
          <cell r="I88">
            <v>118030</v>
          </cell>
          <cell r="J88">
            <v>145</v>
          </cell>
          <cell r="K88">
            <v>48.375</v>
          </cell>
          <cell r="L88">
            <v>10.853972029393738</v>
          </cell>
          <cell r="M88">
            <v>2.7355563066631459</v>
          </cell>
          <cell r="N88">
            <v>1.6871007127316637</v>
          </cell>
          <cell r="O88" t="str">
            <v>Mining</v>
          </cell>
          <cell r="P88">
            <v>814</v>
          </cell>
          <cell r="Q88" t="str">
            <v>#N/A N/A</v>
          </cell>
          <cell r="R88">
            <v>38880.849447473418</v>
          </cell>
          <cell r="S88">
            <v>0.65133765824014411</v>
          </cell>
          <cell r="T88">
            <v>10.273541969689862</v>
          </cell>
        </row>
        <row r="89">
          <cell r="B89" t="str">
            <v>BETLAN DOS SA</v>
          </cell>
          <cell r="C89">
            <v>129687.5942396</v>
          </cell>
          <cell r="D89">
            <v>15057.404</v>
          </cell>
          <cell r="E89">
            <v>45417.493999999999</v>
          </cell>
          <cell r="F89">
            <v>178.36500000000001</v>
          </cell>
          <cell r="G89" t="str">
            <v>CL</v>
          </cell>
          <cell r="H89">
            <v>6.7589429718352765</v>
          </cell>
          <cell r="I89">
            <v>114649.0552396</v>
          </cell>
          <cell r="J89">
            <v>40946.089999999997</v>
          </cell>
          <cell r="K89">
            <v>0</v>
          </cell>
          <cell r="L89" t="str">
            <v>#N/A N/A</v>
          </cell>
          <cell r="M89" t="str">
            <v>#N/A N/A</v>
          </cell>
          <cell r="N89" t="str">
            <v>#N/A N/A</v>
          </cell>
          <cell r="O89" t="str">
            <v>Investment Companies</v>
          </cell>
          <cell r="P89">
            <v>2.8</v>
          </cell>
          <cell r="Q89" t="str">
            <v>#N/A N/A</v>
          </cell>
          <cell r="R89" t="str">
            <v>#N/A N/A</v>
          </cell>
          <cell r="S89">
            <v>1.6762405175890143</v>
          </cell>
          <cell r="T89">
            <v>33.215619514365983</v>
          </cell>
        </row>
        <row r="90">
          <cell r="B90" t="str">
            <v>GRUPO EMP NAVIER</v>
          </cell>
          <cell r="C90">
            <v>788.48509735175173</v>
          </cell>
          <cell r="D90">
            <v>417.30599999999998</v>
          </cell>
          <cell r="E90">
            <v>450.57500000000005</v>
          </cell>
          <cell r="F90">
            <v>47.692999999999998</v>
          </cell>
          <cell r="G90" t="str">
            <v>CL</v>
          </cell>
          <cell r="H90">
            <v>4.8521157476741994</v>
          </cell>
          <cell r="I90">
            <v>126933.57529974001</v>
          </cell>
          <cell r="J90">
            <v>6909.83</v>
          </cell>
          <cell r="K90">
            <v>154.83499999999998</v>
          </cell>
          <cell r="L90" t="str">
            <v>#N/A N/A</v>
          </cell>
          <cell r="M90" t="str">
            <v>#N/A N/A</v>
          </cell>
          <cell r="N90">
            <v>3.734229698015116</v>
          </cell>
          <cell r="O90" t="str">
            <v>Transportation</v>
          </cell>
          <cell r="P90">
            <v>18.37</v>
          </cell>
          <cell r="Q90" t="str">
            <v>#N/A N/A</v>
          </cell>
          <cell r="R90">
            <v>-36704.261097099945</v>
          </cell>
          <cell r="S90">
            <v>0.6394124099837154</v>
          </cell>
          <cell r="T90">
            <v>115.96515563446705</v>
          </cell>
        </row>
        <row r="91">
          <cell r="B91" t="str">
            <v>INVERCAP</v>
          </cell>
          <cell r="C91">
            <v>330.09390526091204</v>
          </cell>
          <cell r="D91">
            <v>71.350000000000009</v>
          </cell>
          <cell r="E91">
            <v>596.50400000000002</v>
          </cell>
          <cell r="F91">
            <v>-0.20800000000000018</v>
          </cell>
          <cell r="G91" t="str">
            <v>CL</v>
          </cell>
          <cell r="H91">
            <v>11.254501515836528</v>
          </cell>
          <cell r="I91">
            <v>336856.04444800003</v>
          </cell>
          <cell r="J91">
            <v>149.44809999999998</v>
          </cell>
          <cell r="K91">
            <v>3.2010000000000001</v>
          </cell>
          <cell r="L91" t="str">
            <v>#N/A N/A</v>
          </cell>
          <cell r="M91" t="str">
            <v>#N/A N/A</v>
          </cell>
          <cell r="N91">
            <v>0.14765305971824289</v>
          </cell>
          <cell r="O91" t="str">
            <v>Investment Companies</v>
          </cell>
          <cell r="P91">
            <v>2254</v>
          </cell>
          <cell r="Q91" t="str">
            <v>#N/A N/A</v>
          </cell>
          <cell r="R91">
            <v>-1656.3974238691255</v>
          </cell>
          <cell r="S91">
            <v>0.90039588632469414</v>
          </cell>
          <cell r="T91">
            <v>12.266472647291552</v>
          </cell>
        </row>
        <row r="92">
          <cell r="B92" t="str">
            <v>COMERICO DE SANT</v>
          </cell>
          <cell r="C92">
            <v>63845.643000000004</v>
          </cell>
          <cell r="D92">
            <v>-15490.812000000002</v>
          </cell>
          <cell r="E92">
            <v>32768.102999999996</v>
          </cell>
          <cell r="F92">
            <v>7269.067</v>
          </cell>
          <cell r="G92" t="str">
            <v>CL</v>
          </cell>
          <cell r="H92">
            <v>7.1736230642826744</v>
          </cell>
          <cell r="I92">
            <v>80640</v>
          </cell>
          <cell r="J92">
            <v>3.9999999999999996E-5</v>
          </cell>
          <cell r="K92">
            <v>227.47499999999999</v>
          </cell>
          <cell r="L92">
            <v>8.8847178116006056</v>
          </cell>
          <cell r="M92">
            <v>4.8858872707178245</v>
          </cell>
          <cell r="N92">
            <v>4.1666666666666661</v>
          </cell>
          <cell r="O92" t="str">
            <v>Diversified Finan Serv</v>
          </cell>
          <cell r="P92">
            <v>1680000000</v>
          </cell>
          <cell r="Q92" t="str">
            <v>#N/A N/A</v>
          </cell>
          <cell r="R92">
            <v>13067.359</v>
          </cell>
          <cell r="S92">
            <v>2.3303663642825585</v>
          </cell>
          <cell r="T92">
            <v>21.843855288174606</v>
          </cell>
        </row>
        <row r="93">
          <cell r="B93" t="str">
            <v>ENJOY</v>
          </cell>
          <cell r="C93">
            <v>399341.62967200001</v>
          </cell>
          <cell r="D93">
            <v>180616.495</v>
          </cell>
          <cell r="E93">
            <v>160102.97100000002</v>
          </cell>
          <cell r="F93">
            <v>24860.258000000002</v>
          </cell>
          <cell r="G93" t="str">
            <v>CL</v>
          </cell>
          <cell r="H93">
            <v>6.4383753736635736</v>
          </cell>
          <cell r="I93">
            <v>127302.83611200002</v>
          </cell>
          <cell r="J93">
            <v>2357.46</v>
          </cell>
          <cell r="K93">
            <v>34949.457999999999</v>
          </cell>
          <cell r="L93">
            <v>21.831315890650981</v>
          </cell>
          <cell r="M93">
            <v>7.3253635462715421</v>
          </cell>
          <cell r="N93">
            <v>1.4167431224186626</v>
          </cell>
          <cell r="O93" t="str">
            <v>Lodging</v>
          </cell>
          <cell r="P93">
            <v>54</v>
          </cell>
          <cell r="Q93" t="str">
            <v>#N/A N/A</v>
          </cell>
          <cell r="R93">
            <v>54514.922999999995</v>
          </cell>
          <cell r="S93">
            <v>1.1565030672994026</v>
          </cell>
          <cell r="T93">
            <v>133.43566809887616</v>
          </cell>
        </row>
        <row r="94">
          <cell r="B94" t="str">
            <v>PAZ CORP S.A.</v>
          </cell>
          <cell r="C94">
            <v>308204.35955776001</v>
          </cell>
          <cell r="D94">
            <v>112297.08799999997</v>
          </cell>
          <cell r="E94">
            <v>134628.23800000001</v>
          </cell>
          <cell r="F94">
            <v>53760.754000000001</v>
          </cell>
          <cell r="G94" t="str">
            <v>CL</v>
          </cell>
          <cell r="H94">
            <v>5.0879560512294102</v>
          </cell>
          <cell r="I94">
            <v>145085.03193600001</v>
          </cell>
          <cell r="J94">
            <v>283.36919999999998</v>
          </cell>
          <cell r="K94">
            <v>4302.4650000000001</v>
          </cell>
          <cell r="L94">
            <v>4.5712006644240164</v>
          </cell>
          <cell r="M94">
            <v>7.1660856970291569</v>
          </cell>
          <cell r="N94">
            <v>7.1409415083321912</v>
          </cell>
          <cell r="O94" t="str">
            <v>Real Estate</v>
          </cell>
          <cell r="P94">
            <v>512</v>
          </cell>
          <cell r="Q94" t="str">
            <v>#N/A N/A</v>
          </cell>
          <cell r="R94">
            <v>43008.746000000006</v>
          </cell>
          <cell r="S94">
            <v>1.0481873698106023</v>
          </cell>
          <cell r="T94">
            <v>111.7736243417224</v>
          </cell>
        </row>
        <row r="95">
          <cell r="B95" t="str">
            <v>HITES SA</v>
          </cell>
          <cell r="C95">
            <v>248035.339764</v>
          </cell>
          <cell r="D95">
            <v>85946.896999999997</v>
          </cell>
          <cell r="E95">
            <v>135191.68899999998</v>
          </cell>
          <cell r="F95">
            <v>23578.87</v>
          </cell>
          <cell r="G95" t="str">
            <v>CL</v>
          </cell>
          <cell r="H95">
            <v>8.3021821881969746</v>
          </cell>
          <cell r="I95">
            <v>196104.82475999999</v>
          </cell>
          <cell r="J95">
            <v>377.12469999999996</v>
          </cell>
          <cell r="K95">
            <v>20.416</v>
          </cell>
          <cell r="L95">
            <v>13.546504956132118</v>
          </cell>
          <cell r="M95">
            <v>7.3397162533826315</v>
          </cell>
          <cell r="N95">
            <v>0.80171713462242711</v>
          </cell>
          <cell r="O95" t="str">
            <v>Retail</v>
          </cell>
          <cell r="P95">
            <v>520</v>
          </cell>
          <cell r="Q95" t="str">
            <v>#N/A N/A</v>
          </cell>
          <cell r="R95">
            <v>33793.587</v>
          </cell>
          <cell r="S95">
            <v>1.4241815085641496</v>
          </cell>
          <cell r="T95">
            <v>79.230300909991598</v>
          </cell>
        </row>
        <row r="96">
          <cell r="B96" t="str">
            <v>EMPRESAS IANSA</v>
          </cell>
          <cell r="C96">
            <v>242.19105836867283</v>
          </cell>
          <cell r="D96">
            <v>135.19800000000001</v>
          </cell>
          <cell r="E96">
            <v>366.166</v>
          </cell>
          <cell r="F96">
            <v>5.5030000000000001</v>
          </cell>
          <cell r="G96" t="str">
            <v>CL</v>
          </cell>
          <cell r="H96">
            <v>3.5906369406917449</v>
          </cell>
          <cell r="I96">
            <v>69718.020120000001</v>
          </cell>
          <cell r="J96">
            <v>3983.8869999999997</v>
          </cell>
          <cell r="K96">
            <v>0</v>
          </cell>
          <cell r="L96">
            <v>270.65692665913531</v>
          </cell>
          <cell r="M96">
            <v>16.037018829868416</v>
          </cell>
          <cell r="N96">
            <v>1.1634551627295358</v>
          </cell>
          <cell r="O96" t="str">
            <v>Food</v>
          </cell>
          <cell r="P96">
            <v>17.5</v>
          </cell>
          <cell r="Q96" t="str">
            <v>#N/A N/A</v>
          </cell>
          <cell r="R96">
            <v>10212.37319371296</v>
          </cell>
          <cell r="S96">
            <v>0.2944747941556401</v>
          </cell>
          <cell r="T96">
            <v>42.549007827051121</v>
          </cell>
        </row>
        <row r="97">
          <cell r="B97" t="str">
            <v>MELON SA</v>
          </cell>
          <cell r="C97">
            <v>213008.56302566998</v>
          </cell>
          <cell r="D97">
            <v>20185.449000000001</v>
          </cell>
          <cell r="E97">
            <v>203705.53699999998</v>
          </cell>
          <cell r="F97">
            <v>18973.764999999999</v>
          </cell>
          <cell r="G97" t="str">
            <v>CL</v>
          </cell>
          <cell r="H97">
            <v>3.2203844803382871</v>
          </cell>
          <cell r="I97">
            <v>176055.88671908999</v>
          </cell>
          <cell r="J97">
            <v>279453.8</v>
          </cell>
          <cell r="K97">
            <v>0</v>
          </cell>
          <cell r="L97">
            <v>13.202841654580723</v>
          </cell>
          <cell r="M97">
            <v>6.3739031125979819</v>
          </cell>
          <cell r="N97">
            <v>1.1162428067080559</v>
          </cell>
          <cell r="O97" t="str">
            <v>Building Materials</v>
          </cell>
          <cell r="P97">
            <v>0.63</v>
          </cell>
          <cell r="Q97" t="str">
            <v>#N/A N/A</v>
          </cell>
          <cell r="R97">
            <v>33418.858</v>
          </cell>
          <cell r="S97">
            <v>0.8642665682010916</v>
          </cell>
          <cell r="T97">
            <v>13.020796287928096</v>
          </cell>
        </row>
        <row r="98">
          <cell r="B98" t="str">
            <v>TECH PACK SA</v>
          </cell>
          <cell r="C98">
            <v>-8.6280988059999686</v>
          </cell>
          <cell r="D98">
            <v>107.61399999999999</v>
          </cell>
          <cell r="E98">
            <v>277.03099999999995</v>
          </cell>
          <cell r="F98">
            <v>27.315999999999999</v>
          </cell>
          <cell r="G98" t="str">
            <v>CL</v>
          </cell>
          <cell r="H98">
            <v>6.8680216872247994</v>
          </cell>
          <cell r="I98">
            <v>132306.23999999999</v>
          </cell>
          <cell r="J98">
            <v>375.87</v>
          </cell>
          <cell r="K98">
            <v>64.600999999999999</v>
          </cell>
          <cell r="L98" t="str">
            <v>#N/A N/A</v>
          </cell>
          <cell r="M98" t="str">
            <v>#N/A N/A</v>
          </cell>
          <cell r="N98" t="str">
            <v>#N/A N/A</v>
          </cell>
          <cell r="O98" t="str">
            <v>Metal Fabricate/Hardware</v>
          </cell>
          <cell r="P98">
            <v>352</v>
          </cell>
          <cell r="Q98" t="str">
            <v>#N/A N/A</v>
          </cell>
          <cell r="R98" t="str">
            <v>#N/A N/A</v>
          </cell>
          <cell r="S98">
            <v>0.88325479191362632</v>
          </cell>
          <cell r="T98">
            <v>40.486082784959088</v>
          </cell>
        </row>
        <row r="99">
          <cell r="B99" t="str">
            <v>PUERTOS Y LOG</v>
          </cell>
          <cell r="C99">
            <v>418.00734699999998</v>
          </cell>
          <cell r="D99">
            <v>161.36500000000001</v>
          </cell>
          <cell r="E99">
            <v>290.58999999999997</v>
          </cell>
          <cell r="F99">
            <v>14.744</v>
          </cell>
          <cell r="G99" t="str">
            <v>CL</v>
          </cell>
          <cell r="H99">
            <v>5.0906307121714534</v>
          </cell>
          <cell r="I99">
            <v>96600</v>
          </cell>
          <cell r="J99">
            <v>230</v>
          </cell>
          <cell r="K99">
            <v>1E-3</v>
          </cell>
          <cell r="L99">
            <v>11.820585299836679</v>
          </cell>
          <cell r="M99">
            <v>13.961034935372902</v>
          </cell>
          <cell r="N99" t="str">
            <v>#N/A N/A</v>
          </cell>
          <cell r="O99" t="str">
            <v>Commercial Services</v>
          </cell>
          <cell r="P99">
            <v>420</v>
          </cell>
          <cell r="Q99" t="str">
            <v>#N/A N/A</v>
          </cell>
          <cell r="R99">
            <v>20493.469119035322</v>
          </cell>
          <cell r="S99">
            <v>0.49346557201974739</v>
          </cell>
          <cell r="T99">
            <v>74.100278743246506</v>
          </cell>
        </row>
        <row r="100">
          <cell r="B100" t="str">
            <v>CIA PESQUERA CAM</v>
          </cell>
          <cell r="C100">
            <v>422.77978206592002</v>
          </cell>
          <cell r="D100">
            <v>203.78399999999999</v>
          </cell>
          <cell r="E100">
            <v>310.43399999999991</v>
          </cell>
          <cell r="F100">
            <v>-11.518000000000001</v>
          </cell>
          <cell r="G100" t="str">
            <v>CL</v>
          </cell>
          <cell r="H100">
            <v>7.220880961773724</v>
          </cell>
          <cell r="I100">
            <v>148178.99040000001</v>
          </cell>
          <cell r="J100">
            <v>4150.6719999999996</v>
          </cell>
          <cell r="K100">
            <v>56.175999999999995</v>
          </cell>
          <cell r="L100">
            <v>11.722720640856517</v>
          </cell>
          <cell r="M100">
            <v>6.9285444455247465</v>
          </cell>
          <cell r="N100" t="str">
            <v>#N/A N/A</v>
          </cell>
          <cell r="O100" t="str">
            <v>Food</v>
          </cell>
          <cell r="P100">
            <v>35.700000000000003</v>
          </cell>
          <cell r="Q100" t="str">
            <v>#N/A N/A</v>
          </cell>
          <cell r="R100">
            <v>41765.855704336376</v>
          </cell>
          <cell r="S100">
            <v>0.84773916564901086</v>
          </cell>
          <cell r="T100">
            <v>68.769206981194074</v>
          </cell>
        </row>
        <row r="101">
          <cell r="B101" t="str">
            <v>POLPAICO</v>
          </cell>
          <cell r="C101">
            <v>104652.85920000001</v>
          </cell>
          <cell r="D101">
            <v>21354.510999999999</v>
          </cell>
          <cell r="E101">
            <v>89996.080999999991</v>
          </cell>
          <cell r="F101">
            <v>3210.2539999999999</v>
          </cell>
          <cell r="G101" t="str">
            <v>CL</v>
          </cell>
          <cell r="H101">
            <v>7.240221866112968</v>
          </cell>
          <cell r="I101">
            <v>130484.98150000001</v>
          </cell>
          <cell r="J101">
            <v>17.874659999999999</v>
          </cell>
          <cell r="K101">
            <v>0</v>
          </cell>
          <cell r="L101">
            <v>28.988304442225751</v>
          </cell>
          <cell r="M101">
            <v>5.9368259106978281</v>
          </cell>
          <cell r="N101">
            <v>0.89236262073255568</v>
          </cell>
          <cell r="O101" t="str">
            <v>Building Materials</v>
          </cell>
          <cell r="P101">
            <v>7300</v>
          </cell>
          <cell r="Q101" t="str">
            <v>#N/A N/A</v>
          </cell>
          <cell r="R101">
            <v>17627.746000000003</v>
          </cell>
          <cell r="S101">
            <v>1.3979043216659881</v>
          </cell>
          <cell r="T101">
            <v>32.387199171483921</v>
          </cell>
        </row>
        <row r="102">
          <cell r="B102" t="str">
            <v>FOSFOROS</v>
          </cell>
          <cell r="C102">
            <v>48306.773000000001</v>
          </cell>
          <cell r="D102">
            <v>-29121.726999999999</v>
          </cell>
          <cell r="E102">
            <v>65268.156999999999</v>
          </cell>
          <cell r="F102">
            <v>3164.9140000000002</v>
          </cell>
          <cell r="G102" t="str">
            <v>CL</v>
          </cell>
          <cell r="H102">
            <v>5.1101500190460101</v>
          </cell>
          <cell r="I102">
            <v>79027.5</v>
          </cell>
          <cell r="J102">
            <v>61.5</v>
          </cell>
          <cell r="K102">
            <v>0</v>
          </cell>
          <cell r="L102">
            <v>9.409366521318681</v>
          </cell>
          <cell r="M102">
            <v>10.014566352333532</v>
          </cell>
          <cell r="N102">
            <v>2.1789883268482488</v>
          </cell>
          <cell r="O102" t="str">
            <v>Miscellaneous Manufactur</v>
          </cell>
          <cell r="P102">
            <v>1285</v>
          </cell>
          <cell r="Q102" t="str">
            <v>#N/A N/A</v>
          </cell>
          <cell r="R102">
            <v>4823.6510000000007</v>
          </cell>
          <cell r="S102">
            <v>1.2108124946748535</v>
          </cell>
          <cell r="T102">
            <v>7.9136568847807354</v>
          </cell>
        </row>
        <row r="103">
          <cell r="B103" t="str">
            <v>MARINSA</v>
          </cell>
          <cell r="C103">
            <v>157.82464811300176</v>
          </cell>
          <cell r="D103">
            <v>8.1969999999999992</v>
          </cell>
          <cell r="E103">
            <v>126.54399999999998</v>
          </cell>
          <cell r="F103">
            <v>-97.379000000000005</v>
          </cell>
          <cell r="G103" t="str">
            <v>CL</v>
          </cell>
          <cell r="H103">
            <v>6.5045923268395995</v>
          </cell>
          <cell r="I103">
            <v>71629.360576680003</v>
          </cell>
          <cell r="J103">
            <v>2839.0549999999998</v>
          </cell>
          <cell r="K103">
            <v>0</v>
          </cell>
          <cell r="L103" t="str">
            <v>#N/A N/A</v>
          </cell>
          <cell r="M103" t="str">
            <v>#N/A N/A</v>
          </cell>
          <cell r="N103">
            <v>44.67441787145178</v>
          </cell>
          <cell r="O103" t="str">
            <v>Investment Companies</v>
          </cell>
          <cell r="P103">
            <v>25.23</v>
          </cell>
          <cell r="Q103" t="str">
            <v>#N/A N/A</v>
          </cell>
          <cell r="R103" t="str">
            <v>#N/A N/A</v>
          </cell>
          <cell r="S103">
            <v>1.2381639703430185</v>
          </cell>
          <cell r="T103">
            <v>6.8663863952459225</v>
          </cell>
        </row>
        <row r="104">
          <cell r="B104" t="str">
            <v>SIEMEL</v>
          </cell>
          <cell r="C104">
            <v>102867.071</v>
          </cell>
          <cell r="D104">
            <v>4153.3499999999985</v>
          </cell>
          <cell r="E104">
            <v>177739.448</v>
          </cell>
          <cell r="F104">
            <v>2139.7449999999999</v>
          </cell>
          <cell r="G104" t="str">
            <v>CL</v>
          </cell>
          <cell r="H104">
            <v>6.0316740185243525</v>
          </cell>
          <cell r="I104">
            <v>72880.961548099993</v>
          </cell>
          <cell r="J104">
            <v>362.57380000000001</v>
          </cell>
          <cell r="K104">
            <v>10745.252</v>
          </cell>
          <cell r="L104">
            <v>15.865360655138616</v>
          </cell>
          <cell r="M104">
            <v>17.048760312498239</v>
          </cell>
          <cell r="N104">
            <v>3.5373134992608977</v>
          </cell>
          <cell r="O104" t="str">
            <v>Holding Companies-Divers</v>
          </cell>
          <cell r="P104">
            <v>201.01</v>
          </cell>
          <cell r="Q104" t="str">
            <v>#N/A N/A</v>
          </cell>
          <cell r="R104">
            <v>6033.6980000000003</v>
          </cell>
          <cell r="S104">
            <v>0.4391324789175205</v>
          </cell>
          <cell r="T104">
            <v>25.712771427083535</v>
          </cell>
        </row>
        <row r="105">
          <cell r="B105" t="str">
            <v>ELECDA</v>
          </cell>
          <cell r="C105">
            <v>121099.64218</v>
          </cell>
          <cell r="D105">
            <v>46969.593000000001</v>
          </cell>
          <cell r="E105">
            <v>57202.206999999995</v>
          </cell>
          <cell r="F105">
            <v>5548.0020000000004</v>
          </cell>
          <cell r="G105" t="str">
            <v>CL</v>
          </cell>
          <cell r="H105">
            <v>5.999666953915149</v>
          </cell>
          <cell r="I105">
            <v>74130.049180000002</v>
          </cell>
          <cell r="J105">
            <v>180.80499999999998</v>
          </cell>
          <cell r="K105">
            <v>0</v>
          </cell>
          <cell r="L105">
            <v>30.024384926674962</v>
          </cell>
          <cell r="M105">
            <v>14.524358498208079</v>
          </cell>
          <cell r="N105">
            <v>2.5062656641604009</v>
          </cell>
          <cell r="O105" t="str">
            <v>Electric</v>
          </cell>
          <cell r="P105">
            <v>410</v>
          </cell>
          <cell r="Q105" t="str">
            <v>#N/A N/A</v>
          </cell>
          <cell r="R105">
            <v>8337.6929999999993</v>
          </cell>
          <cell r="S105">
            <v>1.2959298787195397</v>
          </cell>
          <cell r="T105">
            <v>82.111616777303709</v>
          </cell>
        </row>
        <row r="106">
          <cell r="B106" t="str">
            <v>DUNCAN FOX</v>
          </cell>
          <cell r="C106">
            <v>132962.53100000002</v>
          </cell>
          <cell r="D106">
            <v>10964.070000000007</v>
          </cell>
          <cell r="E106">
            <v>172711.60900000003</v>
          </cell>
          <cell r="F106">
            <v>22617.447</v>
          </cell>
          <cell r="G106" t="str">
            <v>CL</v>
          </cell>
          <cell r="H106">
            <v>6.3714541951811885</v>
          </cell>
          <cell r="I106">
            <v>92400</v>
          </cell>
          <cell r="J106">
            <v>100</v>
          </cell>
          <cell r="K106">
            <v>12457.787</v>
          </cell>
          <cell r="L106">
            <v>7.7155107484412833</v>
          </cell>
          <cell r="M106">
            <v>4.7510492236634629</v>
          </cell>
          <cell r="N106">
            <v>5.8452379135858452</v>
          </cell>
          <cell r="O106" t="str">
            <v>Holding Companies-Divers</v>
          </cell>
          <cell r="P106">
            <v>924</v>
          </cell>
          <cell r="Q106" t="str">
            <v>#N/A N/A</v>
          </cell>
          <cell r="R106">
            <v>27985.93</v>
          </cell>
          <cell r="S106">
            <v>0.57586283994175935</v>
          </cell>
          <cell r="T106">
            <v>27.262126311381881</v>
          </cell>
        </row>
        <row r="107">
          <cell r="B107" t="str">
            <v>ESPANOLA</v>
          </cell>
          <cell r="C107">
            <v>70034.401400000002</v>
          </cell>
          <cell r="D107">
            <v>-4903.91</v>
          </cell>
          <cell r="E107">
            <v>137499.66500000001</v>
          </cell>
          <cell r="F107">
            <v>5958.5300000000007</v>
          </cell>
          <cell r="G107" t="str">
            <v>CL</v>
          </cell>
          <cell r="H107">
            <v>6.8975620907700002</v>
          </cell>
          <cell r="I107">
            <v>73860.662400000001</v>
          </cell>
          <cell r="J107">
            <v>30.775279999999999</v>
          </cell>
          <cell r="K107">
            <v>9.4E-2</v>
          </cell>
          <cell r="L107">
            <v>13.250854786416623</v>
          </cell>
          <cell r="M107" t="str">
            <v>#N/A N/A</v>
          </cell>
          <cell r="N107">
            <v>6.666666666666667</v>
          </cell>
          <cell r="O107" t="str">
            <v>Investment Companies</v>
          </cell>
          <cell r="P107">
            <v>2400</v>
          </cell>
          <cell r="Q107" t="str">
            <v>#N/A N/A</v>
          </cell>
          <cell r="R107" t="str">
            <v>#N/A N/A</v>
          </cell>
          <cell r="S107">
            <v>0.58093258554100558</v>
          </cell>
          <cell r="T107">
            <v>0</v>
          </cell>
        </row>
        <row r="108">
          <cell r="B108" t="str">
            <v>POTASIOS CHILE-A</v>
          </cell>
          <cell r="C108">
            <v>327.47902676631901</v>
          </cell>
          <cell r="D108">
            <v>237.36899999999997</v>
          </cell>
          <cell r="E108">
            <v>205.30200000000002</v>
          </cell>
          <cell r="F108">
            <v>-0.92800000000000005</v>
          </cell>
          <cell r="G108" t="str">
            <v>CL</v>
          </cell>
          <cell r="H108">
            <v>5.5104955643510003</v>
          </cell>
          <cell r="I108">
            <v>138249.21776123048</v>
          </cell>
          <cell r="J108">
            <v>1815.002</v>
          </cell>
          <cell r="K108">
            <v>0</v>
          </cell>
          <cell r="L108">
            <v>49.239333558824455</v>
          </cell>
          <cell r="M108" t="str">
            <v>#N/A N/A</v>
          </cell>
          <cell r="N108">
            <v>0.52699909760401797</v>
          </cell>
          <cell r="O108" t="str">
            <v>Mining</v>
          </cell>
          <cell r="P108">
            <v>69.5</v>
          </cell>
          <cell r="Q108" t="str">
            <v>#N/A N/A</v>
          </cell>
          <cell r="R108">
            <v>-607.57173459201385</v>
          </cell>
          <cell r="S108">
            <v>1.0136268925915426</v>
          </cell>
          <cell r="T108">
            <v>120.3753494851487</v>
          </cell>
        </row>
        <row r="109">
          <cell r="B109" t="str">
            <v>QUEMCHI</v>
          </cell>
          <cell r="C109">
            <v>92.564334538117208</v>
          </cell>
          <cell r="D109">
            <v>19.003</v>
          </cell>
          <cell r="E109">
            <v>143.291</v>
          </cell>
          <cell r="F109">
            <v>2.3540000000000001</v>
          </cell>
          <cell r="G109" t="str">
            <v>CL</v>
          </cell>
          <cell r="H109">
            <v>7.4033406865606395</v>
          </cell>
          <cell r="I109">
            <v>30504.817999999999</v>
          </cell>
          <cell r="J109">
            <v>122.0193</v>
          </cell>
          <cell r="K109">
            <v>59.244999999999997</v>
          </cell>
          <cell r="L109" t="str">
            <v>#N/A N/A</v>
          </cell>
          <cell r="M109" t="str">
            <v>#N/A N/A</v>
          </cell>
          <cell r="N109" t="str">
            <v>#N/A N/A</v>
          </cell>
          <cell r="O109" t="str">
            <v>Investment Companies</v>
          </cell>
          <cell r="P109">
            <v>250</v>
          </cell>
          <cell r="Q109" t="str">
            <v>#N/A N/A</v>
          </cell>
          <cell r="R109" t="str">
            <v>#N/A N/A</v>
          </cell>
          <cell r="S109">
            <v>0.55121936436843177</v>
          </cell>
          <cell r="T109">
            <v>14.376339058280005</v>
          </cell>
        </row>
        <row r="110">
          <cell r="B110" t="str">
            <v>NAVARINO</v>
          </cell>
          <cell r="C110">
            <v>114.21564957299064</v>
          </cell>
          <cell r="D110">
            <v>12.827999999999999</v>
          </cell>
          <cell r="E110">
            <v>131.27099999999999</v>
          </cell>
          <cell r="F110">
            <v>1.355</v>
          </cell>
          <cell r="G110" t="str">
            <v>CL</v>
          </cell>
          <cell r="H110">
            <v>6.628630088954873</v>
          </cell>
          <cell r="I110">
            <v>57882.521399999998</v>
          </cell>
          <cell r="J110">
            <v>141.8689</v>
          </cell>
          <cell r="K110">
            <v>51.166999999999994</v>
          </cell>
          <cell r="L110" t="str">
            <v>#N/A N/A</v>
          </cell>
          <cell r="M110" t="str">
            <v>#N/A N/A</v>
          </cell>
          <cell r="N110" t="str">
            <v>#N/A N/A</v>
          </cell>
          <cell r="O110" t="str">
            <v>Holding Companies-Divers</v>
          </cell>
          <cell r="P110">
            <v>408</v>
          </cell>
          <cell r="Q110" t="str">
            <v>#N/A N/A</v>
          </cell>
          <cell r="R110" t="str">
            <v>#N/A N/A</v>
          </cell>
          <cell r="S110">
            <v>1.1137003879571881</v>
          </cell>
          <cell r="T110">
            <v>10.286354183330667</v>
          </cell>
        </row>
        <row r="111">
          <cell r="B111" t="str">
            <v>AUSTRALIS SEAFOO</v>
          </cell>
          <cell r="C111">
            <v>260.74132860490653</v>
          </cell>
          <cell r="D111">
            <v>202.79000000000002</v>
          </cell>
          <cell r="E111">
            <v>68.003999999999976</v>
          </cell>
          <cell r="F111">
            <v>-90.769000000000005</v>
          </cell>
          <cell r="G111" t="str">
            <v>CL</v>
          </cell>
          <cell r="H111">
            <v>5.6682384563931949</v>
          </cell>
          <cell r="I111">
            <v>191119.24143200001</v>
          </cell>
          <cell r="J111">
            <v>6825.6869999999999</v>
          </cell>
          <cell r="K111">
            <v>0</v>
          </cell>
          <cell r="L111" t="str">
            <v>#N/A N/A</v>
          </cell>
          <cell r="M111" t="str">
            <v>#N/A N/A</v>
          </cell>
          <cell r="N111" t="str">
            <v>#N/A N/A</v>
          </cell>
          <cell r="O111" t="str">
            <v>Food</v>
          </cell>
          <cell r="P111">
            <v>28</v>
          </cell>
          <cell r="Q111" t="str">
            <v>#N/A N/A</v>
          </cell>
          <cell r="R111">
            <v>-50921.451294572267</v>
          </cell>
          <cell r="S111">
            <v>2.4342815158950915</v>
          </cell>
          <cell r="T111">
            <v>307.94953238044826</v>
          </cell>
        </row>
        <row r="112">
          <cell r="B112" t="str">
            <v>TRICAHUE</v>
          </cell>
          <cell r="C112">
            <v>55133.731349999995</v>
          </cell>
          <cell r="D112">
            <v>5.2919999999999998</v>
          </cell>
          <cell r="E112">
            <v>50369.75</v>
          </cell>
          <cell r="F112">
            <v>3996.924</v>
          </cell>
          <cell r="G112" t="str">
            <v>CL</v>
          </cell>
          <cell r="H112">
            <v>7.6140620851569656</v>
          </cell>
          <cell r="I112">
            <v>56766.704299999998</v>
          </cell>
          <cell r="J112">
            <v>33.392179999999996</v>
          </cell>
          <cell r="K112">
            <v>0</v>
          </cell>
          <cell r="L112">
            <v>14.911198331875472</v>
          </cell>
          <cell r="M112">
            <v>14.491151704441513</v>
          </cell>
          <cell r="N112">
            <v>2.8613569321533925</v>
          </cell>
          <cell r="O112" t="str">
            <v>Investment Companies</v>
          </cell>
          <cell r="P112">
            <v>1700</v>
          </cell>
          <cell r="Q112" t="str">
            <v>#N/A N/A</v>
          </cell>
          <cell r="R112">
            <v>3804.6480000000001</v>
          </cell>
          <cell r="S112">
            <v>1.1704978548149514</v>
          </cell>
          <cell r="T112">
            <v>1.102645933323076E-2</v>
          </cell>
        </row>
        <row r="113">
          <cell r="B113" t="str">
            <v>MOLLER Y PEREZ</v>
          </cell>
          <cell r="C113">
            <v>108792.453438</v>
          </cell>
          <cell r="D113">
            <v>55414.111000000004</v>
          </cell>
          <cell r="E113">
            <v>65436.630999999987</v>
          </cell>
          <cell r="F113">
            <v>5541.7460000000001</v>
          </cell>
          <cell r="G113" t="str">
            <v>CL</v>
          </cell>
          <cell r="H113">
            <v>3.0285652030956354</v>
          </cell>
          <cell r="I113">
            <v>80126.254920299994</v>
          </cell>
          <cell r="J113">
            <v>206.88419999999999</v>
          </cell>
          <cell r="K113">
            <v>2.2159999999999997</v>
          </cell>
          <cell r="L113">
            <v>15.551028104196661</v>
          </cell>
          <cell r="M113">
            <v>17.313694735842009</v>
          </cell>
          <cell r="N113">
            <v>3.2152335464631192</v>
          </cell>
          <cell r="O113" t="str">
            <v>Engineering&amp;Construction</v>
          </cell>
          <cell r="P113">
            <v>387.3</v>
          </cell>
          <cell r="Q113" t="str">
            <v>#N/A N/A</v>
          </cell>
          <cell r="R113">
            <v>6283.607</v>
          </cell>
          <cell r="S113">
            <v>1.2245276800420386</v>
          </cell>
          <cell r="T113">
            <v>88.736432656503979</v>
          </cell>
        </row>
        <row r="114">
          <cell r="B114" t="str">
            <v>CTI SA</v>
          </cell>
          <cell r="C114">
            <v>71594.549985999998</v>
          </cell>
          <cell r="D114">
            <v>842.18799999999828</v>
          </cell>
          <cell r="E114">
            <v>315530.05599999998</v>
          </cell>
          <cell r="F114">
            <v>43643.15</v>
          </cell>
          <cell r="G114" t="str">
            <v>CL</v>
          </cell>
          <cell r="H114">
            <v>4.8978791811962212</v>
          </cell>
          <cell r="I114">
            <v>89879.843541000009</v>
          </cell>
          <cell r="J114">
            <v>296.63310000000001</v>
          </cell>
          <cell r="K114">
            <v>153.673</v>
          </cell>
          <cell r="L114">
            <v>3.7174917766444078</v>
          </cell>
          <cell r="M114">
            <v>1.2968420919677033</v>
          </cell>
          <cell r="N114">
            <v>8.0699964718456716</v>
          </cell>
          <cell r="O114" t="str">
            <v>Home Furnishings</v>
          </cell>
          <cell r="P114">
            <v>303</v>
          </cell>
          <cell r="Q114" t="str">
            <v>#N/A N/A</v>
          </cell>
          <cell r="R114">
            <v>55206.837</v>
          </cell>
          <cell r="S114">
            <v>0.28499230882802029</v>
          </cell>
          <cell r="T114">
            <v>5.8648016720156768</v>
          </cell>
        </row>
        <row r="115">
          <cell r="B115" t="str">
            <v>ELIQSA</v>
          </cell>
          <cell r="C115">
            <v>77393.444709999996</v>
          </cell>
          <cell r="D115">
            <v>17025.657999999999</v>
          </cell>
          <cell r="E115">
            <v>45189.770000000004</v>
          </cell>
          <cell r="F115">
            <v>4580.7479999999996</v>
          </cell>
          <cell r="G115" t="str">
            <v>CL</v>
          </cell>
          <cell r="H115">
            <v>6.1421406238312661</v>
          </cell>
          <cell r="I115">
            <v>60367.786709999993</v>
          </cell>
          <cell r="J115">
            <v>182.93269999999998</v>
          </cell>
          <cell r="K115">
            <v>0</v>
          </cell>
          <cell r="L115">
            <v>16.847145542184027</v>
          </cell>
          <cell r="M115">
            <v>12.852422381981436</v>
          </cell>
          <cell r="N115">
            <v>6.3636363636363633</v>
          </cell>
          <cell r="O115" t="str">
            <v>Electric</v>
          </cell>
          <cell r="P115">
            <v>330</v>
          </cell>
          <cell r="Q115" t="str">
            <v>#N/A N/A</v>
          </cell>
          <cell r="R115">
            <v>6021.701</v>
          </cell>
          <cell r="S115">
            <v>1.3358728471067676</v>
          </cell>
          <cell r="T115">
            <v>37.675967370491151</v>
          </cell>
        </row>
        <row r="116">
          <cell r="B116" t="str">
            <v>EDELMAG</v>
          </cell>
          <cell r="C116">
            <v>84244.725200000001</v>
          </cell>
          <cell r="D116">
            <v>8099.4380000000001</v>
          </cell>
          <cell r="E116">
            <v>49262.146000000001</v>
          </cell>
          <cell r="F116">
            <v>7518.33</v>
          </cell>
          <cell r="G116" t="str">
            <v>CL</v>
          </cell>
          <cell r="H116">
            <v>7.5478546853127195</v>
          </cell>
          <cell r="I116">
            <v>77179.575599999996</v>
          </cell>
          <cell r="J116">
            <v>13.08128</v>
          </cell>
          <cell r="K116">
            <v>273.83999999999997</v>
          </cell>
          <cell r="L116">
            <v>14.031223996678717</v>
          </cell>
          <cell r="M116">
            <v>6.6683694329085208</v>
          </cell>
          <cell r="N116">
            <v>6.1864406779661021</v>
          </cell>
          <cell r="O116" t="str">
            <v>Electric</v>
          </cell>
          <cell r="P116">
            <v>5900</v>
          </cell>
          <cell r="Q116" t="str">
            <v>#N/A N/A</v>
          </cell>
          <cell r="R116">
            <v>12633.482</v>
          </cell>
          <cell r="S116">
            <v>1.5754693701798954</v>
          </cell>
          <cell r="T116">
            <v>18.208467816241701</v>
          </cell>
        </row>
        <row r="117">
          <cell r="B117" t="str">
            <v>CEM SA</v>
          </cell>
          <cell r="C117">
            <v>35323.27188</v>
          </cell>
          <cell r="D117">
            <v>22966.296999999999</v>
          </cell>
          <cell r="E117">
            <v>20023.532999999999</v>
          </cell>
          <cell r="F117">
            <v>2932.7420000000002</v>
          </cell>
          <cell r="G117" t="str">
            <v>CL</v>
          </cell>
          <cell r="H117">
            <v>6.6505142845222327</v>
          </cell>
          <cell r="I117">
            <v>12134.424783</v>
          </cell>
          <cell r="J117">
            <v>311.13909999999998</v>
          </cell>
          <cell r="K117">
            <v>0</v>
          </cell>
          <cell r="L117" t="str">
            <v>#N/A N/A</v>
          </cell>
          <cell r="M117" t="str">
            <v>#N/A N/A</v>
          </cell>
          <cell r="N117" t="str">
            <v>#N/A N/A</v>
          </cell>
          <cell r="O117" t="str">
            <v>Mining</v>
          </cell>
          <cell r="P117">
            <v>39</v>
          </cell>
          <cell r="Q117" t="str">
            <v>#N/A N/A</v>
          </cell>
          <cell r="R117" t="str">
            <v>#N/A N/A</v>
          </cell>
          <cell r="S117">
            <v>0.58204949957678898</v>
          </cell>
          <cell r="T117">
            <v>137.10020604256005</v>
          </cell>
        </row>
        <row r="118">
          <cell r="B118" t="str">
            <v>AXXION SA</v>
          </cell>
          <cell r="C118">
            <v>48675.409476000001</v>
          </cell>
          <cell r="D118">
            <v>-25.177</v>
          </cell>
          <cell r="E118">
            <v>-1851.3080000000009</v>
          </cell>
          <cell r="F118">
            <v>1846.1310000000001</v>
          </cell>
          <cell r="G118" t="str">
            <v>CL</v>
          </cell>
          <cell r="H118">
            <v>6.8975620907700002</v>
          </cell>
          <cell r="I118">
            <v>49134.058475999998</v>
          </cell>
          <cell r="J118">
            <v>40945.049999999996</v>
          </cell>
          <cell r="K118">
            <v>0</v>
          </cell>
          <cell r="L118">
            <v>1.8352216453429966</v>
          </cell>
          <cell r="M118" t="str">
            <v>#N/A N/A</v>
          </cell>
          <cell r="N118" t="str">
            <v>#N/A N/A</v>
          </cell>
          <cell r="O118" t="str">
            <v>Investment Companies</v>
          </cell>
          <cell r="P118">
            <v>1.2</v>
          </cell>
          <cell r="Q118" t="str">
            <v>#N/A N/A</v>
          </cell>
          <cell r="R118" t="str">
            <v>#N/A N/A</v>
          </cell>
          <cell r="S118">
            <v>2.4840017033399686</v>
          </cell>
          <cell r="T118">
            <v>0</v>
          </cell>
        </row>
        <row r="119">
          <cell r="B119" t="str">
            <v>EMP TATTERSALL</v>
          </cell>
          <cell r="C119">
            <v>180847.958832</v>
          </cell>
          <cell r="D119">
            <v>94277.810999999987</v>
          </cell>
          <cell r="E119">
            <v>77900.866000000009</v>
          </cell>
          <cell r="F119">
            <v>15607.276</v>
          </cell>
          <cell r="G119" t="str">
            <v>CL</v>
          </cell>
          <cell r="H119">
            <v>3.8040271698075099</v>
          </cell>
          <cell r="I119" t="str">
            <v>#N/A N/A</v>
          </cell>
          <cell r="J119">
            <v>654.57499999999993</v>
          </cell>
          <cell r="K119">
            <v>23140.644</v>
          </cell>
          <cell r="L119" t="str">
            <v>#N/A N/A</v>
          </cell>
          <cell r="M119">
            <v>4.7456201795756652</v>
          </cell>
          <cell r="N119">
            <v>1.9886363636363635</v>
          </cell>
          <cell r="O119" t="str">
            <v>Holding Companies-Divers</v>
          </cell>
          <cell r="P119" t="str">
            <v>#N/A N/A</v>
          </cell>
          <cell r="Q119" t="str">
            <v>#N/A N/A</v>
          </cell>
          <cell r="R119">
            <v>38108.392999999996</v>
          </cell>
          <cell r="S119" t="str">
            <v>#N/A N/A</v>
          </cell>
          <cell r="T119">
            <v>177.63524349010441</v>
          </cell>
        </row>
        <row r="120">
          <cell r="B120" t="str">
            <v>COMPANIA MARITIM</v>
          </cell>
          <cell r="C120">
            <v>234.34856692659991</v>
          </cell>
          <cell r="D120">
            <v>92.054000000000002</v>
          </cell>
          <cell r="E120">
            <v>169.94099999999997</v>
          </cell>
          <cell r="F120">
            <v>17.152000000000001</v>
          </cell>
          <cell r="G120" t="str">
            <v>CL</v>
          </cell>
          <cell r="H120">
            <v>5.9087625629524663</v>
          </cell>
          <cell r="I120">
            <v>45035.133238249997</v>
          </cell>
          <cell r="J120">
            <v>914.41890000000001</v>
          </cell>
          <cell r="K120">
            <v>15.789</v>
          </cell>
          <cell r="L120" t="str">
            <v>#N/A N/A</v>
          </cell>
          <cell r="M120" t="str">
            <v>#N/A N/A</v>
          </cell>
          <cell r="N120" t="str">
            <v>#N/A N/A</v>
          </cell>
          <cell r="O120" t="str">
            <v>Transportation</v>
          </cell>
          <cell r="P120">
            <v>49.25</v>
          </cell>
          <cell r="Q120" t="str">
            <v>#N/A N/A</v>
          </cell>
          <cell r="R120">
            <v>-53937.638922792852</v>
          </cell>
          <cell r="S120">
            <v>0.44168140725385396</v>
          </cell>
          <cell r="T120">
            <v>75.442653626846976</v>
          </cell>
        </row>
        <row r="121">
          <cell r="B121" t="str">
            <v>SPORTING</v>
          </cell>
          <cell r="C121">
            <v>46428.44</v>
          </cell>
          <cell r="D121">
            <v>-1157.4699999999998</v>
          </cell>
          <cell r="E121">
            <v>26972.470999999994</v>
          </cell>
          <cell r="F121">
            <v>329.923</v>
          </cell>
          <cell r="G121" t="str">
            <v>CL</v>
          </cell>
          <cell r="H121">
            <v>7.2176901541238259</v>
          </cell>
          <cell r="I121">
            <v>48000</v>
          </cell>
          <cell r="J121">
            <v>6.3999999999999994E-3</v>
          </cell>
          <cell r="K121">
            <v>0.94399999999999995</v>
          </cell>
          <cell r="L121">
            <v>270.16834865225394</v>
          </cell>
          <cell r="M121">
            <v>62.393921394187487</v>
          </cell>
          <cell r="N121">
            <v>0.21370695364238412</v>
          </cell>
          <cell r="O121" t="str">
            <v>Entertainment</v>
          </cell>
          <cell r="P121">
            <v>7500000</v>
          </cell>
          <cell r="Q121" t="str">
            <v>#N/A N/A</v>
          </cell>
          <cell r="R121">
            <v>744.11799999999994</v>
          </cell>
          <cell r="S121">
            <v>1.7725503299048517</v>
          </cell>
          <cell r="T121">
            <v>2.8131460406426991</v>
          </cell>
        </row>
        <row r="122">
          <cell r="B122" t="str">
            <v>COLOSO</v>
          </cell>
          <cell r="C122">
            <v>12.913761697737897</v>
          </cell>
          <cell r="D122">
            <v>-19.580000000000002</v>
          </cell>
          <cell r="E122">
            <v>152.77500000000001</v>
          </cell>
          <cell r="F122">
            <v>-0.95499999999999996</v>
          </cell>
          <cell r="G122" t="str">
            <v>CL</v>
          </cell>
          <cell r="H122">
            <v>7.7047366959564298</v>
          </cell>
          <cell r="I122">
            <v>19535.668900000001</v>
          </cell>
          <cell r="J122">
            <v>195.35669999999999</v>
          </cell>
          <cell r="K122">
            <v>0</v>
          </cell>
          <cell r="L122" t="str">
            <v>#N/A N/A</v>
          </cell>
          <cell r="M122" t="str">
            <v>#N/A N/A</v>
          </cell>
          <cell r="N122" t="str">
            <v>#N/A N/A</v>
          </cell>
          <cell r="O122" t="str">
            <v>Food</v>
          </cell>
          <cell r="P122">
            <v>100</v>
          </cell>
          <cell r="Q122" t="str">
            <v>#N/A N/A</v>
          </cell>
          <cell r="R122">
            <v>-685.8306688912661</v>
          </cell>
          <cell r="S122">
            <v>0.20025637173532854</v>
          </cell>
          <cell r="T122">
            <v>0.16298478154148258</v>
          </cell>
        </row>
        <row r="123">
          <cell r="B123" t="str">
            <v>ANASAC</v>
          </cell>
          <cell r="C123">
            <v>90744.11</v>
          </cell>
          <cell r="D123">
            <v>48716.216999999997</v>
          </cell>
          <cell r="E123">
            <v>96422.5</v>
          </cell>
          <cell r="F123">
            <v>14033.208000000001</v>
          </cell>
          <cell r="G123" t="str">
            <v>CL</v>
          </cell>
          <cell r="H123">
            <v>3.4986471433136153</v>
          </cell>
          <cell r="I123">
            <v>39600</v>
          </cell>
          <cell r="J123">
            <v>22</v>
          </cell>
          <cell r="K123">
            <v>1260.4849999999999</v>
          </cell>
          <cell r="L123" t="str">
            <v>#N/A N/A</v>
          </cell>
          <cell r="M123">
            <v>12.58706584288047</v>
          </cell>
          <cell r="N123">
            <v>3.1221667395697699</v>
          </cell>
          <cell r="O123" t="str">
            <v>Chemicals</v>
          </cell>
          <cell r="P123">
            <v>1800</v>
          </cell>
          <cell r="Q123" t="str">
            <v>#N/A N/A</v>
          </cell>
          <cell r="R123">
            <v>7209.3140000000021</v>
          </cell>
          <cell r="S123">
            <v>0.4426595131100825</v>
          </cell>
          <cell r="T123">
            <v>56.428738105732577</v>
          </cell>
        </row>
        <row r="124">
          <cell r="B124" t="str">
            <v>CINTAC</v>
          </cell>
          <cell r="C124">
            <v>69.783759546341003</v>
          </cell>
          <cell r="D124">
            <v>-28.649000000000001</v>
          </cell>
          <cell r="E124">
            <v>186.83499999999998</v>
          </cell>
          <cell r="F124">
            <v>24.753</v>
          </cell>
          <cell r="G124" t="str">
            <v>CL</v>
          </cell>
          <cell r="H124">
            <v>6.0264779213939352</v>
          </cell>
          <cell r="I124">
            <v>114352.47070000001</v>
          </cell>
          <cell r="J124">
            <v>439.81719999999996</v>
          </cell>
          <cell r="K124">
            <v>0</v>
          </cell>
          <cell r="L124">
            <v>12.955695033990633</v>
          </cell>
          <cell r="M124">
            <v>2.2807386196797399</v>
          </cell>
          <cell r="N124">
            <v>0.95312311099125779</v>
          </cell>
          <cell r="O124" t="str">
            <v>Metal Fabricate/Hardware</v>
          </cell>
          <cell r="P124">
            <v>260</v>
          </cell>
          <cell r="Q124" t="str">
            <v>#N/A N/A</v>
          </cell>
          <cell r="R124">
            <v>20690.503417298067</v>
          </cell>
          <cell r="S124">
            <v>0.94660417023548937</v>
          </cell>
          <cell r="T124">
            <v>9.6373805764444551</v>
          </cell>
        </row>
        <row r="125">
          <cell r="B125" t="str">
            <v>ENERGIA LATINA</v>
          </cell>
          <cell r="C125">
            <v>98.007068064792008</v>
          </cell>
          <cell r="D125">
            <v>46.122999999999998</v>
          </cell>
          <cell r="E125">
            <v>72.369</v>
          </cell>
          <cell r="F125">
            <v>9.1080000000000005</v>
          </cell>
          <cell r="G125" t="str">
            <v>CL</v>
          </cell>
          <cell r="H125">
            <v>5.3905141296545445</v>
          </cell>
          <cell r="I125">
            <v>37022.915952000003</v>
          </cell>
          <cell r="J125">
            <v>43.762309999999999</v>
          </cell>
          <cell r="K125">
            <v>0</v>
          </cell>
          <cell r="L125">
            <v>11.810880052903313</v>
          </cell>
          <cell r="M125">
            <v>7.2426151392840667</v>
          </cell>
          <cell r="N125">
            <v>5.4948712071628432</v>
          </cell>
          <cell r="O125" t="str">
            <v>Electric</v>
          </cell>
          <cell r="P125">
            <v>846</v>
          </cell>
          <cell r="Q125" t="str">
            <v>#N/A N/A</v>
          </cell>
          <cell r="R125">
            <v>9262.1363387590955</v>
          </cell>
          <cell r="S125">
            <v>0.76142670196466233</v>
          </cell>
          <cell r="T125">
            <v>74.403404772761817</v>
          </cell>
        </row>
        <row r="126">
          <cell r="B126" t="str">
            <v>IQUIQUE</v>
          </cell>
          <cell r="C126">
            <v>198.75611520593117</v>
          </cell>
          <cell r="D126">
            <v>34.296999999999997</v>
          </cell>
          <cell r="E126">
            <v>351.24399999999997</v>
          </cell>
          <cell r="F126">
            <v>-12.894</v>
          </cell>
          <cell r="G126" t="str">
            <v>CL</v>
          </cell>
          <cell r="H126">
            <v>3.6754978757210011</v>
          </cell>
          <cell r="I126">
            <v>30292.021989600002</v>
          </cell>
          <cell r="J126">
            <v>3606.1929999999998</v>
          </cell>
          <cell r="K126">
            <v>102.55199999999999</v>
          </cell>
          <cell r="L126" t="str">
            <v>#N/A N/A</v>
          </cell>
          <cell r="M126">
            <v>9.3885741712768631</v>
          </cell>
          <cell r="N126" t="str">
            <v>#N/A N/A</v>
          </cell>
          <cell r="O126" t="str">
            <v>Food</v>
          </cell>
          <cell r="P126">
            <v>8.4</v>
          </cell>
          <cell r="Q126" t="str">
            <v>#N/A N/A</v>
          </cell>
          <cell r="R126">
            <v>14490.055150127846</v>
          </cell>
          <cell r="S126">
            <v>0.19247981767178673</v>
          </cell>
          <cell r="T126">
            <v>13.328341551741808</v>
          </cell>
        </row>
        <row r="127">
          <cell r="B127" t="str">
            <v>SOQUICOM</v>
          </cell>
          <cell r="C127">
            <v>28.305683901218302</v>
          </cell>
          <cell r="D127">
            <v>-1.9340000000000002</v>
          </cell>
          <cell r="E127">
            <v>126.43799999999999</v>
          </cell>
          <cell r="F127">
            <v>8.9559999999999995</v>
          </cell>
          <cell r="G127" t="str">
            <v>CL</v>
          </cell>
          <cell r="H127">
            <v>10.240948704412517</v>
          </cell>
          <cell r="I127">
            <v>55552.622467649999</v>
          </cell>
          <cell r="J127">
            <v>272.11669999999998</v>
          </cell>
          <cell r="K127">
            <v>0.28599999999999998</v>
          </cell>
          <cell r="L127">
            <v>12.407286550838398</v>
          </cell>
          <cell r="M127">
            <v>3.1356689820780215</v>
          </cell>
          <cell r="N127">
            <v>5.8628753094062365</v>
          </cell>
          <cell r="O127" t="str">
            <v>Chemicals</v>
          </cell>
          <cell r="P127">
            <v>204.15</v>
          </cell>
          <cell r="Q127" t="str">
            <v>#N/A N/A</v>
          </cell>
          <cell r="R127">
            <v>6178.6361757299992</v>
          </cell>
          <cell r="S127">
            <v>0.68125323066714527</v>
          </cell>
          <cell r="T127">
            <v>0</v>
          </cell>
        </row>
        <row r="128">
          <cell r="B128" t="str">
            <v>AZUL AZUL SA</v>
          </cell>
          <cell r="C128">
            <v>43710.183514000004</v>
          </cell>
          <cell r="D128">
            <v>-700.82299999999998</v>
          </cell>
          <cell r="E128">
            <v>14987.563999999998</v>
          </cell>
          <cell r="F128">
            <v>-3442.24</v>
          </cell>
          <cell r="G128" t="str">
            <v>CL</v>
          </cell>
          <cell r="H128">
            <v>8.9973530092423992</v>
          </cell>
          <cell r="I128">
            <v>37200.298269999999</v>
          </cell>
          <cell r="J128">
            <v>40.416899999999998</v>
          </cell>
          <cell r="K128">
            <v>0</v>
          </cell>
          <cell r="L128" t="str">
            <v>#N/A N/A</v>
          </cell>
          <cell r="M128" t="str">
            <v>#N/A N/A</v>
          </cell>
          <cell r="N128" t="str">
            <v>#N/A N/A</v>
          </cell>
          <cell r="O128" t="str">
            <v>Entertainment</v>
          </cell>
          <cell r="P128">
            <v>910</v>
          </cell>
          <cell r="Q128" t="str">
            <v>#N/A N/A</v>
          </cell>
          <cell r="R128">
            <v>-1542.0920000000001</v>
          </cell>
          <cell r="S128">
            <v>2.5673732560112859</v>
          </cell>
          <cell r="T128">
            <v>0</v>
          </cell>
        </row>
        <row r="129">
          <cell r="B129" t="str">
            <v>EPERVA</v>
          </cell>
          <cell r="C129">
            <v>704.22772446380145</v>
          </cell>
          <cell r="D129">
            <v>344.90299999999996</v>
          </cell>
          <cell r="E129">
            <v>456.75800000000004</v>
          </cell>
          <cell r="F129">
            <v>65.3</v>
          </cell>
          <cell r="G129" t="str">
            <v>CL</v>
          </cell>
          <cell r="H129">
            <v>2.6269708746397273</v>
          </cell>
          <cell r="I129">
            <v>24841.449964200005</v>
          </cell>
          <cell r="J129">
            <v>310.90679999999998</v>
          </cell>
          <cell r="K129">
            <v>216.28699999999998</v>
          </cell>
          <cell r="L129" t="str">
            <v>#N/A N/A</v>
          </cell>
          <cell r="M129">
            <v>23.231871621541963</v>
          </cell>
          <cell r="N129" t="str">
            <v>#N/A N/A</v>
          </cell>
          <cell r="O129" t="str">
            <v>Food</v>
          </cell>
          <cell r="P129">
            <v>79.900000000000006</v>
          </cell>
          <cell r="Q129" t="str">
            <v>#N/A N/A</v>
          </cell>
          <cell r="R129">
            <v>20748.088888324295</v>
          </cell>
          <cell r="S129">
            <v>0.16170467579071501</v>
          </cell>
          <cell r="T129">
            <v>88.209949251025691</v>
          </cell>
        </row>
        <row r="130">
          <cell r="B130" t="str">
            <v>SIPSA</v>
          </cell>
          <cell r="C130">
            <v>30.323788548279101</v>
          </cell>
          <cell r="D130">
            <v>-18.893999999999998</v>
          </cell>
          <cell r="E130">
            <v>52.889999999999993</v>
          </cell>
          <cell r="F130">
            <v>-1.206</v>
          </cell>
          <cell r="G130" t="str">
            <v>CL</v>
          </cell>
          <cell r="H130">
            <v>7.8520774870976</v>
          </cell>
          <cell r="I130">
            <v>18033.678134999998</v>
          </cell>
          <cell r="J130">
            <v>109.295</v>
          </cell>
          <cell r="K130">
            <v>9.3789999999999996</v>
          </cell>
          <cell r="L130" t="str">
            <v>#N/A N/A</v>
          </cell>
          <cell r="M130">
            <v>53.670422209343549</v>
          </cell>
          <cell r="N130" t="str">
            <v>#N/A N/A</v>
          </cell>
          <cell r="O130" t="str">
            <v>Investment Companies</v>
          </cell>
          <cell r="P130">
            <v>165</v>
          </cell>
          <cell r="Q130" t="str">
            <v>#N/A N/A</v>
          </cell>
          <cell r="R130">
            <v>386.72088615126279</v>
          </cell>
          <cell r="S130">
            <v>0.68035333931025033</v>
          </cell>
          <cell r="T130">
            <v>0</v>
          </cell>
        </row>
        <row r="131">
          <cell r="B131" t="str">
            <v>EMELARI</v>
          </cell>
          <cell r="C131">
            <v>43983.213923000003</v>
          </cell>
          <cell r="D131">
            <v>9202.2369999999992</v>
          </cell>
          <cell r="E131">
            <v>32875.133000000002</v>
          </cell>
          <cell r="F131">
            <v>3242.37</v>
          </cell>
          <cell r="G131" t="str">
            <v>CL</v>
          </cell>
          <cell r="H131">
            <v>6.3678623499223272</v>
          </cell>
          <cell r="I131">
            <v>34780.976923000002</v>
          </cell>
          <cell r="J131">
            <v>185.99449999999999</v>
          </cell>
          <cell r="K131">
            <v>0</v>
          </cell>
          <cell r="L131">
            <v>13.37939278734822</v>
          </cell>
          <cell r="M131">
            <v>10.352036227831716</v>
          </cell>
          <cell r="N131">
            <v>5.3475935828877006</v>
          </cell>
          <cell r="O131" t="str">
            <v>Electric</v>
          </cell>
          <cell r="P131">
            <v>187</v>
          </cell>
          <cell r="Q131" t="str">
            <v>#N/A N/A</v>
          </cell>
          <cell r="R131">
            <v>4248.75</v>
          </cell>
          <cell r="S131">
            <v>1.0579722041884971</v>
          </cell>
          <cell r="T131">
            <v>28.397436445352177</v>
          </cell>
        </row>
        <row r="132">
          <cell r="B132" t="str">
            <v>LITORAL</v>
          </cell>
          <cell r="C132">
            <v>30988.878000000001</v>
          </cell>
          <cell r="D132">
            <v>-189.589</v>
          </cell>
          <cell r="E132">
            <v>13895.305999999999</v>
          </cell>
          <cell r="F132">
            <v>2522.123</v>
          </cell>
          <cell r="G132" t="str">
            <v>CL</v>
          </cell>
          <cell r="H132">
            <v>6.7734333283094994</v>
          </cell>
          <cell r="I132">
            <v>31250</v>
          </cell>
          <cell r="J132">
            <v>2.5</v>
          </cell>
          <cell r="K132">
            <v>2.153</v>
          </cell>
          <cell r="L132">
            <v>16.474360359894924</v>
          </cell>
          <cell r="M132">
            <v>10.210833166935869</v>
          </cell>
          <cell r="N132">
            <v>1.8480000000000001</v>
          </cell>
          <cell r="O132" t="str">
            <v>Electric</v>
          </cell>
          <cell r="P132">
            <v>12500</v>
          </cell>
          <cell r="Q132" t="str">
            <v>#N/A N/A</v>
          </cell>
          <cell r="R132">
            <v>3034.902</v>
          </cell>
          <cell r="S132">
            <v>2.2544937471165025</v>
          </cell>
          <cell r="T132">
            <v>0</v>
          </cell>
        </row>
        <row r="133">
          <cell r="B133" t="str">
            <v>INMOBILIARIA SIX</v>
          </cell>
          <cell r="C133">
            <v>37717.769</v>
          </cell>
          <cell r="D133">
            <v>-207.23099999999999</v>
          </cell>
          <cell r="E133">
            <v>30132.218999999997</v>
          </cell>
          <cell r="F133">
            <v>1301.481</v>
          </cell>
          <cell r="G133" t="str">
            <v>CL</v>
          </cell>
          <cell r="H133">
            <v>6.2873245945926</v>
          </cell>
          <cell r="I133">
            <v>35252.5</v>
          </cell>
          <cell r="J133">
            <v>25</v>
          </cell>
          <cell r="K133">
            <v>0</v>
          </cell>
          <cell r="L133">
            <v>26.432402995946148</v>
          </cell>
          <cell r="M133" t="str">
            <v>#N/A N/A</v>
          </cell>
          <cell r="N133" t="str">
            <v>#N/A N/A</v>
          </cell>
          <cell r="O133" t="str">
            <v>Investment Companies</v>
          </cell>
          <cell r="P133">
            <v>1410.1</v>
          </cell>
          <cell r="Q133" t="str">
            <v>#N/A N/A</v>
          </cell>
          <cell r="R133" t="str">
            <v>#N/A N/A</v>
          </cell>
          <cell r="S133">
            <v>1.1699270933099362</v>
          </cell>
          <cell r="T133">
            <v>0</v>
          </cell>
        </row>
        <row r="134">
          <cell r="B134" t="str">
            <v>INVERSIONES UNIO</v>
          </cell>
          <cell r="C134">
            <v>31577.398000000005</v>
          </cell>
          <cell r="D134">
            <v>-1031.307</v>
          </cell>
          <cell r="E134">
            <v>34196.604999999996</v>
          </cell>
          <cell r="F134">
            <v>2772.9870000000001</v>
          </cell>
          <cell r="G134" t="str">
            <v>CL</v>
          </cell>
          <cell r="H134">
            <v>6.9396787577490002</v>
          </cell>
          <cell r="I134">
            <v>33033</v>
          </cell>
          <cell r="J134">
            <v>23.099999999999998</v>
          </cell>
          <cell r="K134">
            <v>0</v>
          </cell>
          <cell r="L134">
            <v>13.644452029360341</v>
          </cell>
          <cell r="M134">
            <v>13.170227328179644</v>
          </cell>
          <cell r="N134">
            <v>2.6573426573426575</v>
          </cell>
          <cell r="O134" t="str">
            <v>Real Estate</v>
          </cell>
          <cell r="P134">
            <v>1430</v>
          </cell>
          <cell r="Q134" t="str">
            <v>#N/A N/A</v>
          </cell>
          <cell r="R134">
            <v>2397.6350000000002</v>
          </cell>
          <cell r="S134">
            <v>1.022941094534894</v>
          </cell>
          <cell r="T134">
            <v>0</v>
          </cell>
        </row>
        <row r="135">
          <cell r="B135" t="str">
            <v>COPEVAL</v>
          </cell>
          <cell r="C135">
            <v>182267.77925000002</v>
          </cell>
          <cell r="D135">
            <v>152649.201</v>
          </cell>
          <cell r="E135">
            <v>55515.275999999998</v>
          </cell>
          <cell r="F135">
            <v>18322.807000000001</v>
          </cell>
          <cell r="G135" t="str">
            <v>CL</v>
          </cell>
          <cell r="H135">
            <v>4.4039551852704788</v>
          </cell>
          <cell r="I135">
            <v>47202.861089999999</v>
          </cell>
          <cell r="J135">
            <v>39.010629999999999</v>
          </cell>
          <cell r="K135">
            <v>12410.787</v>
          </cell>
          <cell r="L135" t="str">
            <v>#N/A N/A</v>
          </cell>
          <cell r="M135">
            <v>13.617605278289059</v>
          </cell>
          <cell r="N135">
            <v>6.1201828982689968</v>
          </cell>
          <cell r="O135" t="str">
            <v>Machinery-Diversified</v>
          </cell>
          <cell r="P135">
            <v>1210</v>
          </cell>
          <cell r="Q135" t="str">
            <v>#N/A N/A</v>
          </cell>
          <cell r="R135">
            <v>13384.716</v>
          </cell>
          <cell r="S135">
            <v>0.9084013077183799</v>
          </cell>
          <cell r="T135">
            <v>289.31163919638982</v>
          </cell>
        </row>
        <row r="136">
          <cell r="B136" t="str">
            <v>CAMPOS CHILENOS</v>
          </cell>
          <cell r="C136">
            <v>400.23682580626894</v>
          </cell>
          <cell r="D136">
            <v>136.17400000000001</v>
          </cell>
          <cell r="E136">
            <v>366.38499999999999</v>
          </cell>
          <cell r="F136">
            <v>1.6999999999999904E-2</v>
          </cell>
          <cell r="G136" t="str">
            <v>CL</v>
          </cell>
          <cell r="H136">
            <v>0.95811487782553373</v>
          </cell>
          <cell r="I136">
            <v>41121.676083990002</v>
          </cell>
          <cell r="J136">
            <v>934.79599999999994</v>
          </cell>
          <cell r="K136">
            <v>209.66799999999998</v>
          </cell>
          <cell r="L136" t="str">
            <v>#N/A N/A</v>
          </cell>
          <cell r="M136">
            <v>41.596011827714506</v>
          </cell>
          <cell r="N136">
            <v>0.5426211092026465</v>
          </cell>
          <cell r="O136" t="str">
            <v>Investment Companies</v>
          </cell>
          <cell r="P136">
            <v>43.99</v>
          </cell>
          <cell r="Q136" t="str">
            <v>#N/A N/A</v>
          </cell>
          <cell r="R136">
            <v>6506.6517593634017</v>
          </cell>
          <cell r="S136">
            <v>0.40582221065022345</v>
          </cell>
          <cell r="T136">
            <v>42.852463938207073</v>
          </cell>
        </row>
        <row r="137">
          <cell r="B137" t="str">
            <v>INV AGRI Y COMER</v>
          </cell>
          <cell r="C137">
            <v>27087.649328000003</v>
          </cell>
          <cell r="D137">
            <v>450.28200000000015</v>
          </cell>
          <cell r="E137">
            <v>29433.060999999994</v>
          </cell>
          <cell r="F137">
            <v>3226.6559999999999</v>
          </cell>
          <cell r="G137" t="str">
            <v>CL</v>
          </cell>
          <cell r="H137">
            <v>6.7979417057271503</v>
          </cell>
          <cell r="I137">
            <v>27328.649328000003</v>
          </cell>
          <cell r="J137">
            <v>290.7303</v>
          </cell>
          <cell r="K137">
            <v>13.228</v>
          </cell>
          <cell r="L137">
            <v>10.401515080260413</v>
          </cell>
          <cell r="M137">
            <v>6.9194417495419849</v>
          </cell>
          <cell r="N137">
            <v>1.889202188938222</v>
          </cell>
          <cell r="O137" t="str">
            <v>Food</v>
          </cell>
          <cell r="P137">
            <v>94</v>
          </cell>
          <cell r="Q137" t="str">
            <v>#N/A N/A</v>
          </cell>
          <cell r="R137">
            <v>3914.7160000000003</v>
          </cell>
          <cell r="S137">
            <v>0.9313537672156883</v>
          </cell>
          <cell r="T137">
            <v>4.3813417843288542</v>
          </cell>
        </row>
        <row r="138">
          <cell r="B138" t="str">
            <v>EMILIANA</v>
          </cell>
          <cell r="C138">
            <v>30143.733164000001</v>
          </cell>
          <cell r="D138">
            <v>7213.777000000001</v>
          </cell>
          <cell r="E138">
            <v>28371.547000000002</v>
          </cell>
          <cell r="F138">
            <v>1657.1679999999999</v>
          </cell>
          <cell r="G138" t="str">
            <v>CL</v>
          </cell>
          <cell r="H138">
            <v>7.022207672271799</v>
          </cell>
          <cell r="I138">
            <v>22275.000019999999</v>
          </cell>
          <cell r="J138">
            <v>636.42859999999996</v>
          </cell>
          <cell r="K138">
            <v>4.3999999999999997E-2</v>
          </cell>
          <cell r="L138">
            <v>20.195678817156399</v>
          </cell>
          <cell r="M138">
            <v>6.8377572493026992</v>
          </cell>
          <cell r="N138">
            <v>1.3329778725673154</v>
          </cell>
          <cell r="O138" t="str">
            <v>Beverages</v>
          </cell>
          <cell r="P138">
            <v>35</v>
          </cell>
          <cell r="Q138" t="str">
            <v>#N/A N/A</v>
          </cell>
          <cell r="R138">
            <v>4408.424</v>
          </cell>
          <cell r="S138">
            <v>0.74599756049588084</v>
          </cell>
          <cell r="T138">
            <v>26.943190655060157</v>
          </cell>
        </row>
        <row r="139">
          <cell r="B139" t="str">
            <v>FERROCARRIL PACI</v>
          </cell>
          <cell r="C139">
            <v>42538.759724999996</v>
          </cell>
          <cell r="D139">
            <v>7216.3210000000017</v>
          </cell>
          <cell r="E139">
            <v>67415.491000000009</v>
          </cell>
          <cell r="F139">
            <v>2075.6060000000002</v>
          </cell>
          <cell r="G139" t="str">
            <v>CL</v>
          </cell>
          <cell r="H139">
            <v>4.915603433929002</v>
          </cell>
          <cell r="I139">
            <v>27338.213725000001</v>
          </cell>
          <cell r="J139">
            <v>4713.4849999999997</v>
          </cell>
          <cell r="K139">
            <v>2.7E-2</v>
          </cell>
          <cell r="L139">
            <v>55.778886641292374</v>
          </cell>
          <cell r="M139">
            <v>11.229908786669862</v>
          </cell>
          <cell r="N139">
            <v>5.2308620050035675</v>
          </cell>
          <cell r="O139" t="str">
            <v>Transportation</v>
          </cell>
          <cell r="P139">
            <v>5.8</v>
          </cell>
          <cell r="Q139" t="str">
            <v>#N/A N/A</v>
          </cell>
          <cell r="R139">
            <v>3787.9880000000003</v>
          </cell>
          <cell r="S139">
            <v>0.40848094430026893</v>
          </cell>
          <cell r="T139">
            <v>12.807792203130287</v>
          </cell>
        </row>
        <row r="140">
          <cell r="B140" t="str">
            <v>LA POLAR SA</v>
          </cell>
          <cell r="C140">
            <v>93944.218810680002</v>
          </cell>
          <cell r="D140">
            <v>23087.853000000006</v>
          </cell>
          <cell r="E140">
            <v>113215.62999999996</v>
          </cell>
          <cell r="F140">
            <v>-3492.1260000000002</v>
          </cell>
          <cell r="G140" t="str">
            <v>CL</v>
          </cell>
          <cell r="H140">
            <v>6.2191993925350904</v>
          </cell>
          <cell r="I140">
            <v>57624.509489999997</v>
          </cell>
          <cell r="J140">
            <v>1920.817</v>
          </cell>
          <cell r="K140">
            <v>0</v>
          </cell>
          <cell r="L140" t="str">
            <v>#N/A N/A</v>
          </cell>
          <cell r="M140">
            <v>8.5318640741535905</v>
          </cell>
          <cell r="N140" t="str">
            <v>#N/A N/A</v>
          </cell>
          <cell r="O140" t="str">
            <v>Retail</v>
          </cell>
          <cell r="P140">
            <v>30</v>
          </cell>
          <cell r="Q140" t="str">
            <v>#N/A N/A</v>
          </cell>
          <cell r="R140">
            <v>11010.984</v>
          </cell>
          <cell r="S140">
            <v>0.56186928163945038</v>
          </cell>
          <cell r="T140">
            <v>48.062444204921192</v>
          </cell>
        </row>
        <row r="141">
          <cell r="B141" t="str">
            <v>BLANCO Y NEGRO</v>
          </cell>
          <cell r="C141">
            <v>18383.2</v>
          </cell>
          <cell r="D141">
            <v>-593.81600000000003</v>
          </cell>
          <cell r="E141">
            <v>20614.831999999995</v>
          </cell>
          <cell r="F141">
            <v>-2449.2109999999998</v>
          </cell>
          <cell r="G141" t="str">
            <v>CL</v>
          </cell>
          <cell r="H141">
            <v>5.6901547643276</v>
          </cell>
          <cell r="I141">
            <v>15550</v>
          </cell>
          <cell r="J141">
            <v>100</v>
          </cell>
          <cell r="K141">
            <v>3002.1</v>
          </cell>
          <cell r="L141" t="str">
            <v>#N/A N/A</v>
          </cell>
          <cell r="M141">
            <v>3.8199865222417304</v>
          </cell>
          <cell r="N141" t="str">
            <v>#N/A N/A</v>
          </cell>
          <cell r="O141" t="str">
            <v>Media</v>
          </cell>
          <cell r="P141">
            <v>155.5</v>
          </cell>
          <cell r="Q141" t="str">
            <v>#N/A N/A</v>
          </cell>
          <cell r="R141">
            <v>4812.3729999999996</v>
          </cell>
          <cell r="S141">
            <v>0.87039177929237765</v>
          </cell>
          <cell r="T141">
            <v>0</v>
          </cell>
        </row>
        <row r="142">
          <cell r="B142" t="str">
            <v>NITRATOS DE CHIL</v>
          </cell>
          <cell r="C142">
            <v>252.3478499302235</v>
          </cell>
          <cell r="D142">
            <v>202.83999999999997</v>
          </cell>
          <cell r="E142">
            <v>141.53299999999999</v>
          </cell>
          <cell r="F142">
            <v>-1.679</v>
          </cell>
          <cell r="G142" t="str">
            <v>CL</v>
          </cell>
          <cell r="H142">
            <v>6.3023406673510944</v>
          </cell>
          <cell r="I142">
            <v>88945.210562349996</v>
          </cell>
          <cell r="J142">
            <v>104641.4</v>
          </cell>
          <cell r="K142">
            <v>2.2789999999999999</v>
          </cell>
          <cell r="L142" t="str">
            <v>#N/A N/A</v>
          </cell>
          <cell r="M142" t="str">
            <v>#N/A N/A</v>
          </cell>
          <cell r="N142">
            <v>0.18672164365210955</v>
          </cell>
          <cell r="O142" t="str">
            <v>Diversified Finan Serv</v>
          </cell>
          <cell r="P142">
            <v>0.85</v>
          </cell>
          <cell r="Q142" t="str">
            <v>#N/A N/A</v>
          </cell>
          <cell r="R142">
            <v>-1099.2596361853355</v>
          </cell>
          <cell r="S142">
            <v>0.98786135949324538</v>
          </cell>
          <cell r="T142">
            <v>150.34585573682463</v>
          </cell>
        </row>
        <row r="143">
          <cell r="B143" t="str">
            <v>INGEVEC SA</v>
          </cell>
          <cell r="C143">
            <v>32877.483</v>
          </cell>
          <cell r="D143">
            <v>15940.772000000001</v>
          </cell>
          <cell r="E143">
            <v>26683.512999999999</v>
          </cell>
          <cell r="F143">
            <v>3092.8110000000001</v>
          </cell>
          <cell r="G143" t="str">
            <v>CL</v>
          </cell>
          <cell r="H143">
            <v>6.4683548883975135</v>
          </cell>
          <cell r="I143">
            <v>27625.599999999999</v>
          </cell>
          <cell r="J143">
            <v>890</v>
          </cell>
          <cell r="K143">
            <v>1.0999999999999999E-2</v>
          </cell>
          <cell r="L143">
            <v>8.3246464279590491</v>
          </cell>
          <cell r="M143">
            <v>7.1798959315831068</v>
          </cell>
          <cell r="N143">
            <v>4.8143318039590577</v>
          </cell>
          <cell r="O143" t="str">
            <v>Engineering&amp;Construction</v>
          </cell>
          <cell r="P143">
            <v>31.04</v>
          </cell>
          <cell r="Q143" t="str">
            <v>#N/A N/A</v>
          </cell>
          <cell r="R143">
            <v>4579.1030000000001</v>
          </cell>
          <cell r="S143">
            <v>1.0353064157328127</v>
          </cell>
          <cell r="T143">
            <v>103.12228003861412</v>
          </cell>
        </row>
        <row r="144">
          <cell r="B144" t="str">
            <v>CIC</v>
          </cell>
          <cell r="C144">
            <v>22533.7966376</v>
          </cell>
          <cell r="D144">
            <v>5812.5140000000001</v>
          </cell>
          <cell r="E144">
            <v>27522.496999999999</v>
          </cell>
          <cell r="F144">
            <v>1521.674</v>
          </cell>
          <cell r="G144" t="str">
            <v>CL</v>
          </cell>
          <cell r="H144">
            <v>5.0908106480880901</v>
          </cell>
          <cell r="I144">
            <v>25400.537482000003</v>
          </cell>
          <cell r="J144">
            <v>1181.4199999999998</v>
          </cell>
          <cell r="K144">
            <v>5.859</v>
          </cell>
          <cell r="L144">
            <v>10.920690390808334</v>
          </cell>
          <cell r="M144">
            <v>5.4694544058583459</v>
          </cell>
          <cell r="N144">
            <v>1.4418604762055154</v>
          </cell>
          <cell r="O144" t="str">
            <v>Home Furnishings</v>
          </cell>
          <cell r="P144">
            <v>21.5</v>
          </cell>
          <cell r="Q144" t="str">
            <v>#N/A N/A</v>
          </cell>
          <cell r="R144">
            <v>4119.9349999999995</v>
          </cell>
          <cell r="S144">
            <v>0.88658371660106505</v>
          </cell>
          <cell r="T144">
            <v>26.027267802045724</v>
          </cell>
        </row>
        <row r="145">
          <cell r="B145" t="str">
            <v>EDELPA</v>
          </cell>
          <cell r="C145">
            <v>32452.348205000002</v>
          </cell>
          <cell r="D145">
            <v>18365.754000000001</v>
          </cell>
          <cell r="E145">
            <v>33521.383999999998</v>
          </cell>
          <cell r="F145">
            <v>1047.646</v>
          </cell>
          <cell r="G145" t="str">
            <v>CL</v>
          </cell>
          <cell r="H145">
            <v>5.72413150215099</v>
          </cell>
          <cell r="I145">
            <v>15784.454588400002</v>
          </cell>
          <cell r="J145">
            <v>113.5899</v>
          </cell>
          <cell r="K145">
            <v>-2.3E-2</v>
          </cell>
          <cell r="L145" t="str">
            <v>#N/A N/A</v>
          </cell>
          <cell r="M145">
            <v>8.0715649034951955</v>
          </cell>
          <cell r="N145">
            <v>0.71963154864709256</v>
          </cell>
          <cell r="O145" t="str">
            <v>Packaging&amp;Containers</v>
          </cell>
          <cell r="P145">
            <v>138.96</v>
          </cell>
          <cell r="Q145" t="str">
            <v>#N/A N/A</v>
          </cell>
          <cell r="R145">
            <v>4020.5769999999998</v>
          </cell>
          <cell r="S145">
            <v>0.47855649861455174</v>
          </cell>
          <cell r="T145">
            <v>56.873472169287531</v>
          </cell>
        </row>
        <row r="146">
          <cell r="B146" t="str">
            <v>CLUBCAMPO</v>
          </cell>
          <cell r="C146">
            <v>4178.7919999999995</v>
          </cell>
          <cell r="D146">
            <v>-7411</v>
          </cell>
          <cell r="E146">
            <v>3401.4490000000005</v>
          </cell>
          <cell r="F146">
            <v>-186.00200000000001</v>
          </cell>
          <cell r="G146" t="str">
            <v>CL</v>
          </cell>
          <cell r="H146">
            <v>6.4397546454445713</v>
          </cell>
          <cell r="I146">
            <v>14408.400000000001</v>
          </cell>
          <cell r="J146">
            <v>0.39999999999999997</v>
          </cell>
          <cell r="K146">
            <v>0</v>
          </cell>
          <cell r="L146" t="str">
            <v>#N/A N/A</v>
          </cell>
          <cell r="M146" t="str">
            <v>#N/A N/A</v>
          </cell>
          <cell r="N146" t="str">
            <v>#N/A N/A</v>
          </cell>
          <cell r="O146" t="str">
            <v>Real Estate</v>
          </cell>
          <cell r="P146">
            <v>36021</v>
          </cell>
          <cell r="Q146" t="str">
            <v>#N/A N/A</v>
          </cell>
          <cell r="R146">
            <v>-517.82600000000002</v>
          </cell>
          <cell r="S146">
            <v>4.1265127095526069</v>
          </cell>
          <cell r="T146">
            <v>1.4699617721741526E-2</v>
          </cell>
        </row>
        <row r="147">
          <cell r="B147" t="str">
            <v>SAN PATRICIO</v>
          </cell>
          <cell r="C147">
            <v>19321.408609680002</v>
          </cell>
          <cell r="D147">
            <v>-2058.9189999999999</v>
          </cell>
          <cell r="E147">
            <v>58448.257999999994</v>
          </cell>
          <cell r="F147">
            <v>2840.2289999999998</v>
          </cell>
          <cell r="G147" t="str">
            <v>CL</v>
          </cell>
          <cell r="H147">
            <v>9.7706716007167991</v>
          </cell>
          <cell r="I147">
            <v>23313.812492999998</v>
          </cell>
          <cell r="J147">
            <v>5686.2959999999994</v>
          </cell>
          <cell r="K147">
            <v>0</v>
          </cell>
          <cell r="L147">
            <v>9.9537029102019847</v>
          </cell>
          <cell r="M147" t="str">
            <v>#N/A N/A</v>
          </cell>
          <cell r="N147">
            <v>2.342923021898037</v>
          </cell>
          <cell r="O147" t="str">
            <v>Real Estate</v>
          </cell>
          <cell r="P147">
            <v>4.0999999999999996</v>
          </cell>
          <cell r="Q147" t="str">
            <v>#N/A N/A</v>
          </cell>
          <cell r="R147" t="str">
            <v>#N/A N/A</v>
          </cell>
          <cell r="S147">
            <v>0.3988768076546651</v>
          </cell>
          <cell r="T147">
            <v>0</v>
          </cell>
        </row>
        <row r="148">
          <cell r="B148" t="str">
            <v>INVERMAR SA</v>
          </cell>
          <cell r="C148">
            <v>24.350067999232518</v>
          </cell>
          <cell r="D148">
            <v>-1.4590000000000001</v>
          </cell>
          <cell r="E148">
            <v>63.648999999999994</v>
          </cell>
          <cell r="F148">
            <v>-27.202999999999999</v>
          </cell>
          <cell r="G148" t="str">
            <v>CL</v>
          </cell>
          <cell r="H148">
            <v>9.7087073027207094</v>
          </cell>
          <cell r="I148">
            <v>44179.304934019994</v>
          </cell>
          <cell r="J148">
            <v>288.80539999999996</v>
          </cell>
          <cell r="K148">
            <v>0</v>
          </cell>
          <cell r="L148">
            <v>15.380162129963825</v>
          </cell>
          <cell r="M148">
            <v>2.1875903332344371</v>
          </cell>
          <cell r="N148" t="str">
            <v>#N/A N/A</v>
          </cell>
          <cell r="O148" t="str">
            <v>Food</v>
          </cell>
          <cell r="P148">
            <v>68</v>
          </cell>
          <cell r="Q148" t="str">
            <v>#N/A N/A</v>
          </cell>
          <cell r="R148">
            <v>7618.7436880525775</v>
          </cell>
          <cell r="S148">
            <v>0.45100048982709345</v>
          </cell>
          <cell r="T148">
            <v>3.7565397728165411</v>
          </cell>
        </row>
        <row r="149">
          <cell r="B149" t="str">
            <v>HIPICO</v>
          </cell>
          <cell r="C149">
            <v>15826.507</v>
          </cell>
          <cell r="D149">
            <v>524.30000000000018</v>
          </cell>
          <cell r="E149">
            <v>36027.911</v>
          </cell>
          <cell r="F149">
            <v>1154.2429999999999</v>
          </cell>
          <cell r="G149" t="str">
            <v>CL</v>
          </cell>
          <cell r="H149">
            <v>6.8532079240878181</v>
          </cell>
          <cell r="I149">
            <v>17640</v>
          </cell>
          <cell r="J149">
            <v>1.4E-3</v>
          </cell>
          <cell r="K149">
            <v>0</v>
          </cell>
          <cell r="L149">
            <v>21.231192521436089</v>
          </cell>
          <cell r="M149">
            <v>6.9142030201159042</v>
          </cell>
          <cell r="N149">
            <v>1.3648015582372272E-3</v>
          </cell>
          <cell r="O149" t="str">
            <v>Entertainment</v>
          </cell>
          <cell r="P149">
            <v>12600000</v>
          </cell>
          <cell r="Q149" t="str">
            <v>#N/A N/A</v>
          </cell>
          <cell r="R149">
            <v>2288.9849999999997</v>
          </cell>
          <cell r="S149">
            <v>0.4839321760825081</v>
          </cell>
          <cell r="T149">
            <v>6.5703171077557059</v>
          </cell>
        </row>
        <row r="150">
          <cell r="B150" t="str">
            <v>HIPODROMO-A</v>
          </cell>
          <cell r="C150">
            <v>11745.338</v>
          </cell>
          <cell r="D150">
            <v>-1628.1299999999999</v>
          </cell>
          <cell r="E150">
            <v>18657.203999999994</v>
          </cell>
          <cell r="F150">
            <v>471.95100000000002</v>
          </cell>
          <cell r="G150" t="str">
            <v>CL</v>
          </cell>
          <cell r="H150">
            <v>7.2138126768250999</v>
          </cell>
          <cell r="I150">
            <v>18129.627099999998</v>
          </cell>
          <cell r="J150">
            <v>6.8769999999999998E-2</v>
          </cell>
          <cell r="K150">
            <v>0</v>
          </cell>
          <cell r="L150">
            <v>22.615455140477767</v>
          </cell>
          <cell r="M150">
            <v>6.0276334277951866</v>
          </cell>
          <cell r="N150">
            <v>0.45821671331467417</v>
          </cell>
          <cell r="O150" t="str">
            <v>Entertainment</v>
          </cell>
          <cell r="P150">
            <v>250100</v>
          </cell>
          <cell r="Q150" t="str">
            <v>#N/A N/A</v>
          </cell>
          <cell r="R150">
            <v>1948.5819999999999</v>
          </cell>
          <cell r="S150">
            <v>0.89680512967312387</v>
          </cell>
          <cell r="T150">
            <v>0</v>
          </cell>
        </row>
        <row r="151">
          <cell r="B151" t="str">
            <v>SOFRUCO</v>
          </cell>
          <cell r="C151">
            <v>44519.663</v>
          </cell>
          <cell r="D151">
            <v>29537.741000000002</v>
          </cell>
          <cell r="E151">
            <v>32703.153999999999</v>
          </cell>
          <cell r="F151">
            <v>4958.8559999999998</v>
          </cell>
          <cell r="G151" t="str">
            <v>CL</v>
          </cell>
          <cell r="H151">
            <v>3.6788488171488201</v>
          </cell>
          <cell r="I151">
            <v>15400</v>
          </cell>
          <cell r="J151">
            <v>11</v>
          </cell>
          <cell r="K151">
            <v>-65.373999999999995</v>
          </cell>
          <cell r="L151">
            <v>6.469071496247488</v>
          </cell>
          <cell r="M151">
            <v>6.1812475745847726</v>
          </cell>
          <cell r="N151">
            <v>2.5</v>
          </cell>
          <cell r="O151" t="str">
            <v>Food</v>
          </cell>
          <cell r="P151">
            <v>1400</v>
          </cell>
          <cell r="Q151" t="str">
            <v>#N/A N/A</v>
          </cell>
          <cell r="R151">
            <v>7202.375</v>
          </cell>
          <cell r="S151">
            <v>0.44187394954511083</v>
          </cell>
          <cell r="T151">
            <v>95.032512766199858</v>
          </cell>
        </row>
        <row r="152">
          <cell r="B152" t="str">
            <v>FROWARD</v>
          </cell>
          <cell r="C152">
            <v>51.261951839618405</v>
          </cell>
          <cell r="D152">
            <v>14.184000000000001</v>
          </cell>
          <cell r="E152">
            <v>58.465999999999994</v>
          </cell>
          <cell r="F152">
            <v>8.5850000000000009</v>
          </cell>
          <cell r="G152" t="str">
            <v>CL</v>
          </cell>
          <cell r="H152">
            <v>6.7744112345811534</v>
          </cell>
          <cell r="I152">
            <v>32499.359381999999</v>
          </cell>
          <cell r="J152">
            <v>113.23819999999999</v>
          </cell>
          <cell r="K152">
            <v>0</v>
          </cell>
          <cell r="L152">
            <v>4.8157505502862268</v>
          </cell>
          <cell r="M152">
            <v>2.7685219183202858</v>
          </cell>
          <cell r="N152">
            <v>3.0518656763537177</v>
          </cell>
          <cell r="O152" t="str">
            <v>Commercial Services</v>
          </cell>
          <cell r="P152">
            <v>287</v>
          </cell>
          <cell r="Q152" t="str">
            <v>#N/A N/A</v>
          </cell>
          <cell r="R152">
            <v>12673.493677835011</v>
          </cell>
          <cell r="S152">
            <v>0.81247663495148281</v>
          </cell>
          <cell r="T152">
            <v>29.295659015496184</v>
          </cell>
        </row>
        <row r="153">
          <cell r="B153" t="str">
            <v>IPAL SA</v>
          </cell>
          <cell r="C153">
            <v>7610.7003999999997</v>
          </cell>
          <cell r="D153">
            <v>-11270.117000000002</v>
          </cell>
          <cell r="E153">
            <v>31393.267999999996</v>
          </cell>
          <cell r="F153">
            <v>4551.0240000000003</v>
          </cell>
          <cell r="G153" t="str">
            <v>CL</v>
          </cell>
          <cell r="H153">
            <v>5.5822758719955683</v>
          </cell>
          <cell r="I153">
            <v>13191.878400000001</v>
          </cell>
          <cell r="J153">
            <v>10.993229999999999</v>
          </cell>
          <cell r="K153">
            <v>831.93999999999994</v>
          </cell>
          <cell r="L153">
            <v>0.93895894928046009</v>
          </cell>
          <cell r="M153">
            <v>0.80863680631243917</v>
          </cell>
          <cell r="N153">
            <v>29.422833760579426</v>
          </cell>
          <cell r="O153" t="str">
            <v>Food</v>
          </cell>
          <cell r="P153">
            <v>1200</v>
          </cell>
          <cell r="Q153" t="str">
            <v>#N/A N/A</v>
          </cell>
          <cell r="R153">
            <v>9411.7659999999996</v>
          </cell>
          <cell r="S153">
            <v>0.40535858756181109</v>
          </cell>
          <cell r="T153">
            <v>6.5503534069788465</v>
          </cell>
        </row>
        <row r="154">
          <cell r="B154" t="str">
            <v>GRANGE-A</v>
          </cell>
          <cell r="C154">
            <v>9936.5360000000001</v>
          </cell>
          <cell r="D154">
            <v>-101.34899999999993</v>
          </cell>
          <cell r="E154">
            <v>8307.9920000000002</v>
          </cell>
          <cell r="F154">
            <v>-252.483</v>
          </cell>
          <cell r="G154" t="str">
            <v>CL</v>
          </cell>
          <cell r="H154">
            <v>11.876529711199215</v>
          </cell>
          <cell r="I154" t="str">
            <v>#N/A N/A</v>
          </cell>
          <cell r="J154">
            <v>0.12551999999999999</v>
          </cell>
          <cell r="K154">
            <v>-4.1150000000000002</v>
          </cell>
          <cell r="L154" t="str">
            <v>#N/A N/A</v>
          </cell>
          <cell r="M154">
            <v>23.071469867768787</v>
          </cell>
          <cell r="N154" t="str">
            <v>#N/A N/A</v>
          </cell>
          <cell r="O154" t="str">
            <v>Commercial Services</v>
          </cell>
          <cell r="P154" t="str">
            <v>#N/A N/A</v>
          </cell>
          <cell r="Q154" t="str">
            <v>#N/A N/A</v>
          </cell>
          <cell r="R154">
            <v>430.685</v>
          </cell>
          <cell r="S154" t="str">
            <v>#N/A N/A</v>
          </cell>
          <cell r="T154">
            <v>8.5959278728241433</v>
          </cell>
        </row>
        <row r="155">
          <cell r="B155" t="str">
            <v>SANTANA</v>
          </cell>
          <cell r="C155">
            <v>1849.2932079999955</v>
          </cell>
          <cell r="D155">
            <v>-19099.766</v>
          </cell>
          <cell r="E155">
            <v>28341.396999999997</v>
          </cell>
          <cell r="F155">
            <v>1857.2639999999999</v>
          </cell>
          <cell r="G155" t="str">
            <v>CL</v>
          </cell>
          <cell r="H155">
            <v>1.189789953313596</v>
          </cell>
          <cell r="I155">
            <v>23819.170207999996</v>
          </cell>
          <cell r="J155">
            <v>2589.04</v>
          </cell>
          <cell r="K155">
            <v>0</v>
          </cell>
          <cell r="L155">
            <v>11.528113949475701</v>
          </cell>
          <cell r="M155">
            <v>0.76691516252374003</v>
          </cell>
          <cell r="N155">
            <v>5.1314526278039692</v>
          </cell>
          <cell r="O155" t="str">
            <v>Investment Companies</v>
          </cell>
          <cell r="P155">
            <v>9.1999999999999993</v>
          </cell>
          <cell r="Q155" t="str">
            <v>#N/A N/A</v>
          </cell>
          <cell r="R155">
            <v>2411.34</v>
          </cell>
          <cell r="S155">
            <v>0.75632145678368468</v>
          </cell>
          <cell r="T155">
            <v>3.5284075799086402E-6</v>
          </cell>
        </row>
        <row r="156">
          <cell r="B156" t="str">
            <v>CRUZADOS SADP</v>
          </cell>
          <cell r="C156">
            <v>7613.4527600000001</v>
          </cell>
          <cell r="D156">
            <v>-1822.249</v>
          </cell>
          <cell r="E156">
            <v>11808.583999999999</v>
          </cell>
          <cell r="F156">
            <v>-1147.894</v>
          </cell>
          <cell r="G156" t="str">
            <v>CL</v>
          </cell>
          <cell r="H156">
            <v>7.8401051358007994</v>
          </cell>
          <cell r="I156">
            <v>9565.5191040000009</v>
          </cell>
          <cell r="J156">
            <v>66.427219999999991</v>
          </cell>
          <cell r="K156">
            <v>0</v>
          </cell>
          <cell r="L156" t="str">
            <v>#N/A N/A</v>
          </cell>
          <cell r="M156">
            <v>7.9096781150881652</v>
          </cell>
          <cell r="N156" t="str">
            <v>#N/A N/A</v>
          </cell>
          <cell r="O156" t="str">
            <v>Entertainment</v>
          </cell>
          <cell r="P156">
            <v>144</v>
          </cell>
          <cell r="Q156" t="str">
            <v>#N/A N/A</v>
          </cell>
          <cell r="R156">
            <v>962.54900000000021</v>
          </cell>
          <cell r="S156">
            <v>0.71914901769763406</v>
          </cell>
          <cell r="T156">
            <v>0</v>
          </cell>
        </row>
        <row r="157">
          <cell r="B157" t="str">
            <v>SCHWAGER ENER SA</v>
          </cell>
          <cell r="C157">
            <v>15341.285034539998</v>
          </cell>
          <cell r="D157">
            <v>4998.8530000000001</v>
          </cell>
          <cell r="E157">
            <v>16022.815999999999</v>
          </cell>
          <cell r="F157">
            <v>2421.4949999999999</v>
          </cell>
          <cell r="G157" t="str">
            <v>CL</v>
          </cell>
          <cell r="H157">
            <v>5.2636014881211333</v>
          </cell>
          <cell r="I157">
            <v>13928.411050959998</v>
          </cell>
          <cell r="J157">
            <v>12007.25</v>
          </cell>
          <cell r="K157">
            <v>2735.8029999999999</v>
          </cell>
          <cell r="L157">
            <v>16.616768133355279</v>
          </cell>
          <cell r="M157">
            <v>4.3367418572873486</v>
          </cell>
          <cell r="N157" t="str">
            <v>#N/A N/A</v>
          </cell>
          <cell r="O157" t="str">
            <v>Building Materials</v>
          </cell>
          <cell r="P157">
            <v>1.1599999999999999</v>
          </cell>
          <cell r="Q157" t="str">
            <v>#N/A N/A</v>
          </cell>
          <cell r="R157">
            <v>3537.5140000000001</v>
          </cell>
          <cell r="S157">
            <v>1.0205438214352109</v>
          </cell>
          <cell r="T157">
            <v>32.520669275612974</v>
          </cell>
        </row>
        <row r="158">
          <cell r="B158" t="str">
            <v>MARBELLA COUNTRY</v>
          </cell>
          <cell r="C158">
            <v>8478.92</v>
          </cell>
          <cell r="D158">
            <v>-15.413</v>
          </cell>
          <cell r="E158">
            <v>11758.030999999997</v>
          </cell>
          <cell r="F158">
            <v>186.42699999999999</v>
          </cell>
          <cell r="G158" t="str">
            <v>CL</v>
          </cell>
          <cell r="H158">
            <v>6.8975620907700002</v>
          </cell>
          <cell r="I158">
            <v>9010</v>
          </cell>
          <cell r="J158">
            <v>1.06E-2</v>
          </cell>
          <cell r="K158">
            <v>0</v>
          </cell>
          <cell r="L158" t="str">
            <v>#N/A N/A</v>
          </cell>
          <cell r="M158" t="str">
            <v>#N/A N/A</v>
          </cell>
          <cell r="N158" t="str">
            <v>#N/A N/A</v>
          </cell>
          <cell r="O158" t="str">
            <v>Leisure Time</v>
          </cell>
          <cell r="P158">
            <v>850000</v>
          </cell>
          <cell r="Q158" t="str">
            <v>#N/A N/A</v>
          </cell>
          <cell r="R158">
            <v>-15.149999999999999</v>
          </cell>
          <cell r="S158">
            <v>0.80559405945462981</v>
          </cell>
          <cell r="T158">
            <v>0</v>
          </cell>
        </row>
        <row r="159">
          <cell r="B159" t="str">
            <v>INDIVER</v>
          </cell>
          <cell r="C159">
            <v>-1651.3464640000002</v>
          </cell>
          <cell r="D159">
            <v>-3860.7640000000001</v>
          </cell>
          <cell r="E159">
            <v>651.38900000000001</v>
          </cell>
          <cell r="F159">
            <v>-147.94499999999999</v>
          </cell>
          <cell r="G159" t="str">
            <v>CL</v>
          </cell>
          <cell r="H159">
            <v>5.5110017345362747</v>
          </cell>
          <cell r="I159" t="str">
            <v>#N/A N/A</v>
          </cell>
          <cell r="J159">
            <v>276.17719999999997</v>
          </cell>
          <cell r="K159">
            <v>0</v>
          </cell>
          <cell r="L159" t="str">
            <v>#N/A N/A</v>
          </cell>
          <cell r="M159" t="str">
            <v>#N/A N/A</v>
          </cell>
          <cell r="N159" t="str">
            <v>#N/A N/A</v>
          </cell>
          <cell r="O159" t="str">
            <v>Investment Companies</v>
          </cell>
          <cell r="P159" t="str">
            <v>#N/A N/A</v>
          </cell>
          <cell r="Q159" t="str">
            <v>#N/A N/A</v>
          </cell>
          <cell r="R159">
            <v>-147.94499999999999</v>
          </cell>
          <cell r="S159" t="str">
            <v>#N/A N/A</v>
          </cell>
          <cell r="T159">
            <v>7.3286469375442325</v>
          </cell>
        </row>
        <row r="160">
          <cell r="B160" t="str">
            <v>INTASA SA</v>
          </cell>
          <cell r="C160">
            <v>26.664259786042699</v>
          </cell>
          <cell r="D160">
            <v>20.567</v>
          </cell>
          <cell r="E160">
            <v>9.9239999999999995</v>
          </cell>
          <cell r="F160">
            <v>-4.0979999999999999</v>
          </cell>
          <cell r="G160" t="str">
            <v>CL</v>
          </cell>
          <cell r="H160">
            <v>5.1150158859349855</v>
          </cell>
          <cell r="I160">
            <v>4092.4110149999997</v>
          </cell>
          <cell r="J160">
            <v>584.63009999999997</v>
          </cell>
          <cell r="K160">
            <v>0</v>
          </cell>
          <cell r="L160" t="str">
            <v>#N/A N/A</v>
          </cell>
          <cell r="M160" t="str">
            <v>#N/A N/A</v>
          </cell>
          <cell r="N160" t="str">
            <v>#N/A N/A</v>
          </cell>
          <cell r="O160" t="str">
            <v>Iron/Steel</v>
          </cell>
          <cell r="P160">
            <v>7</v>
          </cell>
          <cell r="Q160" t="str">
            <v>#N/A N/A</v>
          </cell>
          <cell r="R160">
            <v>-1730.4637135949849</v>
          </cell>
          <cell r="S160">
            <v>0.6377839511406076</v>
          </cell>
          <cell r="T160">
            <v>240.44740024183798</v>
          </cell>
        </row>
        <row r="161">
          <cell r="B161" t="str">
            <v>QUILICURA SA</v>
          </cell>
          <cell r="C161">
            <v>6653.15</v>
          </cell>
          <cell r="D161">
            <v>-42.910000000000082</v>
          </cell>
          <cell r="E161">
            <v>20982.018</v>
          </cell>
          <cell r="F161">
            <v>-85.983999999999995</v>
          </cell>
          <cell r="G161" t="str">
            <v>CL</v>
          </cell>
          <cell r="H161">
            <v>7.0073430728882178</v>
          </cell>
          <cell r="I161">
            <v>7300</v>
          </cell>
          <cell r="J161">
            <v>20</v>
          </cell>
          <cell r="K161">
            <v>1.333</v>
          </cell>
          <cell r="L161">
            <v>5.9504013667990421</v>
          </cell>
          <cell r="M161" t="str">
            <v>#N/A N/A</v>
          </cell>
          <cell r="N161">
            <v>5.7534246575342465</v>
          </cell>
          <cell r="O161" t="str">
            <v>Investment Companies</v>
          </cell>
          <cell r="P161">
            <v>365</v>
          </cell>
          <cell r="Q161" t="str">
            <v>#N/A N/A</v>
          </cell>
          <cell r="R161">
            <v>-74.706000000000003</v>
          </cell>
          <cell r="S161">
            <v>0.3014032385158657</v>
          </cell>
          <cell r="T161">
            <v>3.5102486329008009</v>
          </cell>
        </row>
        <row r="162">
          <cell r="B162" t="str">
            <v>COVADONGA</v>
          </cell>
          <cell r="C162">
            <v>7806.8379999999997</v>
          </cell>
          <cell r="D162">
            <v>-0.98299999999999998</v>
          </cell>
          <cell r="E162">
            <v>9509.2560000000012</v>
          </cell>
          <cell r="F162">
            <v>659.55700000000002</v>
          </cell>
          <cell r="G162" t="str">
            <v>CL</v>
          </cell>
          <cell r="H162">
            <v>6.7896719465795989</v>
          </cell>
          <cell r="I162">
            <v>7807.8</v>
          </cell>
          <cell r="J162">
            <v>23.099999999999998</v>
          </cell>
          <cell r="K162">
            <v>0</v>
          </cell>
          <cell r="L162">
            <v>14.129590669520621</v>
          </cell>
          <cell r="M162" t="str">
            <v>#N/A N/A</v>
          </cell>
          <cell r="N162">
            <v>2.3668639053254439</v>
          </cell>
          <cell r="O162" t="str">
            <v>Investment Companies</v>
          </cell>
          <cell r="P162">
            <v>338</v>
          </cell>
          <cell r="Q162" t="str">
            <v>#N/A N/A</v>
          </cell>
          <cell r="R162" t="str">
            <v>#N/A N/A</v>
          </cell>
          <cell r="S162">
            <v>0.8623569876065037</v>
          </cell>
          <cell r="T162">
            <v>0</v>
          </cell>
        </row>
        <row r="163">
          <cell r="B163" t="str">
            <v>UNESPA</v>
          </cell>
          <cell r="C163">
            <v>7439.0060000000003</v>
          </cell>
          <cell r="D163">
            <v>-0.91100000000000003</v>
          </cell>
          <cell r="E163">
            <v>6707.8579999999993</v>
          </cell>
          <cell r="F163">
            <v>459.52099999999996</v>
          </cell>
          <cell r="G163" t="str">
            <v>CL</v>
          </cell>
          <cell r="H163">
            <v>6.7268634297777989</v>
          </cell>
          <cell r="I163">
            <v>7440</v>
          </cell>
          <cell r="J163">
            <v>20</v>
          </cell>
          <cell r="K163">
            <v>0</v>
          </cell>
          <cell r="L163">
            <v>19.936332357953635</v>
          </cell>
          <cell r="M163">
            <v>20.00620167547434</v>
          </cell>
          <cell r="N163">
            <v>1.3440860215053763</v>
          </cell>
          <cell r="O163" t="str">
            <v>Real Estate</v>
          </cell>
          <cell r="P163">
            <v>372</v>
          </cell>
          <cell r="Q163" t="str">
            <v>#N/A N/A</v>
          </cell>
          <cell r="R163">
            <v>371.83499999999998</v>
          </cell>
          <cell r="S163">
            <v>1.1091773392684261</v>
          </cell>
          <cell r="T163">
            <v>0</v>
          </cell>
        </row>
        <row r="164">
          <cell r="B164" t="str">
            <v>VICONTO</v>
          </cell>
          <cell r="C164">
            <v>18.645409600000001</v>
          </cell>
          <cell r="D164">
            <v>5.343</v>
          </cell>
          <cell r="E164">
            <v>37.708999999999996</v>
          </cell>
          <cell r="F164">
            <v>-1.413</v>
          </cell>
          <cell r="G164" t="str">
            <v>CL</v>
          </cell>
          <cell r="H164">
            <v>4.818248264978509</v>
          </cell>
          <cell r="I164">
            <v>7200</v>
          </cell>
          <cell r="J164">
            <v>720</v>
          </cell>
          <cell r="K164">
            <v>0</v>
          </cell>
          <cell r="L164">
            <v>6.795303205100061</v>
          </cell>
          <cell r="M164" t="str">
            <v>#N/A N/A</v>
          </cell>
          <cell r="N164" t="str">
            <v>#N/A N/A</v>
          </cell>
          <cell r="O164" t="str">
            <v>Agriculture</v>
          </cell>
          <cell r="P164">
            <v>10</v>
          </cell>
          <cell r="Q164" t="str">
            <v>#N/A N/A</v>
          </cell>
          <cell r="R164">
            <v>-23.271699343615683</v>
          </cell>
          <cell r="S164">
            <v>0.29271086055940837</v>
          </cell>
          <cell r="T164">
            <v>16.693627515977617</v>
          </cell>
        </row>
        <row r="165">
          <cell r="B165" t="str">
            <v>ESTACIONAM</v>
          </cell>
          <cell r="C165">
            <v>8102.0770000000002</v>
          </cell>
          <cell r="D165">
            <v>-259.27199999999999</v>
          </cell>
          <cell r="E165">
            <v>315.9969999999999</v>
          </cell>
          <cell r="F165">
            <v>572.274</v>
          </cell>
          <cell r="G165" t="str">
            <v>CL</v>
          </cell>
          <cell r="H165">
            <v>7.8388054837908996</v>
          </cell>
          <cell r="I165">
            <v>8450</v>
          </cell>
          <cell r="J165">
            <v>1.2999999999999999E-3</v>
          </cell>
          <cell r="K165">
            <v>0</v>
          </cell>
          <cell r="L165">
            <v>15.609341590594205</v>
          </cell>
          <cell r="M165" t="str">
            <v>#N/A N/A</v>
          </cell>
          <cell r="N165">
            <v>2.7692307692307692</v>
          </cell>
          <cell r="O165" t="str">
            <v>Investment Companies</v>
          </cell>
          <cell r="P165">
            <v>6500000</v>
          </cell>
          <cell r="Q165" t="str">
            <v>#N/A N/A</v>
          </cell>
          <cell r="R165" t="str">
            <v>#N/A N/A</v>
          </cell>
          <cell r="S165">
            <v>21.670500678325137</v>
          </cell>
          <cell r="T165">
            <v>0</v>
          </cell>
        </row>
        <row r="166">
          <cell r="B166" t="str">
            <v>INFODEMA</v>
          </cell>
          <cell r="C166">
            <v>13712.724543000002</v>
          </cell>
          <cell r="D166">
            <v>6289.0039999999999</v>
          </cell>
          <cell r="E166">
            <v>13941.955999999998</v>
          </cell>
          <cell r="F166">
            <v>576.22500000000002</v>
          </cell>
          <cell r="G166" t="str">
            <v>CL</v>
          </cell>
          <cell r="H166">
            <v>4.9497392720680411</v>
          </cell>
          <cell r="I166">
            <v>4947.5075429999997</v>
          </cell>
          <cell r="J166">
            <v>899.54679999999996</v>
          </cell>
          <cell r="K166">
            <v>0</v>
          </cell>
          <cell r="L166" t="str">
            <v>#N/A N/A</v>
          </cell>
          <cell r="M166">
            <v>23.766418783005975</v>
          </cell>
          <cell r="N166">
            <v>2.1818181330507449</v>
          </cell>
          <cell r="O166" t="str">
            <v>Building Materials</v>
          </cell>
          <cell r="P166">
            <v>5.5</v>
          </cell>
          <cell r="Q166" t="str">
            <v>#N/A N/A</v>
          </cell>
          <cell r="R166">
            <v>576.97899999999993</v>
          </cell>
          <cell r="S166">
            <v>0.38594014157487522</v>
          </cell>
          <cell r="T166">
            <v>54.999513698077948</v>
          </cell>
        </row>
        <row r="167">
          <cell r="B167" t="str">
            <v>ANDACOR</v>
          </cell>
          <cell r="C167">
            <v>7748.1639999999998</v>
          </cell>
          <cell r="D167">
            <v>2423.9279999999999</v>
          </cell>
          <cell r="E167">
            <v>5216.9690000000001</v>
          </cell>
          <cell r="F167">
            <v>331.24299999999999</v>
          </cell>
          <cell r="G167" t="str">
            <v>CL</v>
          </cell>
          <cell r="H167">
            <v>5.8681847800082112</v>
          </cell>
          <cell r="I167">
            <v>5898</v>
          </cell>
          <cell r="J167">
            <v>1.4744999999999999</v>
          </cell>
          <cell r="K167">
            <v>0</v>
          </cell>
          <cell r="L167">
            <v>13.464185695221632</v>
          </cell>
          <cell r="M167">
            <v>4.8203325635563701</v>
          </cell>
          <cell r="N167">
            <v>0.67848501205444334</v>
          </cell>
          <cell r="O167" t="str">
            <v>Entertainment</v>
          </cell>
          <cell r="P167">
            <v>4000</v>
          </cell>
          <cell r="Q167" t="str">
            <v>#N/A N/A</v>
          </cell>
          <cell r="R167">
            <v>1607.3919999999998</v>
          </cell>
          <cell r="S167">
            <v>0.97292166660920631</v>
          </cell>
          <cell r="T167">
            <v>51.70992965455612</v>
          </cell>
        </row>
        <row r="168">
          <cell r="B168" t="str">
            <v>REBRISA-A</v>
          </cell>
          <cell r="C168">
            <v>5979.4040839499994</v>
          </cell>
          <cell r="D168">
            <v>2521.3309999999997</v>
          </cell>
          <cell r="E168">
            <v>4045.4069999999997</v>
          </cell>
          <cell r="F168">
            <v>356.53800000000001</v>
          </cell>
          <cell r="G168" t="str">
            <v>CL</v>
          </cell>
          <cell r="H168">
            <v>6.0963435836382676</v>
          </cell>
          <cell r="I168">
            <v>3154.2397698</v>
          </cell>
          <cell r="J168">
            <v>4084.6059999999998</v>
          </cell>
          <cell r="K168">
            <v>0</v>
          </cell>
          <cell r="L168">
            <v>4.4266723513144104</v>
          </cell>
          <cell r="M168" t="str">
            <v>#N/A N/A</v>
          </cell>
          <cell r="N168" t="str">
            <v>#N/A N/A</v>
          </cell>
          <cell r="O168" t="str">
            <v>Investment Companies</v>
          </cell>
          <cell r="P168">
            <v>0.6</v>
          </cell>
          <cell r="Q168" t="str">
            <v>#N/A N/A</v>
          </cell>
          <cell r="R168" t="str">
            <v>#N/A N/A</v>
          </cell>
          <cell r="S168">
            <v>0.82618527750752724</v>
          </cell>
          <cell r="T168">
            <v>115.06565346824186</v>
          </cell>
        </row>
        <row r="169">
          <cell r="B169" t="str">
            <v>CLUBUNION</v>
          </cell>
          <cell r="C169">
            <v>3059.5759999999996</v>
          </cell>
          <cell r="D169">
            <v>-0.41299999999999998</v>
          </cell>
          <cell r="E169">
            <v>366.03399999999999</v>
          </cell>
          <cell r="F169">
            <v>-10.824</v>
          </cell>
          <cell r="G169" t="str">
            <v>CL</v>
          </cell>
          <cell r="H169">
            <v>7.1331531790750997</v>
          </cell>
          <cell r="I169">
            <v>3239.9999999999995</v>
          </cell>
          <cell r="J169">
            <v>8.9999999999999993E-3</v>
          </cell>
          <cell r="K169">
            <v>0</v>
          </cell>
          <cell r="L169" t="str">
            <v>#N/A N/A</v>
          </cell>
          <cell r="M169">
            <v>52751.310344827332</v>
          </cell>
          <cell r="N169" t="str">
            <v>#N/A N/A</v>
          </cell>
          <cell r="O169" t="str">
            <v>Real Estate</v>
          </cell>
          <cell r="P169">
            <v>360000</v>
          </cell>
          <cell r="Q169" t="str">
            <v>#N/A N/A</v>
          </cell>
          <cell r="R169">
            <v>5.8000000000000274E-2</v>
          </cell>
          <cell r="S169">
            <v>9.0378081641533772</v>
          </cell>
          <cell r="T169">
            <v>0</v>
          </cell>
        </row>
        <row r="170">
          <cell r="B170" t="str">
            <v>CASABLANCA</v>
          </cell>
          <cell r="C170">
            <v>2178.85</v>
          </cell>
          <cell r="D170">
            <v>-78.010000000000005</v>
          </cell>
          <cell r="E170">
            <v>4510.9059999999999</v>
          </cell>
          <cell r="F170">
            <v>671.33900000000006</v>
          </cell>
          <cell r="G170" t="str">
            <v>CL</v>
          </cell>
          <cell r="H170">
            <v>6.2106368532394995</v>
          </cell>
          <cell r="I170">
            <v>2784</v>
          </cell>
          <cell r="J170">
            <v>2.9</v>
          </cell>
          <cell r="K170">
            <v>0</v>
          </cell>
          <cell r="L170">
            <v>6.6204692620336019</v>
          </cell>
          <cell r="M170">
            <v>2.9640426938595605</v>
          </cell>
          <cell r="N170">
            <v>5.8000000000000007</v>
          </cell>
          <cell r="O170" t="str">
            <v>Electric</v>
          </cell>
          <cell r="P170">
            <v>960</v>
          </cell>
          <cell r="Q170" t="str">
            <v>#N/A N/A</v>
          </cell>
          <cell r="R170">
            <v>735.09400000000005</v>
          </cell>
          <cell r="S170">
            <v>0.62935365108760177</v>
          </cell>
          <cell r="T170">
            <v>0</v>
          </cell>
        </row>
        <row r="171">
          <cell r="B171" t="str">
            <v>HIPERMARC SA</v>
          </cell>
          <cell r="C171">
            <v>3562.9259874300005</v>
          </cell>
          <cell r="D171">
            <v>-1543.1369999999999</v>
          </cell>
          <cell r="E171">
            <v>73575.205999999991</v>
          </cell>
          <cell r="F171">
            <v>3334.1390000000001</v>
          </cell>
          <cell r="G171" t="str">
            <v>CL</v>
          </cell>
          <cell r="H171">
            <v>12.263860812553801</v>
          </cell>
          <cell r="I171">
            <v>4416.4736665</v>
          </cell>
          <cell r="J171">
            <v>1261.8499999999999</v>
          </cell>
          <cell r="K171">
            <v>337.20599999999996</v>
          </cell>
          <cell r="L171">
            <v>0.6181888831976261</v>
          </cell>
          <cell r="M171">
            <v>0.75576091144368407</v>
          </cell>
          <cell r="N171" t="str">
            <v>#N/A N/A</v>
          </cell>
          <cell r="O171" t="str">
            <v>Food</v>
          </cell>
          <cell r="P171">
            <v>3.5</v>
          </cell>
          <cell r="Q171" t="str">
            <v>#N/A N/A</v>
          </cell>
          <cell r="R171">
            <v>4714.3559999999998</v>
          </cell>
          <cell r="S171">
            <v>6.3471717206397688E-2</v>
          </cell>
          <cell r="T171">
            <v>0</v>
          </cell>
        </row>
        <row r="172">
          <cell r="B172" t="str">
            <v>SOPROCAL</v>
          </cell>
          <cell r="C172">
            <v>189.5619999999999</v>
          </cell>
          <cell r="D172">
            <v>-2626.067</v>
          </cell>
          <cell r="E172">
            <v>9049.6549999999988</v>
          </cell>
          <cell r="F172">
            <v>575.66399999999999</v>
          </cell>
          <cell r="G172" t="str">
            <v>CL</v>
          </cell>
          <cell r="H172">
            <v>8.2218435132013514</v>
          </cell>
          <cell r="I172">
            <v>5023.5</v>
          </cell>
          <cell r="J172">
            <v>9.85</v>
          </cell>
          <cell r="K172">
            <v>792.38400000000001</v>
          </cell>
          <cell r="L172" t="str">
            <v>#N/A N/A</v>
          </cell>
          <cell r="M172">
            <v>0.1249146640729816</v>
          </cell>
          <cell r="N172">
            <v>2.9411764705882351</v>
          </cell>
          <cell r="O172" t="str">
            <v>Mining</v>
          </cell>
          <cell r="P172">
            <v>510</v>
          </cell>
          <cell r="Q172" t="str">
            <v>#N/A N/A</v>
          </cell>
          <cell r="R172">
            <v>1517.5319999999999</v>
          </cell>
          <cell r="S172">
            <v>0.55925958417405031</v>
          </cell>
          <cell r="T172">
            <v>0.3486431250694087</v>
          </cell>
        </row>
        <row r="173">
          <cell r="B173" t="str">
            <v>HORNOS</v>
          </cell>
          <cell r="C173">
            <v>5190.6338470000001</v>
          </cell>
          <cell r="D173">
            <v>3490.8389999999999</v>
          </cell>
          <cell r="E173">
            <v>-3334.7709999999988</v>
          </cell>
          <cell r="F173">
            <v>-155.38999999999999</v>
          </cell>
          <cell r="G173" t="str">
            <v>CL</v>
          </cell>
          <cell r="H173">
            <v>3.7269672122814637</v>
          </cell>
          <cell r="I173">
            <v>1515.578847</v>
          </cell>
          <cell r="J173">
            <v>1010.386</v>
          </cell>
          <cell r="K173">
            <v>2.476</v>
          </cell>
          <cell r="L173" t="str">
            <v>#N/A N/A</v>
          </cell>
          <cell r="M173" t="str">
            <v>#N/A N/A</v>
          </cell>
          <cell r="N173" t="str">
            <v>#N/A N/A</v>
          </cell>
          <cell r="O173" t="str">
            <v>Lodging</v>
          </cell>
          <cell r="P173">
            <v>1.5</v>
          </cell>
          <cell r="Q173" t="str">
            <v>#N/A N/A</v>
          </cell>
          <cell r="R173">
            <v>-304.96699999999998</v>
          </cell>
          <cell r="S173" t="str">
            <v>#N/A N/A</v>
          </cell>
          <cell r="T173" t="str">
            <v>#N/A N/A</v>
          </cell>
        </row>
        <row r="174">
          <cell r="B174" t="str">
            <v>INVERNOVA SA</v>
          </cell>
          <cell r="C174">
            <v>2629.0525049999997</v>
          </cell>
          <cell r="D174">
            <v>-1053.0329999999999</v>
          </cell>
          <cell r="E174">
            <v>5341.0729999999994</v>
          </cell>
          <cell r="F174">
            <v>-91.825999999999993</v>
          </cell>
          <cell r="G174" t="str">
            <v>CL</v>
          </cell>
          <cell r="H174">
            <v>7.1314043157084992</v>
          </cell>
          <cell r="I174">
            <v>3574.3805049999996</v>
          </cell>
          <cell r="J174">
            <v>714.87609999999995</v>
          </cell>
          <cell r="K174">
            <v>0</v>
          </cell>
          <cell r="L174">
            <v>10.233277800745801</v>
          </cell>
          <cell r="M174" t="str">
            <v>#N/A N/A</v>
          </cell>
          <cell r="N174">
            <v>8.2164327940625501</v>
          </cell>
          <cell r="O174" t="str">
            <v>Investment Companies</v>
          </cell>
          <cell r="P174">
            <v>5</v>
          </cell>
          <cell r="Q174" t="str">
            <v>#N/A N/A</v>
          </cell>
          <cell r="R174" t="str">
            <v>#N/A N/A</v>
          </cell>
          <cell r="S174">
            <v>0.64267803603828111</v>
          </cell>
          <cell r="T174">
            <v>0</v>
          </cell>
        </row>
        <row r="175">
          <cell r="B175" t="str">
            <v>BOVALPO</v>
          </cell>
          <cell r="C175">
            <v>1296.979</v>
          </cell>
          <cell r="D175">
            <v>276.97899999999998</v>
          </cell>
          <cell r="E175">
            <v>1311.7930000000001</v>
          </cell>
          <cell r="F175">
            <v>34.385000000000005</v>
          </cell>
          <cell r="G175" t="str">
            <v>CL</v>
          </cell>
          <cell r="H175">
            <v>6.0988668338232959</v>
          </cell>
          <cell r="I175">
            <v>1020</v>
          </cell>
          <cell r="J175">
            <v>5.9999999999999995E-5</v>
          </cell>
          <cell r="K175">
            <v>0</v>
          </cell>
          <cell r="L175" t="str">
            <v>#N/A N/A</v>
          </cell>
          <cell r="M175">
            <v>11.15661666035853</v>
          </cell>
          <cell r="N175" t="str">
            <v>#N/A N/A</v>
          </cell>
          <cell r="O175" t="str">
            <v>Diversified Finan Serv</v>
          </cell>
          <cell r="P175">
            <v>17000000</v>
          </cell>
          <cell r="Q175" t="str">
            <v>#N/A N/A</v>
          </cell>
          <cell r="R175">
            <v>116.25200000000001</v>
          </cell>
          <cell r="S175">
            <v>0.7775617037139243</v>
          </cell>
          <cell r="T175">
            <v>26.952499365372429</v>
          </cell>
        </row>
        <row r="176">
          <cell r="B176" t="str">
            <v>ATSA</v>
          </cell>
          <cell r="C176">
            <v>560</v>
          </cell>
          <cell r="D176">
            <v>0</v>
          </cell>
          <cell r="E176">
            <v>406.21999999999997</v>
          </cell>
          <cell r="F176">
            <v>-19.692</v>
          </cell>
          <cell r="G176" t="str">
            <v>CL</v>
          </cell>
          <cell r="H176">
            <v>6.8975620907700002</v>
          </cell>
          <cell r="I176">
            <v>560</v>
          </cell>
          <cell r="J176">
            <v>1.4</v>
          </cell>
          <cell r="K176">
            <v>0</v>
          </cell>
          <cell r="L176" t="str">
            <v>#N/A N/A</v>
          </cell>
          <cell r="M176" t="str">
            <v>#N/A N/A</v>
          </cell>
          <cell r="N176" t="str">
            <v>#N/A N/A</v>
          </cell>
          <cell r="O176" t="str">
            <v>Commercial Services</v>
          </cell>
          <cell r="P176">
            <v>400</v>
          </cell>
          <cell r="Q176" t="str">
            <v>#N/A N/A</v>
          </cell>
          <cell r="R176">
            <v>-24.767999999999997</v>
          </cell>
          <cell r="S176">
            <v>1.4277701290092295</v>
          </cell>
          <cell r="T176">
            <v>0</v>
          </cell>
        </row>
        <row r="177">
          <cell r="B177" t="str">
            <v>INMOBVINA</v>
          </cell>
          <cell r="C177">
            <v>105.72372000000001</v>
          </cell>
          <cell r="D177">
            <v>-10.818</v>
          </cell>
          <cell r="E177">
            <v>426.55899999999991</v>
          </cell>
          <cell r="F177">
            <v>-2.4820000000000002</v>
          </cell>
          <cell r="G177" t="str">
            <v>CL</v>
          </cell>
          <cell r="H177">
            <v>6.8975620907700002</v>
          </cell>
          <cell r="I177">
            <v>117.72872000000001</v>
          </cell>
          <cell r="J177">
            <v>8.7000000000000001E-4</v>
          </cell>
          <cell r="K177">
            <v>0</v>
          </cell>
          <cell r="L177" t="str">
            <v>#N/A N/A</v>
          </cell>
          <cell r="M177">
            <v>16.335556242274414</v>
          </cell>
          <cell r="N177" t="str">
            <v>#N/A N/A</v>
          </cell>
          <cell r="O177" t="str">
            <v>Real Estate</v>
          </cell>
          <cell r="P177">
            <v>135010</v>
          </cell>
          <cell r="Q177" t="str">
            <v>#N/A N/A</v>
          </cell>
          <cell r="R177">
            <v>6.4720000000000004</v>
          </cell>
          <cell r="S177">
            <v>0.2781284654219694</v>
          </cell>
          <cell r="T177">
            <v>0</v>
          </cell>
        </row>
        <row r="178">
          <cell r="B178" t="str">
            <v>TAM SA-PREF</v>
          </cell>
          <cell r="C178" t="str">
            <v>#N/A N/A</v>
          </cell>
          <cell r="D178">
            <v>3510.3329999999996</v>
          </cell>
          <cell r="E178">
            <v>1362.5140000000001</v>
          </cell>
          <cell r="F178">
            <v>33.61</v>
          </cell>
          <cell r="G178" t="str">
            <v>BZ</v>
          </cell>
          <cell r="H178" t="str">
            <v>#N/A N/A</v>
          </cell>
          <cell r="I178" t="str">
            <v>#N/A N/A</v>
          </cell>
          <cell r="J178">
            <v>100.39</v>
          </cell>
          <cell r="K178">
            <v>62.433999999999997</v>
          </cell>
          <cell r="L178" t="str">
            <v>#N/A N/A</v>
          </cell>
          <cell r="M178" t="str">
            <v>#N/A N/A</v>
          </cell>
          <cell r="N178" t="str">
            <v>#N/A N/A</v>
          </cell>
          <cell r="O178" t="str">
            <v>Airlines</v>
          </cell>
          <cell r="P178" t="str">
            <v>#N/A N/A</v>
          </cell>
          <cell r="Q178" t="str">
            <v>#N/A N/A</v>
          </cell>
          <cell r="R178" t="str">
            <v>#N/A N/A</v>
          </cell>
          <cell r="S178" t="str">
            <v>#N/A N/A</v>
          </cell>
          <cell r="T178">
            <v>382.22073314476023</v>
          </cell>
        </row>
        <row r="179">
          <cell r="B179" t="str">
            <v>ARCOS DORADOS-A</v>
          </cell>
          <cell r="C179">
            <v>1581.5719489200001</v>
          </cell>
          <cell r="D179">
            <v>548.82299999999998</v>
          </cell>
          <cell r="E179">
            <v>286.89000000000004</v>
          </cell>
          <cell r="F179">
            <v>93.406999999999996</v>
          </cell>
          <cell r="G179" t="str">
            <v>UR</v>
          </cell>
          <cell r="H179">
            <v>7.2044232694061545</v>
          </cell>
          <cell r="I179">
            <v>1264.2595860000001</v>
          </cell>
          <cell r="J179">
            <v>130.7099</v>
          </cell>
          <cell r="K179">
            <v>0.61699999999999999</v>
          </cell>
          <cell r="L179">
            <v>30.44217255638144</v>
          </cell>
          <cell r="M179">
            <v>5.6577054296476748</v>
          </cell>
          <cell r="N179" t="str">
            <v>#N/A N/A</v>
          </cell>
          <cell r="O179" t="str">
            <v>Retail</v>
          </cell>
          <cell r="P179">
            <v>6</v>
          </cell>
          <cell r="Q179">
            <v>224.5</v>
          </cell>
          <cell r="R179">
            <v>191336.48969448224</v>
          </cell>
          <cell r="S179">
            <v>3.7478055226999873</v>
          </cell>
          <cell r="T179">
            <v>230.52110565024918</v>
          </cell>
        </row>
        <row r="180">
          <cell r="B180" t="str">
            <v>YPF SA-ADR</v>
          </cell>
          <cell r="C180">
            <v>235517.956454</v>
          </cell>
          <cell r="D180">
            <v>89560</v>
          </cell>
          <cell r="E180">
            <v>120461</v>
          </cell>
          <cell r="F180">
            <v>16588</v>
          </cell>
          <cell r="G180" t="str">
            <v>AR</v>
          </cell>
          <cell r="H180">
            <v>8.2877165564315227</v>
          </cell>
          <cell r="I180">
            <v>8228.0642982807003</v>
          </cell>
          <cell r="J180">
            <v>393.26099999999997</v>
          </cell>
          <cell r="K180">
            <v>48</v>
          </cell>
          <cell r="L180" t="str">
            <v>#N/A Field Not Applicable</v>
          </cell>
          <cell r="M180">
            <v>14.708840647889083</v>
          </cell>
          <cell r="N180">
            <v>0.73515173177401061</v>
          </cell>
          <cell r="O180" t="str">
            <v>Oil&amp;Gas</v>
          </cell>
          <cell r="P180">
            <v>20.919899999999998</v>
          </cell>
          <cell r="Q180">
            <v>58070.556000000004</v>
          </cell>
          <cell r="R180">
            <v>841969.32388142217</v>
          </cell>
          <cell r="S180" t="str">
            <v>#N/A Field Not Applicable</v>
          </cell>
          <cell r="T180">
            <v>87.788578876150794</v>
          </cell>
        </row>
        <row r="181">
          <cell r="B181" t="str">
            <v>COLBUN SA</v>
          </cell>
          <cell r="C181">
            <v>4699.9035145554517</v>
          </cell>
          <cell r="D181">
            <v>1038.511</v>
          </cell>
          <cell r="E181">
            <v>3789.8319999999999</v>
          </cell>
          <cell r="F181">
            <v>356.255</v>
          </cell>
          <cell r="G181" t="str">
            <v>CL</v>
          </cell>
          <cell r="H181">
            <v>10.095750618565297</v>
          </cell>
          <cell r="I181">
            <v>2222007.8118012003</v>
          </cell>
          <cell r="J181">
            <v>17536.169999999998</v>
          </cell>
          <cell r="K181">
            <v>213.447</v>
          </cell>
          <cell r="L181">
            <v>17.152829723881329</v>
          </cell>
          <cell r="M181">
            <v>7.9880338743022259</v>
          </cell>
          <cell r="N181">
            <v>1.3789888075933245</v>
          </cell>
          <cell r="O181" t="str">
            <v>Electric</v>
          </cell>
          <cell r="P181">
            <v>126.71</v>
          </cell>
          <cell r="Q181">
            <v>612.5</v>
          </cell>
          <cell r="R181">
            <v>397870.05636594526</v>
          </cell>
          <cell r="S181">
            <v>0.9609093316445031</v>
          </cell>
          <cell r="T181">
            <v>45.002205902530775</v>
          </cell>
        </row>
        <row r="182">
          <cell r="B182" t="str">
            <v>ITAU CORPBANCA</v>
          </cell>
          <cell r="C182" t="str">
            <v>#N/A N/A</v>
          </cell>
          <cell r="D182">
            <v>3373484</v>
          </cell>
          <cell r="E182">
            <v>1497579</v>
          </cell>
          <cell r="F182" t="str">
            <v>#N/A N/A</v>
          </cell>
          <cell r="G182" t="str">
            <v>CL</v>
          </cell>
          <cell r="H182">
            <v>5.2696226636161398</v>
          </cell>
          <cell r="I182">
            <v>2678862.541755748</v>
          </cell>
          <cell r="J182">
            <v>512406.8</v>
          </cell>
          <cell r="K182">
            <v>313857</v>
          </cell>
          <cell r="L182">
            <v>33.237969127293425</v>
          </cell>
          <cell r="M182" t="str">
            <v>#N/A N/A</v>
          </cell>
          <cell r="N182">
            <v>5.8493060334183005</v>
          </cell>
          <cell r="O182" t="str">
            <v>Banks</v>
          </cell>
          <cell r="P182">
            <v>5.2279999999999998</v>
          </cell>
          <cell r="Q182" t="str">
            <v>#N/A N/A</v>
          </cell>
          <cell r="R182" t="str">
            <v>#N/A N/A</v>
          </cell>
          <cell r="S182">
            <v>0.83977463976455158</v>
          </cell>
          <cell r="T182">
            <v>335.95857046606557</v>
          </cell>
        </row>
        <row r="183">
          <cell r="B183" t="str">
            <v>AMERICA-SPON ADR</v>
          </cell>
          <cell r="C183">
            <v>1620681.4309999999</v>
          </cell>
          <cell r="D183">
            <v>703023.10699999996</v>
          </cell>
          <cell r="E183">
            <v>271023.76699999999</v>
          </cell>
          <cell r="F183">
            <v>109610.31</v>
          </cell>
          <cell r="G183" t="str">
            <v>MX</v>
          </cell>
          <cell r="H183">
            <v>9.9986167210131267</v>
          </cell>
          <cell r="I183">
            <v>42115.509522520006</v>
          </cell>
          <cell r="J183">
            <v>2230.5830000000001</v>
          </cell>
          <cell r="K183">
            <v>62108.523999999998</v>
          </cell>
          <cell r="L183" t="str">
            <v>#N/A Field Not Applicable</v>
          </cell>
          <cell r="M183">
            <v>6.327781584651011</v>
          </cell>
          <cell r="N183">
            <v>2.0941608032149133</v>
          </cell>
          <cell r="O183" t="str">
            <v>Telecommunications</v>
          </cell>
          <cell r="P183">
            <v>12.81</v>
          </cell>
          <cell r="Q183">
            <v>274594.59100000001</v>
          </cell>
          <cell r="R183">
            <v>9295749.1698721033</v>
          </cell>
          <cell r="S183" t="str">
            <v>#N/A Field Not Applicable</v>
          </cell>
          <cell r="T183">
            <v>267.9622890785073</v>
          </cell>
        </row>
        <row r="184">
          <cell r="B184" t="str">
            <v>BANCO SANTANDER</v>
          </cell>
          <cell r="C184" t="str">
            <v>#N/A N/A</v>
          </cell>
          <cell r="D184">
            <v>6929623</v>
          </cell>
          <cell r="E184">
            <v>2898047</v>
          </cell>
          <cell r="F184" t="str">
            <v>#N/A N/A</v>
          </cell>
          <cell r="G184" t="str">
            <v>CL</v>
          </cell>
          <cell r="H184">
            <v>7.4139832180549821</v>
          </cell>
          <cell r="I184">
            <v>6708682.1138664009</v>
          </cell>
          <cell r="J184">
            <v>188446.1</v>
          </cell>
          <cell r="K184">
            <v>29341</v>
          </cell>
          <cell r="L184">
            <v>14.182401819379574</v>
          </cell>
          <cell r="M184" t="str">
            <v>#N/A N/A</v>
          </cell>
          <cell r="N184">
            <v>5.0070016507076041</v>
          </cell>
          <cell r="O184" t="str">
            <v>Banks</v>
          </cell>
          <cell r="P184">
            <v>35.6</v>
          </cell>
          <cell r="Q184" t="str">
            <v>#N/A N/A</v>
          </cell>
          <cell r="R184" t="str">
            <v>#N/A N/A</v>
          </cell>
          <cell r="S184">
            <v>2.3385741955851977</v>
          </cell>
          <cell r="T184">
            <v>344.4963452973675</v>
          </cell>
        </row>
        <row r="185">
          <cell r="B185" t="str">
            <v>BANCO DE CHILE</v>
          </cell>
          <cell r="C185" t="str">
            <v>#N/A N/A</v>
          </cell>
          <cell r="D185">
            <v>4802912</v>
          </cell>
          <cell r="E185">
            <v>2887411</v>
          </cell>
          <cell r="F185" t="str">
            <v>#N/A N/A</v>
          </cell>
          <cell r="G185" t="str">
            <v>CL</v>
          </cell>
          <cell r="H185">
            <v>7.4173984497587444</v>
          </cell>
          <cell r="I185">
            <v>7604936.6647969997</v>
          </cell>
          <cell r="J185">
            <v>97624.349999999991</v>
          </cell>
          <cell r="K185">
            <v>1</v>
          </cell>
          <cell r="L185">
            <v>13.814573273524724</v>
          </cell>
          <cell r="M185" t="str">
            <v>#N/A N/A</v>
          </cell>
          <cell r="N185">
            <v>3.7506263277497003</v>
          </cell>
          <cell r="O185" t="str">
            <v>Banks</v>
          </cell>
          <cell r="P185">
            <v>77.900000000000006</v>
          </cell>
          <cell r="Q185" t="str">
            <v>#N/A N/A</v>
          </cell>
          <cell r="R185" t="str">
            <v>#N/A N/A</v>
          </cell>
          <cell r="S185">
            <v>2.6338264443774637</v>
          </cell>
          <cell r="T185">
            <v>270.69062907913002</v>
          </cell>
        </row>
        <row r="186">
          <cell r="B186" t="str">
            <v>BANCO CRED INVER</v>
          </cell>
          <cell r="C186" t="str">
            <v>#N/A N/A</v>
          </cell>
          <cell r="D186">
            <v>4981991</v>
          </cell>
          <cell r="E186">
            <v>2000525</v>
          </cell>
          <cell r="F186" t="str">
            <v>#N/A N/A</v>
          </cell>
          <cell r="G186" t="str">
            <v>CL</v>
          </cell>
          <cell r="H186">
            <v>6.3086122047293696</v>
          </cell>
          <cell r="I186">
            <v>4258146.5509589994</v>
          </cell>
          <cell r="J186">
            <v>123.5642</v>
          </cell>
          <cell r="K186">
            <v>238</v>
          </cell>
          <cell r="L186">
            <v>12.224192436089382</v>
          </cell>
          <cell r="M186" t="str">
            <v>#N/A N/A</v>
          </cell>
          <cell r="N186">
            <v>2.8543966381947166</v>
          </cell>
          <cell r="O186" t="str">
            <v>Banks</v>
          </cell>
          <cell r="P186">
            <v>34461</v>
          </cell>
          <cell r="Q186" t="str">
            <v>#N/A N/A</v>
          </cell>
          <cell r="R186" t="str">
            <v>#N/A N/A</v>
          </cell>
          <cell r="S186">
            <v>1.7249907437699108</v>
          </cell>
          <cell r="T186">
            <v>353.13800127466538</v>
          </cell>
        </row>
        <row r="187">
          <cell r="B187" t="str">
            <v>TECNOGLASS INC</v>
          </cell>
          <cell r="C187">
            <v>545.49053559999993</v>
          </cell>
          <cell r="D187">
            <v>118.527</v>
          </cell>
          <cell r="E187">
            <v>33.139000000000003</v>
          </cell>
          <cell r="F187">
            <v>39.082000000000001</v>
          </cell>
          <cell r="G187" t="str">
            <v>CO</v>
          </cell>
          <cell r="H187">
            <v>5.5076672058445197</v>
          </cell>
          <cell r="I187">
            <v>353.01422690000004</v>
          </cell>
          <cell r="J187">
            <v>30.14639</v>
          </cell>
          <cell r="K187">
            <v>0</v>
          </cell>
          <cell r="L187" t="str">
            <v>#N/A N/A</v>
          </cell>
          <cell r="M187">
            <v>8.4309444305343035</v>
          </cell>
          <cell r="N187">
            <v>4.269854824935952</v>
          </cell>
          <cell r="O187" t="str">
            <v>Building Materials</v>
          </cell>
          <cell r="P187">
            <v>11.71</v>
          </cell>
          <cell r="Q187">
            <v>69.100000000000009</v>
          </cell>
          <cell r="R187">
            <v>44285.359389155492</v>
          </cell>
          <cell r="S187">
            <v>3.6881037647439165</v>
          </cell>
          <cell r="T187">
            <v>417.91544705633845</v>
          </cell>
        </row>
        <row r="188">
          <cell r="B188" t="str">
            <v>APOGEE ENTERPR</v>
          </cell>
          <cell r="C188">
            <v>1314.26694896</v>
          </cell>
          <cell r="D188">
            <v>-82.762</v>
          </cell>
          <cell r="E188">
            <v>406.19499999999999</v>
          </cell>
          <cell r="F188">
            <v>97.393000000000001</v>
          </cell>
          <cell r="G188" t="str">
            <v>US</v>
          </cell>
          <cell r="H188">
            <v>12.510389200050751</v>
          </cell>
          <cell r="I188">
            <v>1684.9758365600001</v>
          </cell>
          <cell r="J188">
            <v>28.64631</v>
          </cell>
          <cell r="K188">
            <v>0</v>
          </cell>
          <cell r="L188">
            <v>20.689739969441735</v>
          </cell>
          <cell r="M188">
            <v>8.5549773408147054</v>
          </cell>
          <cell r="N188">
            <v>0.9517335186678888</v>
          </cell>
          <cell r="O188" t="str">
            <v>Building Materials</v>
          </cell>
          <cell r="P188">
            <v>58.82</v>
          </cell>
          <cell r="Q188">
            <v>158.75</v>
          </cell>
          <cell r="R188">
            <v>104446.36670982484</v>
          </cell>
          <cell r="S188">
            <v>3.7263868251100472</v>
          </cell>
          <cell r="T188">
            <v>5.0222183926439268</v>
          </cell>
        </row>
        <row r="189">
          <cell r="B189" t="str">
            <v>CRH PLC-ADR</v>
          </cell>
          <cell r="C189">
            <v>29295.212</v>
          </cell>
          <cell r="D189">
            <v>6703</v>
          </cell>
          <cell r="E189">
            <v>13544</v>
          </cell>
          <cell r="F189">
            <v>1277</v>
          </cell>
          <cell r="G189" t="str">
            <v>IR</v>
          </cell>
          <cell r="H189">
            <v>9.4558043869819723</v>
          </cell>
          <cell r="I189">
            <v>28528.930020060001</v>
          </cell>
          <cell r="J189">
            <v>832.7183</v>
          </cell>
          <cell r="K189">
            <v>529</v>
          </cell>
          <cell r="L189" t="str">
            <v>#N/A Field Not Applicable</v>
          </cell>
          <cell r="M189">
            <v>10.691683211678832</v>
          </cell>
          <cell r="N189">
            <v>1.2107001337176027</v>
          </cell>
          <cell r="O189" t="str">
            <v>Building Materials</v>
          </cell>
          <cell r="P189">
            <v>34.26</v>
          </cell>
          <cell r="Q189">
            <v>3133.15</v>
          </cell>
          <cell r="R189">
            <v>2092781.6958648399</v>
          </cell>
          <cell r="S189" t="str">
            <v>#N/A Field Not Applicable</v>
          </cell>
          <cell r="T189">
            <v>68.081807442409925</v>
          </cell>
        </row>
        <row r="190">
          <cell r="B190" t="str">
            <v>TRAKYA CAM</v>
          </cell>
          <cell r="C190">
            <v>3473.4263730000007</v>
          </cell>
          <cell r="D190">
            <v>433.72426400000018</v>
          </cell>
          <cell r="E190">
            <v>3138.8760399999996</v>
          </cell>
          <cell r="F190">
            <v>165.28681399999999</v>
          </cell>
          <cell r="G190" t="str">
            <v>TU</v>
          </cell>
          <cell r="H190">
            <v>13.972094243421356</v>
          </cell>
          <cell r="I190">
            <v>2780.7000000000003</v>
          </cell>
          <cell r="J190">
            <v>930</v>
          </cell>
          <cell r="K190">
            <v>249.47773799999999</v>
          </cell>
          <cell r="L190">
            <v>5.6977327062598642</v>
          </cell>
          <cell r="M190">
            <v>7.2240063317305152</v>
          </cell>
          <cell r="N190">
            <v>3.3444816551878294</v>
          </cell>
          <cell r="O190" t="str">
            <v>Miscellaneous Manufactur</v>
          </cell>
          <cell r="P190">
            <v>2.99</v>
          </cell>
          <cell r="Q190">
            <v>494.08300000000003</v>
          </cell>
          <cell r="R190">
            <v>112406.02571375527</v>
          </cell>
          <cell r="S190">
            <v>0.9010728244138515</v>
          </cell>
          <cell r="T190">
            <v>60.076890612093116</v>
          </cell>
        </row>
        <row r="191">
          <cell r="B191" t="str">
            <v>METRO PERFORMANC</v>
          </cell>
          <cell r="C191">
            <v>491.41219999999998</v>
          </cell>
          <cell r="D191">
            <v>43.596000000000004</v>
          </cell>
          <cell r="E191">
            <v>148.63399999999999</v>
          </cell>
          <cell r="F191">
            <v>30.123999999999999</v>
          </cell>
          <cell r="G191" t="str">
            <v>NZ</v>
          </cell>
          <cell r="H191">
            <v>8.0439853228205003</v>
          </cell>
          <cell r="I191">
            <v>266.94444383999996</v>
          </cell>
          <cell r="J191">
            <v>185.37809999999999</v>
          </cell>
          <cell r="K191">
            <v>0</v>
          </cell>
          <cell r="L191">
            <v>12.679405276221352</v>
          </cell>
          <cell r="M191">
            <v>11.861837404653858</v>
          </cell>
          <cell r="N191">
            <v>7.3302775207493038</v>
          </cell>
          <cell r="O191" t="str">
            <v>Building Materials</v>
          </cell>
          <cell r="P191">
            <v>1.44</v>
          </cell>
          <cell r="Q191">
            <v>44</v>
          </cell>
          <cell r="R191">
            <v>19444.623687738946</v>
          </cell>
          <cell r="S191">
            <v>1.7484297564636886</v>
          </cell>
          <cell r="T191">
            <v>33.639678673789312</v>
          </cell>
        </row>
        <row r="192">
          <cell r="B192" t="str">
            <v>ANADOLU CAM</v>
          </cell>
          <cell r="C192">
            <v>1715.1935019999996</v>
          </cell>
          <cell r="D192">
            <v>510.21441299999992</v>
          </cell>
          <cell r="E192">
            <v>1746.6960430000001</v>
          </cell>
          <cell r="F192">
            <v>88.393895999999998</v>
          </cell>
          <cell r="G192" t="str">
            <v>TU</v>
          </cell>
          <cell r="H192">
            <v>12.528163271225818</v>
          </cell>
          <cell r="I192">
            <v>1380.8400006219999</v>
          </cell>
          <cell r="J192">
            <v>444</v>
          </cell>
          <cell r="K192">
            <v>105.88219799999999</v>
          </cell>
          <cell r="L192">
            <v>3.9871486959914098</v>
          </cell>
          <cell r="M192">
            <v>4.907062074184779</v>
          </cell>
          <cell r="N192" t="str">
            <v>#N/A N/A</v>
          </cell>
          <cell r="O192" t="str">
            <v>Housewares</v>
          </cell>
          <cell r="P192">
            <v>3.11</v>
          </cell>
          <cell r="Q192">
            <v>348.66700000000003</v>
          </cell>
          <cell r="R192">
            <v>81714.886966196937</v>
          </cell>
          <cell r="S192">
            <v>0.78536627445929119</v>
          </cell>
          <cell r="T192">
            <v>87.865948351495732</v>
          </cell>
        </row>
        <row r="193">
          <cell r="B193" t="str">
            <v>NYX GAMING GROUP</v>
          </cell>
          <cell r="C193">
            <v>552.14832000000001</v>
          </cell>
          <cell r="D193">
            <v>59.696511999999998</v>
          </cell>
          <cell r="E193">
            <v>134.68963799999997</v>
          </cell>
          <cell r="F193">
            <v>-26.309802000000001</v>
          </cell>
          <cell r="G193" t="str">
            <v>US</v>
          </cell>
          <cell r="H193">
            <v>6.7317569222624316</v>
          </cell>
          <cell r="I193">
            <v>116.88697656000001</v>
          </cell>
          <cell r="J193">
            <v>108.22869999999999</v>
          </cell>
          <cell r="K193">
            <v>0</v>
          </cell>
          <cell r="L193" t="str">
            <v>#N/A N/A</v>
          </cell>
          <cell r="M193" t="str">
            <v>#N/A N/A</v>
          </cell>
          <cell r="N193" t="str">
            <v>#N/A N/A</v>
          </cell>
          <cell r="O193" t="str">
            <v>Entertainment</v>
          </cell>
          <cell r="P193">
            <v>1.08</v>
          </cell>
          <cell r="Q193">
            <v>45.875</v>
          </cell>
          <cell r="R193">
            <v>-3176.4505834751985</v>
          </cell>
          <cell r="S193">
            <v>0.43573872807546737</v>
          </cell>
          <cell r="T193">
            <v>51.530851987292458</v>
          </cell>
        </row>
        <row r="194">
          <cell r="B194" t="str">
            <v>TG THERAPEUTICS</v>
          </cell>
          <cell r="C194">
            <v>363.08324594000004</v>
          </cell>
          <cell r="D194">
            <v>-77.016291999999993</v>
          </cell>
          <cell r="E194">
            <v>101.57330199999998</v>
          </cell>
          <cell r="F194">
            <v>-63.180016000000002</v>
          </cell>
          <cell r="G194" t="str">
            <v>US</v>
          </cell>
          <cell r="H194">
            <v>14.143510123337501</v>
          </cell>
          <cell r="I194">
            <v>313.33559902499996</v>
          </cell>
          <cell r="J194">
            <v>54.731110000000001</v>
          </cell>
          <cell r="K194">
            <v>0</v>
          </cell>
          <cell r="L194" t="str">
            <v>#N/A N/A</v>
          </cell>
          <cell r="M194" t="str">
            <v>#N/A N/A</v>
          </cell>
          <cell r="N194" t="str">
            <v>#N/A N/A</v>
          </cell>
          <cell r="O194" t="str">
            <v>Pharmaceuticals</v>
          </cell>
          <cell r="P194">
            <v>5.7249999999999996</v>
          </cell>
          <cell r="Q194" t="str">
            <v>#N/A N/A</v>
          </cell>
          <cell r="R194">
            <v>-49648.048718193597</v>
          </cell>
          <cell r="S194">
            <v>5.5202142744399598</v>
          </cell>
          <cell r="T194">
            <v>0.20827224854814705</v>
          </cell>
        </row>
        <row r="195">
          <cell r="B195" t="str">
            <v>NYX GAMING GROUP</v>
          </cell>
          <cell r="C195">
            <v>552.14832000000001</v>
          </cell>
          <cell r="D195">
            <v>59.696511999999998</v>
          </cell>
          <cell r="E195">
            <v>134.68963799999997</v>
          </cell>
          <cell r="F195">
            <v>-26.309802000000001</v>
          </cell>
          <cell r="G195" t="str">
            <v>US</v>
          </cell>
          <cell r="H195">
            <v>6.7317569222624316</v>
          </cell>
          <cell r="I195">
            <v>91.30171613520001</v>
          </cell>
          <cell r="J195">
            <v>108.22869999999999</v>
          </cell>
          <cell r="K195">
            <v>0</v>
          </cell>
          <cell r="L195" t="str">
            <v>#N/A Field Not Applicable</v>
          </cell>
          <cell r="M195" t="str">
            <v>#N/A N/A</v>
          </cell>
          <cell r="N195" t="str">
            <v>#N/A N/A</v>
          </cell>
          <cell r="O195" t="str">
            <v>Entertainment</v>
          </cell>
          <cell r="P195">
            <v>0.84360000000000002</v>
          </cell>
          <cell r="Q195">
            <v>45.875</v>
          </cell>
          <cell r="R195">
            <v>-3176.4505834751985</v>
          </cell>
          <cell r="S195" t="str">
            <v>#N/A Field Not Applicable</v>
          </cell>
          <cell r="T195">
            <v>51.530851987292458</v>
          </cell>
        </row>
        <row r="196">
          <cell r="B196" t="str">
            <v>SEADRILL PARTNER</v>
          </cell>
          <cell r="C196">
            <v>4462.4302479999997</v>
          </cell>
          <cell r="D196">
            <v>3581.6</v>
          </cell>
          <cell r="E196">
            <v>2097.4</v>
          </cell>
          <cell r="F196">
            <v>843.7</v>
          </cell>
          <cell r="G196" t="str">
            <v>GB</v>
          </cell>
          <cell r="H196">
            <v>4.6300674522101231</v>
          </cell>
          <cell r="I196">
            <v>480.22696800000006</v>
          </cell>
          <cell r="J196">
            <v>75.27825</v>
          </cell>
          <cell r="K196">
            <v>1133.0999999999999</v>
          </cell>
          <cell r="L196">
            <v>1.4325199612133543</v>
          </cell>
          <cell r="M196">
            <v>3.9014078055604116</v>
          </cell>
          <cell r="N196">
            <v>7.6481836703721688</v>
          </cell>
          <cell r="O196" t="str">
            <v>Oil&amp;Gas</v>
          </cell>
          <cell r="P196">
            <v>5.23</v>
          </cell>
          <cell r="Q196">
            <v>1054</v>
          </cell>
          <cell r="R196">
            <v>782887.34438905213</v>
          </cell>
          <cell r="S196">
            <v>0.43728553064228559</v>
          </cell>
          <cell r="T196">
            <v>185.9731095642224</v>
          </cell>
        </row>
        <row r="197">
          <cell r="B197" t="str">
            <v>PHARMATHENE INC</v>
          </cell>
          <cell r="C197">
            <v>56.678126700000007</v>
          </cell>
          <cell r="D197">
            <v>-15.569813</v>
          </cell>
          <cell r="E197">
            <v>16.64911699999999</v>
          </cell>
          <cell r="F197">
            <v>-3.4028</v>
          </cell>
          <cell r="G197" t="str">
            <v>US</v>
          </cell>
          <cell r="H197">
            <v>10.219468999991417</v>
          </cell>
          <cell r="I197">
            <v>62.724853919999994</v>
          </cell>
          <cell r="J197">
            <v>66.728569999999991</v>
          </cell>
          <cell r="K197">
            <v>0</v>
          </cell>
          <cell r="L197">
            <v>1.7336903953843521</v>
          </cell>
          <cell r="M197" t="str">
            <v>#N/A N/A</v>
          </cell>
          <cell r="N197" t="str">
            <v>#N/A N/A</v>
          </cell>
          <cell r="O197" t="str">
            <v>Biotechnology</v>
          </cell>
          <cell r="P197">
            <v>0.94</v>
          </cell>
          <cell r="Q197" t="str">
            <v>#N/A N/A</v>
          </cell>
          <cell r="R197">
            <v>-4482.7186151431961</v>
          </cell>
          <cell r="S197">
            <v>0.45781096287071432</v>
          </cell>
          <cell r="T197">
            <v>0</v>
          </cell>
        </row>
        <row r="198">
          <cell r="B198" t="str">
            <v>GLADSTONE INVEST</v>
          </cell>
          <cell r="C198">
            <v>435.53430468000005</v>
          </cell>
          <cell r="D198">
            <v>217.26499999999999</v>
          </cell>
          <cell r="E198">
            <v>279.02199999999999</v>
          </cell>
          <cell r="F198">
            <v>29.007999999999999</v>
          </cell>
          <cell r="G198" t="str">
            <v>US</v>
          </cell>
          <cell r="H198">
            <v>6.0332138870453678</v>
          </cell>
          <cell r="I198">
            <v>279.27985850800002</v>
          </cell>
          <cell r="J198">
            <v>30.270959999999999</v>
          </cell>
          <cell r="K198">
            <v>0</v>
          </cell>
          <cell r="L198">
            <v>12.720551608342289</v>
          </cell>
          <cell r="M198" t="str">
            <v>#N/A N/A</v>
          </cell>
          <cell r="N198">
            <v>8.1292000867114673</v>
          </cell>
          <cell r="O198" t="str">
            <v>Investment Companies</v>
          </cell>
          <cell r="P198">
            <v>9.2260000000000009</v>
          </cell>
          <cell r="Q198" t="str">
            <v>#N/A N/A</v>
          </cell>
          <cell r="R198" t="str">
            <v>#N/A N/A</v>
          </cell>
          <cell r="S198">
            <v>0.93912830442703388</v>
          </cell>
          <cell r="T198">
            <v>79.472586391037254</v>
          </cell>
        </row>
        <row r="199">
          <cell r="B199" t="str">
            <v>OWENS REALTY MOR</v>
          </cell>
          <cell r="C199">
            <v>195.29061963999999</v>
          </cell>
          <cell r="D199">
            <v>65.776696000000001</v>
          </cell>
          <cell r="E199">
            <v>199.508847</v>
          </cell>
          <cell r="F199">
            <v>6.4493349999999996</v>
          </cell>
          <cell r="G199" t="str">
            <v>US</v>
          </cell>
          <cell r="H199">
            <v>5.6243837243366137</v>
          </cell>
          <cell r="I199">
            <v>168.46852188000003</v>
          </cell>
          <cell r="J199">
            <v>10.247479999999999</v>
          </cell>
          <cell r="K199">
            <v>4.5288490000000001</v>
          </cell>
          <cell r="L199">
            <v>13.73657407351876</v>
          </cell>
          <cell r="M199">
            <v>75.206855605528986</v>
          </cell>
          <cell r="N199">
            <v>1.9464719759576798</v>
          </cell>
          <cell r="O199" t="str">
            <v>REITS</v>
          </cell>
          <cell r="P199">
            <v>16.440000000000001</v>
          </cell>
          <cell r="Q199" t="str">
            <v>#N/A N/A</v>
          </cell>
          <cell r="R199">
            <v>1777.3507122840779</v>
          </cell>
          <cell r="S199">
            <v>0.77241491075379098</v>
          </cell>
          <cell r="T199">
            <v>33.598779707247772</v>
          </cell>
        </row>
        <row r="200">
          <cell r="B200" t="str">
            <v>SYPRIS SOLUTIONS</v>
          </cell>
          <cell r="C200">
            <v>10.387535699999999</v>
          </cell>
          <cell r="D200">
            <v>17.997</v>
          </cell>
          <cell r="E200">
            <v>19.711999999999989</v>
          </cell>
          <cell r="F200">
            <v>-29.643999999999998</v>
          </cell>
          <cell r="G200" t="str">
            <v>US</v>
          </cell>
          <cell r="H200">
            <v>3.5942186901241322</v>
          </cell>
          <cell r="I200">
            <v>19.755236700000001</v>
          </cell>
          <cell r="J200">
            <v>21.242190000000001</v>
          </cell>
          <cell r="K200">
            <v>0</v>
          </cell>
          <cell r="L200" t="str">
            <v>#N/A N/A</v>
          </cell>
          <cell r="M200" t="str">
            <v>#N/A N/A</v>
          </cell>
          <cell r="N200" t="str">
            <v>#N/A N/A</v>
          </cell>
          <cell r="O200" t="str">
            <v>Electronics</v>
          </cell>
          <cell r="P200">
            <v>0.93</v>
          </cell>
          <cell r="Q200">
            <v>-11.4</v>
          </cell>
          <cell r="R200">
            <v>-10130.445660626221</v>
          </cell>
          <cell r="S200">
            <v>0.65443206733889392</v>
          </cell>
          <cell r="T200">
            <v>98.143262987013046</v>
          </cell>
        </row>
        <row r="201">
          <cell r="B201" t="str">
            <v>CUSHING MLP TOTA</v>
          </cell>
          <cell r="C201" t="str">
            <v>#N/A Field Not Applicable</v>
          </cell>
          <cell r="D201" t="str">
            <v>#N/A Field Not Applicable</v>
          </cell>
          <cell r="E201" t="str">
            <v>#N/A Field Not Applicable</v>
          </cell>
          <cell r="F201" t="str">
            <v>#N/A Field Not Applicable</v>
          </cell>
          <cell r="G201" t="str">
            <v>US</v>
          </cell>
          <cell r="H201" t="str">
            <v>#N/A Field Not Applicable</v>
          </cell>
          <cell r="I201">
            <v>96.9066162109375</v>
          </cell>
          <cell r="J201">
            <v>6.7342999999999993</v>
          </cell>
          <cell r="K201" t="str">
            <v>#N/A Field Not Applicable</v>
          </cell>
          <cell r="L201" t="str">
            <v>#N/A Field Not Applicable</v>
          </cell>
          <cell r="M201" t="str">
            <v>#N/A Field Not Applicable</v>
          </cell>
          <cell r="N201">
            <v>7.530229633429383</v>
          </cell>
          <cell r="O201" t="str">
            <v>Closed-end Funds</v>
          </cell>
          <cell r="P201">
            <v>14.39</v>
          </cell>
          <cell r="Q201" t="str">
            <v>#N/A Field Not Applicable</v>
          </cell>
          <cell r="R201" t="str">
            <v>#N/A Field Not Applicable</v>
          </cell>
          <cell r="S201" t="str">
            <v>#N/A Field Not Applicable</v>
          </cell>
          <cell r="T201" t="str">
            <v>#N/A Field Not Applicable</v>
          </cell>
        </row>
      </sheetData>
      <sheetData sheetId="17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  <cell r="N1">
            <v>12</v>
          </cell>
          <cell r="O1">
            <v>13</v>
          </cell>
          <cell r="P1">
            <v>14</v>
          </cell>
          <cell r="Q1">
            <v>15</v>
          </cell>
          <cell r="R1">
            <v>16</v>
          </cell>
          <cell r="S1">
            <v>17</v>
          </cell>
          <cell r="T1">
            <v>18</v>
          </cell>
          <cell r="U1">
            <v>19</v>
          </cell>
          <cell r="V1">
            <v>20</v>
          </cell>
          <cell r="W1">
            <v>21</v>
          </cell>
          <cell r="X1">
            <v>22</v>
          </cell>
          <cell r="Y1">
            <v>23</v>
          </cell>
          <cell r="Z1">
            <v>24</v>
          </cell>
          <cell r="AA1">
            <v>25</v>
          </cell>
          <cell r="AB1">
            <v>26</v>
          </cell>
          <cell r="AC1">
            <v>27</v>
          </cell>
          <cell r="AD1">
            <v>28</v>
          </cell>
          <cell r="AE1">
            <v>29</v>
          </cell>
          <cell r="AF1">
            <v>30</v>
          </cell>
          <cell r="AG1">
            <v>31</v>
          </cell>
          <cell r="AH1">
            <v>32</v>
          </cell>
          <cell r="AI1">
            <v>33</v>
          </cell>
          <cell r="AJ1">
            <v>34</v>
          </cell>
          <cell r="AK1">
            <v>35</v>
          </cell>
          <cell r="AL1">
            <v>36</v>
          </cell>
          <cell r="AM1">
            <v>37</v>
          </cell>
          <cell r="AN1">
            <v>38</v>
          </cell>
          <cell r="AO1">
            <v>39</v>
          </cell>
          <cell r="AP1">
            <v>40</v>
          </cell>
          <cell r="AQ1">
            <v>41</v>
          </cell>
          <cell r="AR1">
            <v>42</v>
          </cell>
          <cell r="AS1">
            <v>43</v>
          </cell>
          <cell r="AT1">
            <v>44</v>
          </cell>
          <cell r="AU1">
            <v>45</v>
          </cell>
          <cell r="AV1">
            <v>46</v>
          </cell>
          <cell r="AW1">
            <v>47</v>
          </cell>
          <cell r="AX1">
            <v>48</v>
          </cell>
          <cell r="AY1">
            <v>49</v>
          </cell>
          <cell r="AZ1">
            <v>50</v>
          </cell>
          <cell r="BA1">
            <v>51</v>
          </cell>
          <cell r="BB1">
            <v>52</v>
          </cell>
          <cell r="BC1">
            <v>53</v>
          </cell>
          <cell r="BD1">
            <v>54</v>
          </cell>
          <cell r="BE1">
            <v>55</v>
          </cell>
          <cell r="BF1">
            <v>56</v>
          </cell>
          <cell r="BG1">
            <v>57</v>
          </cell>
          <cell r="BH1">
            <v>58</v>
          </cell>
          <cell r="BI1">
            <v>59</v>
          </cell>
          <cell r="BJ1">
            <v>60</v>
          </cell>
          <cell r="BK1">
            <v>61</v>
          </cell>
          <cell r="BL1">
            <v>62</v>
          </cell>
          <cell r="BM1">
            <v>63</v>
          </cell>
          <cell r="BN1">
            <v>64</v>
          </cell>
          <cell r="BO1">
            <v>65</v>
          </cell>
          <cell r="BP1">
            <v>66</v>
          </cell>
          <cell r="BQ1">
            <v>67</v>
          </cell>
          <cell r="BR1">
            <v>68</v>
          </cell>
          <cell r="BS1">
            <v>69</v>
          </cell>
          <cell r="BT1">
            <v>70</v>
          </cell>
          <cell r="BU1">
            <v>71</v>
          </cell>
          <cell r="BV1">
            <v>72</v>
          </cell>
          <cell r="BW1">
            <v>73</v>
          </cell>
          <cell r="BX1">
            <v>74</v>
          </cell>
          <cell r="BY1">
            <v>75</v>
          </cell>
          <cell r="BZ1">
            <v>76</v>
          </cell>
          <cell r="CA1">
            <v>77</v>
          </cell>
          <cell r="CB1">
            <v>78</v>
          </cell>
          <cell r="CC1">
            <v>79</v>
          </cell>
          <cell r="CD1">
            <v>80</v>
          </cell>
          <cell r="CE1">
            <v>81</v>
          </cell>
          <cell r="CF1">
            <v>82</v>
          </cell>
          <cell r="CG1">
            <v>83</v>
          </cell>
          <cell r="CH1">
            <v>84</v>
          </cell>
          <cell r="CI1">
            <v>85</v>
          </cell>
          <cell r="CJ1">
            <v>86</v>
          </cell>
          <cell r="CK1">
            <v>87</v>
          </cell>
          <cell r="CL1">
            <v>88</v>
          </cell>
          <cell r="CM1">
            <v>89</v>
          </cell>
          <cell r="CN1">
            <v>90</v>
          </cell>
          <cell r="CO1">
            <v>91</v>
          </cell>
          <cell r="CP1">
            <v>92</v>
          </cell>
          <cell r="CQ1">
            <v>93</v>
          </cell>
          <cell r="CR1">
            <v>94</v>
          </cell>
          <cell r="CS1">
            <v>95</v>
          </cell>
          <cell r="CT1">
            <v>96</v>
          </cell>
          <cell r="CU1">
            <v>97</v>
          </cell>
          <cell r="CV1">
            <v>98</v>
          </cell>
          <cell r="CW1">
            <v>99</v>
          </cell>
          <cell r="CX1">
            <v>100</v>
          </cell>
          <cell r="CY1">
            <v>101</v>
          </cell>
          <cell r="CZ1">
            <v>102</v>
          </cell>
          <cell r="DA1">
            <v>103</v>
          </cell>
          <cell r="DB1">
            <v>104</v>
          </cell>
          <cell r="DC1">
            <v>105</v>
          </cell>
          <cell r="DD1">
            <v>106</v>
          </cell>
          <cell r="DE1">
            <v>107</v>
          </cell>
          <cell r="DF1">
            <v>108</v>
          </cell>
          <cell r="DG1">
            <v>109</v>
          </cell>
          <cell r="DH1">
            <v>110</v>
          </cell>
          <cell r="DI1">
            <v>111</v>
          </cell>
          <cell r="DJ1">
            <v>112</v>
          </cell>
          <cell r="DK1">
            <v>113</v>
          </cell>
          <cell r="DL1">
            <v>114</v>
          </cell>
          <cell r="DM1">
            <v>115</v>
          </cell>
          <cell r="DN1">
            <v>116</v>
          </cell>
          <cell r="DO1">
            <v>117</v>
          </cell>
          <cell r="DP1">
            <v>118</v>
          </cell>
          <cell r="DQ1">
            <v>119</v>
          </cell>
          <cell r="DR1">
            <v>120</v>
          </cell>
          <cell r="DS1">
            <v>121</v>
          </cell>
          <cell r="DT1">
            <v>122</v>
          </cell>
          <cell r="DU1">
            <v>123</v>
          </cell>
          <cell r="DV1">
            <v>124</v>
          </cell>
          <cell r="DW1">
            <v>125</v>
          </cell>
          <cell r="DX1">
            <v>126</v>
          </cell>
          <cell r="DY1">
            <v>127</v>
          </cell>
          <cell r="DZ1">
            <v>128</v>
          </cell>
          <cell r="EA1">
            <v>129</v>
          </cell>
          <cell r="EB1">
            <v>130</v>
          </cell>
          <cell r="EC1">
            <v>131</v>
          </cell>
          <cell r="ED1">
            <v>132</v>
          </cell>
          <cell r="EE1">
            <v>133</v>
          </cell>
          <cell r="EF1">
            <v>134</v>
          </cell>
          <cell r="EG1">
            <v>135</v>
          </cell>
          <cell r="EH1">
            <v>136</v>
          </cell>
          <cell r="EI1">
            <v>137</v>
          </cell>
          <cell r="EJ1">
            <v>138</v>
          </cell>
          <cell r="EK1">
            <v>139</v>
          </cell>
          <cell r="EL1">
            <v>140</v>
          </cell>
          <cell r="EM1">
            <v>141</v>
          </cell>
          <cell r="EN1">
            <v>142</v>
          </cell>
          <cell r="EO1">
            <v>143</v>
          </cell>
          <cell r="EP1">
            <v>144</v>
          </cell>
          <cell r="EQ1">
            <v>145</v>
          </cell>
          <cell r="ER1">
            <v>146</v>
          </cell>
          <cell r="ES1">
            <v>147</v>
          </cell>
          <cell r="ET1">
            <v>148</v>
          </cell>
          <cell r="EU1">
            <v>149</v>
          </cell>
          <cell r="EV1">
            <v>150</v>
          </cell>
          <cell r="EW1">
            <v>151</v>
          </cell>
          <cell r="EX1">
            <v>152</v>
          </cell>
          <cell r="EY1">
            <v>153</v>
          </cell>
          <cell r="EZ1">
            <v>154</v>
          </cell>
          <cell r="FA1">
            <v>155</v>
          </cell>
          <cell r="FB1">
            <v>156</v>
          </cell>
          <cell r="FC1">
            <v>157</v>
          </cell>
          <cell r="FD1">
            <v>158</v>
          </cell>
          <cell r="FE1">
            <v>159</v>
          </cell>
          <cell r="FF1">
            <v>160</v>
          </cell>
          <cell r="FG1">
            <v>161</v>
          </cell>
          <cell r="FH1">
            <v>162</v>
          </cell>
          <cell r="FI1">
            <v>163</v>
          </cell>
          <cell r="FJ1">
            <v>164</v>
          </cell>
          <cell r="FK1">
            <v>165</v>
          </cell>
          <cell r="FL1">
            <v>166</v>
          </cell>
          <cell r="FM1">
            <v>167</v>
          </cell>
          <cell r="FN1">
            <v>168</v>
          </cell>
          <cell r="FO1">
            <v>169</v>
          </cell>
          <cell r="FP1">
            <v>170</v>
          </cell>
          <cell r="FQ1">
            <v>171</v>
          </cell>
          <cell r="FR1">
            <v>172</v>
          </cell>
          <cell r="FS1">
            <v>173</v>
          </cell>
          <cell r="FT1">
            <v>174</v>
          </cell>
          <cell r="FU1">
            <v>175</v>
          </cell>
          <cell r="FV1">
            <v>176</v>
          </cell>
          <cell r="FW1">
            <v>177</v>
          </cell>
          <cell r="FX1">
            <v>178</v>
          </cell>
          <cell r="FY1">
            <v>179</v>
          </cell>
          <cell r="FZ1">
            <v>180</v>
          </cell>
          <cell r="GA1">
            <v>181</v>
          </cell>
          <cell r="GB1">
            <v>182</v>
          </cell>
          <cell r="GC1">
            <v>183</v>
          </cell>
          <cell r="GD1">
            <v>184</v>
          </cell>
          <cell r="GE1">
            <v>185</v>
          </cell>
          <cell r="GF1">
            <v>186</v>
          </cell>
          <cell r="GG1">
            <v>187</v>
          </cell>
          <cell r="GH1">
            <v>188</v>
          </cell>
          <cell r="GI1">
            <v>189</v>
          </cell>
          <cell r="GJ1">
            <v>190</v>
          </cell>
          <cell r="GK1">
            <v>191</v>
          </cell>
          <cell r="GL1">
            <v>192</v>
          </cell>
          <cell r="GM1">
            <v>193</v>
          </cell>
          <cell r="GN1">
            <v>194</v>
          </cell>
          <cell r="GO1">
            <v>195</v>
          </cell>
          <cell r="GP1">
            <v>196</v>
          </cell>
          <cell r="GQ1">
            <v>197</v>
          </cell>
          <cell r="GR1">
            <v>198</v>
          </cell>
          <cell r="GS1">
            <v>199</v>
          </cell>
          <cell r="GT1">
            <v>200</v>
          </cell>
          <cell r="GU1">
            <v>201</v>
          </cell>
          <cell r="GV1">
            <v>202</v>
          </cell>
          <cell r="GW1">
            <v>203</v>
          </cell>
          <cell r="GX1">
            <v>204</v>
          </cell>
          <cell r="GY1">
            <v>205</v>
          </cell>
          <cell r="GZ1">
            <v>206</v>
          </cell>
          <cell r="HA1">
            <v>207</v>
          </cell>
          <cell r="HB1">
            <v>208</v>
          </cell>
          <cell r="HC1">
            <v>209</v>
          </cell>
          <cell r="HD1">
            <v>210</v>
          </cell>
          <cell r="HE1">
            <v>211</v>
          </cell>
          <cell r="HF1">
            <v>212</v>
          </cell>
          <cell r="HG1">
            <v>213</v>
          </cell>
          <cell r="HH1">
            <v>214</v>
          </cell>
          <cell r="HI1">
            <v>215</v>
          </cell>
          <cell r="HJ1">
            <v>216</v>
          </cell>
          <cell r="HK1">
            <v>217</v>
          </cell>
          <cell r="HL1">
            <v>218</v>
          </cell>
          <cell r="HM1">
            <v>219</v>
          </cell>
          <cell r="HN1">
            <v>220</v>
          </cell>
          <cell r="HO1">
            <v>221</v>
          </cell>
          <cell r="HP1">
            <v>222</v>
          </cell>
          <cell r="HQ1">
            <v>223</v>
          </cell>
          <cell r="HR1">
            <v>224</v>
          </cell>
          <cell r="HS1">
            <v>225</v>
          </cell>
          <cell r="HT1">
            <v>226</v>
          </cell>
          <cell r="HU1">
            <v>227</v>
          </cell>
          <cell r="HV1">
            <v>228</v>
          </cell>
          <cell r="HW1">
            <v>229</v>
          </cell>
          <cell r="HX1">
            <v>230</v>
          </cell>
          <cell r="HY1">
            <v>231</v>
          </cell>
          <cell r="HZ1">
            <v>232</v>
          </cell>
          <cell r="IA1">
            <v>233</v>
          </cell>
          <cell r="IB1">
            <v>234</v>
          </cell>
          <cell r="IC1">
            <v>235</v>
          </cell>
          <cell r="ID1">
            <v>236</v>
          </cell>
          <cell r="IE1">
            <v>237</v>
          </cell>
          <cell r="IF1">
            <v>238</v>
          </cell>
          <cell r="IG1">
            <v>239</v>
          </cell>
          <cell r="IH1">
            <v>240</v>
          </cell>
          <cell r="II1">
            <v>241</v>
          </cell>
          <cell r="IJ1">
            <v>242</v>
          </cell>
          <cell r="IK1">
            <v>243</v>
          </cell>
          <cell r="IL1">
            <v>244</v>
          </cell>
          <cell r="IM1">
            <v>245</v>
          </cell>
          <cell r="IN1">
            <v>246</v>
          </cell>
          <cell r="IO1">
            <v>247</v>
          </cell>
          <cell r="IP1">
            <v>248</v>
          </cell>
          <cell r="IQ1">
            <v>249</v>
          </cell>
          <cell r="IR1">
            <v>250</v>
          </cell>
          <cell r="IS1">
            <v>251</v>
          </cell>
          <cell r="IT1">
            <v>252</v>
          </cell>
          <cell r="IU1">
            <v>253</v>
          </cell>
          <cell r="IV1">
            <v>254</v>
          </cell>
          <cell r="IW1">
            <v>255</v>
          </cell>
          <cell r="IX1">
            <v>256</v>
          </cell>
          <cell r="IY1">
            <v>257</v>
          </cell>
          <cell r="IZ1">
            <v>258</v>
          </cell>
          <cell r="JA1">
            <v>259</v>
          </cell>
          <cell r="JB1">
            <v>260</v>
          </cell>
          <cell r="JC1">
            <v>261</v>
          </cell>
          <cell r="JD1">
            <v>262</v>
          </cell>
          <cell r="JE1">
            <v>263</v>
          </cell>
          <cell r="JF1">
            <v>264</v>
          </cell>
          <cell r="JG1">
            <v>265</v>
          </cell>
          <cell r="JH1">
            <v>266</v>
          </cell>
          <cell r="JI1">
            <v>267</v>
          </cell>
          <cell r="JJ1">
            <v>268</v>
          </cell>
          <cell r="JK1">
            <v>269</v>
          </cell>
          <cell r="JL1">
            <v>270</v>
          </cell>
          <cell r="JM1">
            <v>271</v>
          </cell>
          <cell r="JN1">
            <v>272</v>
          </cell>
          <cell r="JO1">
            <v>273</v>
          </cell>
          <cell r="JP1">
            <v>274</v>
          </cell>
          <cell r="JQ1">
            <v>275</v>
          </cell>
          <cell r="JR1">
            <v>276</v>
          </cell>
          <cell r="JS1">
            <v>277</v>
          </cell>
          <cell r="JT1">
            <v>278</v>
          </cell>
          <cell r="JU1">
            <v>279</v>
          </cell>
          <cell r="JV1">
            <v>280</v>
          </cell>
          <cell r="JW1">
            <v>281</v>
          </cell>
          <cell r="JX1">
            <v>282</v>
          </cell>
          <cell r="JY1">
            <v>283</v>
          </cell>
          <cell r="JZ1">
            <v>284</v>
          </cell>
          <cell r="KA1">
            <v>285</v>
          </cell>
          <cell r="KB1">
            <v>286</v>
          </cell>
          <cell r="KC1">
            <v>287</v>
          </cell>
          <cell r="KD1">
            <v>288</v>
          </cell>
          <cell r="KE1">
            <v>289</v>
          </cell>
          <cell r="KF1">
            <v>290</v>
          </cell>
          <cell r="KG1">
            <v>291</v>
          </cell>
          <cell r="KH1">
            <v>292</v>
          </cell>
          <cell r="KI1">
            <v>293</v>
          </cell>
          <cell r="KJ1">
            <v>294</v>
          </cell>
          <cell r="KK1">
            <v>295</v>
          </cell>
          <cell r="KL1">
            <v>296</v>
          </cell>
          <cell r="KM1">
            <v>297</v>
          </cell>
          <cell r="KN1">
            <v>298</v>
          </cell>
          <cell r="KO1">
            <v>299</v>
          </cell>
          <cell r="KP1">
            <v>300</v>
          </cell>
          <cell r="KQ1">
            <v>301</v>
          </cell>
          <cell r="KR1">
            <v>302</v>
          </cell>
          <cell r="KS1">
            <v>303</v>
          </cell>
          <cell r="KT1">
            <v>304</v>
          </cell>
          <cell r="KU1">
            <v>305</v>
          </cell>
          <cell r="KV1">
            <v>306</v>
          </cell>
          <cell r="KW1">
            <v>307</v>
          </cell>
          <cell r="KX1">
            <v>308</v>
          </cell>
          <cell r="KY1">
            <v>309</v>
          </cell>
          <cell r="KZ1">
            <v>310</v>
          </cell>
          <cell r="LA1">
            <v>311</v>
          </cell>
          <cell r="LB1">
            <v>312</v>
          </cell>
          <cell r="LC1">
            <v>313</v>
          </cell>
          <cell r="LD1">
            <v>314</v>
          </cell>
          <cell r="LE1">
            <v>315</v>
          </cell>
          <cell r="LF1">
            <v>316</v>
          </cell>
          <cell r="LG1">
            <v>317</v>
          </cell>
          <cell r="LH1">
            <v>318</v>
          </cell>
          <cell r="LI1">
            <v>319</v>
          </cell>
          <cell r="LJ1">
            <v>320</v>
          </cell>
          <cell r="LK1">
            <v>321</v>
          </cell>
          <cell r="LL1">
            <v>322</v>
          </cell>
          <cell r="LM1">
            <v>323</v>
          </cell>
          <cell r="LN1">
            <v>324</v>
          </cell>
          <cell r="LO1">
            <v>325</v>
          </cell>
          <cell r="LP1">
            <v>326</v>
          </cell>
          <cell r="LQ1">
            <v>327</v>
          </cell>
          <cell r="LR1">
            <v>328</v>
          </cell>
          <cell r="LS1">
            <v>329</v>
          </cell>
          <cell r="LT1">
            <v>330</v>
          </cell>
          <cell r="LU1">
            <v>331</v>
          </cell>
          <cell r="LV1">
            <v>332</v>
          </cell>
          <cell r="LW1">
            <v>333</v>
          </cell>
          <cell r="LX1">
            <v>334</v>
          </cell>
          <cell r="LY1">
            <v>335</v>
          </cell>
          <cell r="LZ1">
            <v>336</v>
          </cell>
          <cell r="MA1">
            <v>337</v>
          </cell>
          <cell r="MB1">
            <v>338</v>
          </cell>
          <cell r="MC1">
            <v>339</v>
          </cell>
          <cell r="MD1">
            <v>340</v>
          </cell>
          <cell r="ME1">
            <v>341</v>
          </cell>
          <cell r="MF1">
            <v>342</v>
          </cell>
          <cell r="MG1">
            <v>343</v>
          </cell>
          <cell r="MH1">
            <v>344</v>
          </cell>
          <cell r="MI1">
            <v>345</v>
          </cell>
          <cell r="MJ1">
            <v>346</v>
          </cell>
          <cell r="MK1">
            <v>347</v>
          </cell>
          <cell r="ML1">
            <v>348</v>
          </cell>
          <cell r="MM1">
            <v>349</v>
          </cell>
          <cell r="MN1">
            <v>350</v>
          </cell>
          <cell r="MO1">
            <v>351</v>
          </cell>
          <cell r="MP1">
            <v>352</v>
          </cell>
          <cell r="MQ1">
            <v>353</v>
          </cell>
          <cell r="MR1">
            <v>354</v>
          </cell>
          <cell r="MS1">
            <v>355</v>
          </cell>
          <cell r="MT1">
            <v>356</v>
          </cell>
          <cell r="MU1">
            <v>357</v>
          </cell>
          <cell r="MV1">
            <v>358</v>
          </cell>
          <cell r="MW1">
            <v>359</v>
          </cell>
          <cell r="MX1">
            <v>360</v>
          </cell>
          <cell r="MY1">
            <v>361</v>
          </cell>
          <cell r="MZ1">
            <v>362</v>
          </cell>
          <cell r="NA1">
            <v>363</v>
          </cell>
          <cell r="NB1">
            <v>364</v>
          </cell>
          <cell r="NC1">
            <v>365</v>
          </cell>
          <cell r="ND1">
            <v>366</v>
          </cell>
          <cell r="NE1">
            <v>367</v>
          </cell>
          <cell r="NF1">
            <v>368</v>
          </cell>
          <cell r="NG1">
            <v>369</v>
          </cell>
          <cell r="NH1">
            <v>370</v>
          </cell>
          <cell r="NI1">
            <v>371</v>
          </cell>
          <cell r="NJ1">
            <v>372</v>
          </cell>
          <cell r="NK1">
            <v>373</v>
          </cell>
          <cell r="NL1">
            <v>374</v>
          </cell>
          <cell r="NM1">
            <v>375</v>
          </cell>
          <cell r="NN1">
            <v>376</v>
          </cell>
          <cell r="NO1">
            <v>377</v>
          </cell>
          <cell r="NP1">
            <v>378</v>
          </cell>
          <cell r="NQ1">
            <v>379</v>
          </cell>
          <cell r="NR1">
            <v>380</v>
          </cell>
          <cell r="NS1">
            <v>381</v>
          </cell>
          <cell r="NT1">
            <v>382</v>
          </cell>
          <cell r="NU1">
            <v>383</v>
          </cell>
          <cell r="NV1">
            <v>384</v>
          </cell>
          <cell r="NW1">
            <v>385</v>
          </cell>
          <cell r="NX1">
            <v>386</v>
          </cell>
          <cell r="NY1">
            <v>387</v>
          </cell>
          <cell r="NZ1">
            <v>388</v>
          </cell>
          <cell r="OA1">
            <v>389</v>
          </cell>
          <cell r="OB1">
            <v>390</v>
          </cell>
          <cell r="OC1">
            <v>391</v>
          </cell>
        </row>
        <row r="2">
          <cell r="D2" t="str">
            <v>EQY_fund_year=2002</v>
          </cell>
          <cell r="E2" t="str">
            <v>EQY_fund_year=2003</v>
          </cell>
          <cell r="F2" t="str">
            <v>EQY_fund_year=2004</v>
          </cell>
          <cell r="G2" t="str">
            <v>EQY_fund_year=2005</v>
          </cell>
          <cell r="H2" t="str">
            <v>EQY_fund_year=2006</v>
          </cell>
          <cell r="I2" t="str">
            <v>EQY_fund_year=2007</v>
          </cell>
          <cell r="J2" t="str">
            <v>EQY_fund_year=2008</v>
          </cell>
          <cell r="K2" t="str">
            <v>EQY_fund_year=2009</v>
          </cell>
          <cell r="L2" t="str">
            <v>EQY_fund_year=2010</v>
          </cell>
          <cell r="M2" t="str">
            <v>EQY_fund_year=2011</v>
          </cell>
          <cell r="N2" t="str">
            <v>EQY_fund_year=2012</v>
          </cell>
          <cell r="O2" t="str">
            <v>EQY_fund_year=2013</v>
          </cell>
          <cell r="P2" t="str">
            <v>EQY_fund_year=2014</v>
          </cell>
          <cell r="Q2" t="str">
            <v>EQY_fund_year=2015</v>
          </cell>
          <cell r="R2" t="str">
            <v>EQY_fund_year=2016</v>
          </cell>
          <cell r="S2" t="str">
            <v>EQY_fund_year=2002</v>
          </cell>
          <cell r="T2" t="str">
            <v>EQY_fund_year=2003</v>
          </cell>
          <cell r="U2" t="str">
            <v>EQY_fund_year=2004</v>
          </cell>
          <cell r="V2" t="str">
            <v>EQY_fund_year=2005</v>
          </cell>
          <cell r="W2" t="str">
            <v>EQY_fund_year=2006</v>
          </cell>
          <cell r="X2" t="str">
            <v>EQY_fund_year=2007</v>
          </cell>
          <cell r="Y2" t="str">
            <v>EQY_fund_year=2008</v>
          </cell>
          <cell r="Z2" t="str">
            <v>EQY_fund_year=2009</v>
          </cell>
          <cell r="AA2" t="str">
            <v>EQY_fund_year=2010</v>
          </cell>
          <cell r="AB2" t="str">
            <v>EQY_fund_year=2011</v>
          </cell>
          <cell r="AC2" t="str">
            <v>EQY_fund_year=2012</v>
          </cell>
          <cell r="AD2" t="str">
            <v>EQY_fund_year=2013</v>
          </cell>
          <cell r="AE2" t="str">
            <v>EQY_fund_year=2014</v>
          </cell>
          <cell r="AF2" t="str">
            <v>EQY_fund_year=2015</v>
          </cell>
          <cell r="AG2" t="str">
            <v>EQY_fund_year=2016</v>
          </cell>
          <cell r="AH2" t="str">
            <v>EQY_fund_year=2002</v>
          </cell>
          <cell r="AI2" t="str">
            <v>EQY_fund_year=2003</v>
          </cell>
          <cell r="AJ2" t="str">
            <v>EQY_fund_year=2004</v>
          </cell>
          <cell r="AK2" t="str">
            <v>EQY_fund_year=2005</v>
          </cell>
          <cell r="AL2" t="str">
            <v>EQY_fund_year=2006</v>
          </cell>
          <cell r="AM2" t="str">
            <v>EQY_fund_year=2007</v>
          </cell>
          <cell r="AN2" t="str">
            <v>EQY_fund_year=2008</v>
          </cell>
          <cell r="AO2" t="str">
            <v>EQY_fund_year=2009</v>
          </cell>
          <cell r="AP2" t="str">
            <v>EQY_fund_year=2010</v>
          </cell>
          <cell r="AQ2" t="str">
            <v>EQY_fund_year=2011</v>
          </cell>
          <cell r="AR2" t="str">
            <v>EQY_fund_year=2012</v>
          </cell>
          <cell r="AS2" t="str">
            <v>EQY_fund_year=2013</v>
          </cell>
          <cell r="AT2" t="str">
            <v>EQY_fund_year=2014</v>
          </cell>
          <cell r="AU2" t="str">
            <v>EQY_fund_year=2015</v>
          </cell>
          <cell r="AV2" t="str">
            <v>EQY_fund_year=2016</v>
          </cell>
          <cell r="AW2" t="str">
            <v>EQY_fund_year=2002</v>
          </cell>
          <cell r="AX2" t="str">
            <v>EQY_fund_year=2003</v>
          </cell>
          <cell r="AY2" t="str">
            <v>EQY_fund_year=2004</v>
          </cell>
          <cell r="AZ2" t="str">
            <v>EQY_fund_year=2005</v>
          </cell>
          <cell r="BA2" t="str">
            <v>EQY_fund_year=2006</v>
          </cell>
          <cell r="BB2" t="str">
            <v>EQY_fund_year=2007</v>
          </cell>
          <cell r="BC2" t="str">
            <v>EQY_fund_year=2008</v>
          </cell>
          <cell r="BD2" t="str">
            <v>EQY_fund_year=2009</v>
          </cell>
          <cell r="BE2" t="str">
            <v>EQY_fund_year=2010</v>
          </cell>
          <cell r="BF2" t="str">
            <v>EQY_fund_year=2011</v>
          </cell>
          <cell r="BG2" t="str">
            <v>EQY_fund_year=2012</v>
          </cell>
          <cell r="BH2" t="str">
            <v>EQY_fund_year=2013</v>
          </cell>
          <cell r="BI2" t="str">
            <v>EQY_fund_year=2014</v>
          </cell>
          <cell r="BJ2" t="str">
            <v>EQY_fund_year=2015</v>
          </cell>
          <cell r="BK2" t="str">
            <v>EQY_fund_year=2016</v>
          </cell>
          <cell r="BL2" t="str">
            <v>EQY_fund_year=2002</v>
          </cell>
          <cell r="BM2" t="str">
            <v>EQY_fund_year=2003</v>
          </cell>
          <cell r="BN2" t="str">
            <v>EQY_fund_year=2004</v>
          </cell>
          <cell r="BO2" t="str">
            <v>EQY_fund_year=2005</v>
          </cell>
          <cell r="BP2" t="str">
            <v>EQY_fund_year=2006</v>
          </cell>
          <cell r="BQ2" t="str">
            <v>EQY_fund_year=2007</v>
          </cell>
          <cell r="BR2" t="str">
            <v>EQY_fund_year=2008</v>
          </cell>
          <cell r="BS2" t="str">
            <v>EQY_fund_year=2009</v>
          </cell>
          <cell r="BT2" t="str">
            <v>EQY_fund_year=2010</v>
          </cell>
          <cell r="BU2" t="str">
            <v>EQY_fund_year=2011</v>
          </cell>
          <cell r="BV2" t="str">
            <v>EQY_fund_year=2012</v>
          </cell>
          <cell r="BW2" t="str">
            <v>EQY_fund_year=2013</v>
          </cell>
          <cell r="BX2" t="str">
            <v>EQY_fund_year=2014</v>
          </cell>
          <cell r="BY2" t="str">
            <v>EQY_fund_year=2015</v>
          </cell>
          <cell r="BZ2" t="str">
            <v>EQY_fund_year=2016</v>
          </cell>
          <cell r="CA2" t="str">
            <v>EQY_fund_year=2002</v>
          </cell>
          <cell r="CB2" t="str">
            <v>EQY_fund_year=2003</v>
          </cell>
          <cell r="CC2" t="str">
            <v>EQY_fund_year=2004</v>
          </cell>
          <cell r="CD2" t="str">
            <v>EQY_fund_year=2005</v>
          </cell>
          <cell r="CE2" t="str">
            <v>EQY_fund_year=2006</v>
          </cell>
          <cell r="CF2" t="str">
            <v>EQY_fund_year=2007</v>
          </cell>
          <cell r="CG2" t="str">
            <v>EQY_fund_year=2008</v>
          </cell>
          <cell r="CH2" t="str">
            <v>EQY_fund_year=2009</v>
          </cell>
          <cell r="CI2" t="str">
            <v>EQY_fund_year=2010</v>
          </cell>
          <cell r="CJ2" t="str">
            <v>EQY_fund_year=2011</v>
          </cell>
          <cell r="CK2" t="str">
            <v>EQY_fund_year=2012</v>
          </cell>
          <cell r="CL2" t="str">
            <v>EQY_fund_year=2013</v>
          </cell>
          <cell r="CM2" t="str">
            <v>EQY_fund_year=2014</v>
          </cell>
          <cell r="CN2" t="str">
            <v>EQY_fund_year=2015</v>
          </cell>
          <cell r="CO2" t="str">
            <v>EQY_fund_year=2016</v>
          </cell>
          <cell r="CP2" t="str">
            <v>EQY_fund_year=2002</v>
          </cell>
          <cell r="CQ2" t="str">
            <v>EQY_fund_year=2003</v>
          </cell>
          <cell r="CR2" t="str">
            <v>EQY_fund_year=2004</v>
          </cell>
          <cell r="CS2" t="str">
            <v>EQY_fund_year=2005</v>
          </cell>
          <cell r="CT2" t="str">
            <v>EQY_fund_year=2006</v>
          </cell>
          <cell r="CU2" t="str">
            <v>EQY_fund_year=2007</v>
          </cell>
          <cell r="CV2" t="str">
            <v>EQY_fund_year=2008</v>
          </cell>
          <cell r="CW2" t="str">
            <v>EQY_fund_year=2009</v>
          </cell>
          <cell r="CX2" t="str">
            <v>EQY_fund_year=2010</v>
          </cell>
          <cell r="CY2" t="str">
            <v>EQY_fund_year=2011</v>
          </cell>
          <cell r="CZ2" t="str">
            <v>EQY_fund_year=2012</v>
          </cell>
          <cell r="DA2" t="str">
            <v>EQY_fund_year=2013</v>
          </cell>
          <cell r="DB2" t="str">
            <v>EQY_fund_year=2014</v>
          </cell>
          <cell r="DC2" t="str">
            <v>EQY_fund_year=2015</v>
          </cell>
          <cell r="DD2" t="str">
            <v>EQY_fund_year=2016</v>
          </cell>
          <cell r="DE2" t="str">
            <v>EQY_fund_year=2002</v>
          </cell>
          <cell r="DF2" t="str">
            <v>EQY_fund_year=2003</v>
          </cell>
          <cell r="DG2" t="str">
            <v>EQY_fund_year=2004</v>
          </cell>
          <cell r="DH2" t="str">
            <v>EQY_fund_year=2005</v>
          </cell>
          <cell r="DI2" t="str">
            <v>EQY_fund_year=2006</v>
          </cell>
          <cell r="DJ2" t="str">
            <v>EQY_fund_year=2007</v>
          </cell>
          <cell r="DK2" t="str">
            <v>EQY_fund_year=2008</v>
          </cell>
          <cell r="DL2" t="str">
            <v>EQY_fund_year=2009</v>
          </cell>
          <cell r="DM2" t="str">
            <v>EQY_fund_year=2010</v>
          </cell>
          <cell r="DN2" t="str">
            <v>EQY_fund_year=2011</v>
          </cell>
          <cell r="DO2" t="str">
            <v>EQY_fund_year=2012</v>
          </cell>
          <cell r="DP2" t="str">
            <v>EQY_fund_year=2013</v>
          </cell>
          <cell r="DQ2" t="str">
            <v>EQY_fund_year=2014</v>
          </cell>
          <cell r="DR2" t="str">
            <v>EQY_fund_year=2015</v>
          </cell>
          <cell r="DS2" t="str">
            <v>EQY_fund_year=2016</v>
          </cell>
          <cell r="DT2" t="str">
            <v>EQY_fund_year=2002</v>
          </cell>
          <cell r="DU2" t="str">
            <v>EQY_fund_year=2003</v>
          </cell>
          <cell r="DV2" t="str">
            <v>EQY_fund_year=2004</v>
          </cell>
          <cell r="DW2" t="str">
            <v>EQY_fund_year=2005</v>
          </cell>
          <cell r="DX2" t="str">
            <v>EQY_fund_year=2006</v>
          </cell>
          <cell r="DY2" t="str">
            <v>EQY_fund_year=2007</v>
          </cell>
          <cell r="DZ2" t="str">
            <v>EQY_fund_year=2008</v>
          </cell>
          <cell r="EA2" t="str">
            <v>EQY_fund_year=2009</v>
          </cell>
          <cell r="EB2" t="str">
            <v>EQY_fund_year=2010</v>
          </cell>
          <cell r="EC2" t="str">
            <v>EQY_fund_year=2011</v>
          </cell>
          <cell r="ED2" t="str">
            <v>EQY_fund_year=2012</v>
          </cell>
          <cell r="EE2" t="str">
            <v>EQY_fund_year=2013</v>
          </cell>
          <cell r="EF2" t="str">
            <v>EQY_fund_year=2014</v>
          </cell>
          <cell r="EG2" t="str">
            <v>EQY_fund_year=2015</v>
          </cell>
          <cell r="EH2" t="str">
            <v>EQY_fund_year=2016</v>
          </cell>
          <cell r="EI2" t="str">
            <v>EQY_fund_year=2002</v>
          </cell>
          <cell r="EJ2" t="str">
            <v>EQY_fund_year=2003</v>
          </cell>
          <cell r="EK2" t="str">
            <v>EQY_fund_year=2004</v>
          </cell>
          <cell r="EL2" t="str">
            <v>EQY_fund_year=2005</v>
          </cell>
          <cell r="EM2" t="str">
            <v>EQY_fund_year=2006</v>
          </cell>
          <cell r="EN2" t="str">
            <v>EQY_fund_year=2007</v>
          </cell>
          <cell r="EO2" t="str">
            <v>EQY_fund_year=2008</v>
          </cell>
          <cell r="EP2" t="str">
            <v>EQY_fund_year=2009</v>
          </cell>
          <cell r="EQ2" t="str">
            <v>EQY_fund_year=2010</v>
          </cell>
          <cell r="ER2" t="str">
            <v>EQY_fund_year=2011</v>
          </cell>
          <cell r="ES2" t="str">
            <v>EQY_fund_year=2012</v>
          </cell>
          <cell r="ET2" t="str">
            <v>EQY_fund_year=2013</v>
          </cell>
          <cell r="EU2" t="str">
            <v>EQY_fund_year=2014</v>
          </cell>
          <cell r="EV2" t="str">
            <v>EQY_fund_year=2015</v>
          </cell>
          <cell r="EW2" t="str">
            <v>EQY_fund_year=2016</v>
          </cell>
          <cell r="EX2" t="str">
            <v>EQY_fund_year=2002</v>
          </cell>
          <cell r="EY2" t="str">
            <v>EQY_fund_year=2003</v>
          </cell>
          <cell r="EZ2" t="str">
            <v>EQY_fund_year=2004</v>
          </cell>
          <cell r="FA2" t="str">
            <v>EQY_fund_year=2005</v>
          </cell>
          <cell r="FB2" t="str">
            <v>EQY_fund_year=2006</v>
          </cell>
          <cell r="FC2" t="str">
            <v>EQY_fund_year=2007</v>
          </cell>
          <cell r="FD2" t="str">
            <v>EQY_fund_year=2008</v>
          </cell>
          <cell r="FE2" t="str">
            <v>EQY_fund_year=2009</v>
          </cell>
          <cell r="FF2" t="str">
            <v>EQY_fund_year=2010</v>
          </cell>
          <cell r="FG2" t="str">
            <v>EQY_fund_year=2011</v>
          </cell>
          <cell r="FH2" t="str">
            <v>EQY_fund_year=2012</v>
          </cell>
          <cell r="FI2" t="str">
            <v>EQY_fund_year=2013</v>
          </cell>
          <cell r="FJ2" t="str">
            <v>EQY_fund_year=2014</v>
          </cell>
          <cell r="FK2" t="str">
            <v>EQY_fund_year=2015</v>
          </cell>
          <cell r="FL2" t="str">
            <v>EQY_fund_year=2016</v>
          </cell>
          <cell r="FM2" t="str">
            <v>EQY_fund_year=2002</v>
          </cell>
          <cell r="FN2" t="str">
            <v>EQY_fund_year=2003</v>
          </cell>
          <cell r="FO2" t="str">
            <v>EQY_fund_year=2004</v>
          </cell>
          <cell r="FP2" t="str">
            <v>EQY_fund_year=2005</v>
          </cell>
          <cell r="FQ2" t="str">
            <v>EQY_fund_year=2006</v>
          </cell>
          <cell r="FR2" t="str">
            <v>EQY_fund_year=2007</v>
          </cell>
          <cell r="FS2" t="str">
            <v>EQY_fund_year=2008</v>
          </cell>
          <cell r="FT2" t="str">
            <v>EQY_fund_year=2009</v>
          </cell>
          <cell r="FU2" t="str">
            <v>EQY_fund_year=2010</v>
          </cell>
          <cell r="FV2" t="str">
            <v>EQY_fund_year=2011</v>
          </cell>
          <cell r="FW2" t="str">
            <v>EQY_fund_year=2012</v>
          </cell>
          <cell r="FX2" t="str">
            <v>EQY_fund_year=2013</v>
          </cell>
          <cell r="FY2" t="str">
            <v>EQY_fund_year=2014</v>
          </cell>
          <cell r="FZ2" t="str">
            <v>EQY_fund_year=2015</v>
          </cell>
          <cell r="GA2" t="str">
            <v>EQY_fund_year=2016</v>
          </cell>
          <cell r="GB2" t="str">
            <v>EQY_fund_year=2002</v>
          </cell>
          <cell r="GC2" t="str">
            <v>EQY_fund_year=2003</v>
          </cell>
          <cell r="GD2" t="str">
            <v>EQY_fund_year=2004</v>
          </cell>
          <cell r="GE2" t="str">
            <v>EQY_fund_year=2005</v>
          </cell>
          <cell r="GF2" t="str">
            <v>EQY_fund_year=2006</v>
          </cell>
          <cell r="GG2" t="str">
            <v>EQY_fund_year=2007</v>
          </cell>
          <cell r="GH2" t="str">
            <v>EQY_fund_year=2008</v>
          </cell>
          <cell r="GI2" t="str">
            <v>EQY_fund_year=2009</v>
          </cell>
          <cell r="GJ2" t="str">
            <v>EQY_fund_year=2010</v>
          </cell>
          <cell r="GK2" t="str">
            <v>EQY_fund_year=2011</v>
          </cell>
          <cell r="GL2" t="str">
            <v>EQY_fund_year=2012</v>
          </cell>
          <cell r="GM2" t="str">
            <v>EQY_fund_year=2013</v>
          </cell>
          <cell r="GN2" t="str">
            <v>EQY_fund_year=2014</v>
          </cell>
          <cell r="GO2" t="str">
            <v>EQY_fund_year=2015</v>
          </cell>
          <cell r="GP2" t="str">
            <v>EQY_fund_year=2016</v>
          </cell>
          <cell r="GQ2" t="str">
            <v>EQY_fund_year=2002</v>
          </cell>
          <cell r="GR2" t="str">
            <v>EQY_fund_year=2003</v>
          </cell>
          <cell r="GS2" t="str">
            <v>EQY_fund_year=2004</v>
          </cell>
          <cell r="GT2" t="str">
            <v>EQY_fund_year=2005</v>
          </cell>
          <cell r="GU2" t="str">
            <v>EQY_fund_year=2006</v>
          </cell>
          <cell r="GV2" t="str">
            <v>EQY_fund_year=2007</v>
          </cell>
          <cell r="GW2" t="str">
            <v>EQY_fund_year=2008</v>
          </cell>
          <cell r="GX2" t="str">
            <v>EQY_fund_year=2009</v>
          </cell>
          <cell r="GY2" t="str">
            <v>EQY_fund_year=2010</v>
          </cell>
          <cell r="GZ2" t="str">
            <v>EQY_fund_year=2011</v>
          </cell>
          <cell r="HA2" t="str">
            <v>EQY_fund_year=2012</v>
          </cell>
          <cell r="HB2" t="str">
            <v>EQY_fund_year=2013</v>
          </cell>
          <cell r="HC2" t="str">
            <v>EQY_fund_year=2014</v>
          </cell>
          <cell r="HD2" t="str">
            <v>EQY_fund_year=2015</v>
          </cell>
          <cell r="HE2" t="str">
            <v>EQY_fund_year=2016</v>
          </cell>
          <cell r="HF2" t="str">
            <v>EQY_fund_year=2002</v>
          </cell>
          <cell r="HG2" t="str">
            <v>EQY_fund_year=2003</v>
          </cell>
          <cell r="HH2" t="str">
            <v>EQY_fund_year=2004</v>
          </cell>
          <cell r="HI2" t="str">
            <v>EQY_fund_year=2005</v>
          </cell>
          <cell r="HJ2" t="str">
            <v>EQY_fund_year=2006</v>
          </cell>
          <cell r="HK2" t="str">
            <v>EQY_fund_year=2007</v>
          </cell>
          <cell r="HL2" t="str">
            <v>EQY_fund_year=2008</v>
          </cell>
          <cell r="HM2" t="str">
            <v>EQY_fund_year=2009</v>
          </cell>
          <cell r="HN2" t="str">
            <v>EQY_fund_year=2010</v>
          </cell>
          <cell r="HO2" t="str">
            <v>EQY_fund_year=2011</v>
          </cell>
          <cell r="HP2" t="str">
            <v>EQY_fund_year=2012</v>
          </cell>
          <cell r="HQ2" t="str">
            <v>EQY_fund_year=2013</v>
          </cell>
          <cell r="HR2" t="str">
            <v>EQY_fund_year=2014</v>
          </cell>
          <cell r="HS2" t="str">
            <v>EQY_fund_year=2015</v>
          </cell>
          <cell r="HT2" t="str">
            <v>EQY_fund_year=2016</v>
          </cell>
          <cell r="HU2" t="str">
            <v>EQY_fund_year=2002</v>
          </cell>
          <cell r="HV2" t="str">
            <v>EQY_fund_year=2003</v>
          </cell>
          <cell r="HW2" t="str">
            <v>EQY_fund_year=2004</v>
          </cell>
          <cell r="HX2" t="str">
            <v>EQY_fund_year=2005</v>
          </cell>
          <cell r="HY2" t="str">
            <v>EQY_fund_year=2006</v>
          </cell>
          <cell r="HZ2" t="str">
            <v>EQY_fund_year=2007</v>
          </cell>
          <cell r="IA2" t="str">
            <v>EQY_fund_year=2008</v>
          </cell>
          <cell r="IB2" t="str">
            <v>EQY_fund_year=2009</v>
          </cell>
          <cell r="IC2" t="str">
            <v>EQY_fund_year=2010</v>
          </cell>
          <cell r="ID2" t="str">
            <v>EQY_fund_year=2011</v>
          </cell>
          <cell r="IE2" t="str">
            <v>EQY_fund_year=2012</v>
          </cell>
          <cell r="IF2" t="str">
            <v>EQY_fund_year=2013</v>
          </cell>
          <cell r="IG2" t="str">
            <v>EQY_fund_year=2014</v>
          </cell>
          <cell r="IH2" t="str">
            <v>EQY_fund_year=2015</v>
          </cell>
          <cell r="II2" t="str">
            <v>EQY_fund_year=2016</v>
          </cell>
          <cell r="IJ2" t="str">
            <v>EQY_fund_year=2002</v>
          </cell>
          <cell r="IK2" t="str">
            <v>EQY_fund_year=2003</v>
          </cell>
          <cell r="IL2" t="str">
            <v>EQY_fund_year=2004</v>
          </cell>
          <cell r="IM2" t="str">
            <v>EQY_fund_year=2005</v>
          </cell>
          <cell r="IN2" t="str">
            <v>EQY_fund_year=2006</v>
          </cell>
          <cell r="IO2" t="str">
            <v>EQY_fund_year=2007</v>
          </cell>
          <cell r="IP2" t="str">
            <v>EQY_fund_year=2008</v>
          </cell>
          <cell r="IQ2" t="str">
            <v>EQY_fund_year=2009</v>
          </cell>
          <cell r="IR2" t="str">
            <v>EQY_fund_year=2010</v>
          </cell>
          <cell r="IS2" t="str">
            <v>EQY_fund_year=2011</v>
          </cell>
          <cell r="IT2" t="str">
            <v>EQY_fund_year=2012</v>
          </cell>
          <cell r="IU2" t="str">
            <v>EQY_fund_year=2013</v>
          </cell>
          <cell r="IV2" t="str">
            <v>EQY_fund_year=2014</v>
          </cell>
          <cell r="IW2" t="str">
            <v>EQY_fund_year=2015</v>
          </cell>
          <cell r="IX2" t="str">
            <v>EQY_fund_year=2016</v>
          </cell>
          <cell r="IY2" t="str">
            <v>EQY_fund_year=2002</v>
          </cell>
          <cell r="IZ2" t="str">
            <v>EQY_fund_year=2003</v>
          </cell>
          <cell r="JA2" t="str">
            <v>EQY_fund_year=2004</v>
          </cell>
          <cell r="JB2" t="str">
            <v>EQY_fund_year=2005</v>
          </cell>
          <cell r="JC2" t="str">
            <v>EQY_fund_year=2006</v>
          </cell>
          <cell r="JD2" t="str">
            <v>EQY_fund_year=2007</v>
          </cell>
          <cell r="JE2" t="str">
            <v>EQY_fund_year=2008</v>
          </cell>
          <cell r="JF2" t="str">
            <v>EQY_fund_year=2009</v>
          </cell>
          <cell r="JG2" t="str">
            <v>EQY_fund_year=2010</v>
          </cell>
          <cell r="JH2" t="str">
            <v>EQY_fund_year=2011</v>
          </cell>
          <cell r="JI2" t="str">
            <v>EQY_fund_year=2012</v>
          </cell>
          <cell r="JJ2" t="str">
            <v>EQY_fund_year=2013</v>
          </cell>
          <cell r="JK2" t="str">
            <v>EQY_fund_year=2014</v>
          </cell>
          <cell r="JL2" t="str">
            <v>EQY_fund_year=2015</v>
          </cell>
          <cell r="JM2" t="str">
            <v>EQY_fund_year=2016</v>
          </cell>
          <cell r="JN2" t="str">
            <v>EQY_fund_year=2002</v>
          </cell>
          <cell r="JO2" t="str">
            <v>EQY_fund_year=2003</v>
          </cell>
          <cell r="JP2" t="str">
            <v>EQY_fund_year=2004</v>
          </cell>
          <cell r="JQ2" t="str">
            <v>EQY_fund_year=2005</v>
          </cell>
          <cell r="JR2" t="str">
            <v>EQY_fund_year=2006</v>
          </cell>
          <cell r="JS2" t="str">
            <v>EQY_fund_year=2007</v>
          </cell>
          <cell r="JT2" t="str">
            <v>EQY_fund_year=2008</v>
          </cell>
          <cell r="JU2" t="str">
            <v>EQY_fund_year=2009</v>
          </cell>
          <cell r="JV2" t="str">
            <v>EQY_fund_year=2010</v>
          </cell>
          <cell r="JW2" t="str">
            <v>EQY_fund_year=2011</v>
          </cell>
          <cell r="JX2" t="str">
            <v>EQY_fund_year=2012</v>
          </cell>
          <cell r="JY2" t="str">
            <v>EQY_fund_year=2013</v>
          </cell>
          <cell r="JZ2" t="str">
            <v>EQY_fund_year=2014</v>
          </cell>
          <cell r="KA2" t="str">
            <v>EQY_fund_year=2015</v>
          </cell>
          <cell r="KB2" t="str">
            <v>EQY_fund_year=2016</v>
          </cell>
          <cell r="KC2" t="str">
            <v>EQY_fund_year=2002</v>
          </cell>
          <cell r="KD2" t="str">
            <v>EQY_fund_year=2003</v>
          </cell>
          <cell r="KE2" t="str">
            <v>EQY_fund_year=2004</v>
          </cell>
          <cell r="KF2" t="str">
            <v>EQY_fund_year=2005</v>
          </cell>
          <cell r="KG2" t="str">
            <v>EQY_fund_year=2006</v>
          </cell>
          <cell r="KH2" t="str">
            <v>EQY_fund_year=2007</v>
          </cell>
          <cell r="KI2" t="str">
            <v>EQY_fund_year=2008</v>
          </cell>
          <cell r="KJ2" t="str">
            <v>EQY_fund_year=2009</v>
          </cell>
          <cell r="KK2" t="str">
            <v>EQY_fund_year=2010</v>
          </cell>
          <cell r="KL2" t="str">
            <v>EQY_fund_year=2011</v>
          </cell>
          <cell r="KM2" t="str">
            <v>EQY_fund_year=2012</v>
          </cell>
          <cell r="KN2" t="str">
            <v>EQY_fund_year=2013</v>
          </cell>
          <cell r="KO2" t="str">
            <v>EQY_fund_year=2014</v>
          </cell>
          <cell r="KP2" t="str">
            <v>EQY_fund_year=2015</v>
          </cell>
          <cell r="KQ2" t="str">
            <v>EQY_fund_year=2016</v>
          </cell>
          <cell r="KR2" t="str">
            <v>EQY_fund_year=2002</v>
          </cell>
          <cell r="KS2" t="str">
            <v>EQY_fund_year=2003</v>
          </cell>
          <cell r="KT2" t="str">
            <v>EQY_fund_year=2004</v>
          </cell>
          <cell r="KU2" t="str">
            <v>EQY_fund_year=2005</v>
          </cell>
          <cell r="KV2" t="str">
            <v>EQY_fund_year=2006</v>
          </cell>
          <cell r="KW2" t="str">
            <v>EQY_fund_year=2007</v>
          </cell>
          <cell r="KX2" t="str">
            <v>EQY_fund_year=2008</v>
          </cell>
          <cell r="KY2" t="str">
            <v>EQY_fund_year=2009</v>
          </cell>
          <cell r="KZ2" t="str">
            <v>EQY_fund_year=2010</v>
          </cell>
          <cell r="LA2" t="str">
            <v>EQY_fund_year=2011</v>
          </cell>
          <cell r="LB2" t="str">
            <v>EQY_fund_year=2012</v>
          </cell>
          <cell r="LC2" t="str">
            <v>EQY_fund_year=2013</v>
          </cell>
          <cell r="LD2" t="str">
            <v>EQY_fund_year=2014</v>
          </cell>
          <cell r="LE2" t="str">
            <v>EQY_fund_year=2015</v>
          </cell>
          <cell r="LF2" t="str">
            <v>EQY_fund_year=2016</v>
          </cell>
          <cell r="LG2" t="str">
            <v>EQY_fund_year=2002</v>
          </cell>
          <cell r="LH2" t="str">
            <v>EQY_fund_year=2003</v>
          </cell>
          <cell r="LI2" t="str">
            <v>EQY_fund_year=2004</v>
          </cell>
          <cell r="LJ2" t="str">
            <v>EQY_fund_year=2005</v>
          </cell>
          <cell r="LK2" t="str">
            <v>EQY_fund_year=2006</v>
          </cell>
          <cell r="LL2" t="str">
            <v>EQY_fund_year=2007</v>
          </cell>
          <cell r="LM2" t="str">
            <v>EQY_fund_year=2008</v>
          </cell>
          <cell r="LN2" t="str">
            <v>EQY_fund_year=2009</v>
          </cell>
          <cell r="LO2" t="str">
            <v>EQY_fund_year=2010</v>
          </cell>
          <cell r="LP2" t="str">
            <v>EQY_fund_year=2011</v>
          </cell>
          <cell r="LQ2" t="str">
            <v>EQY_fund_year=2012</v>
          </cell>
          <cell r="LR2" t="str">
            <v>EQY_fund_year=2013</v>
          </cell>
          <cell r="LS2" t="str">
            <v>EQY_fund_year=2014</v>
          </cell>
          <cell r="LT2" t="str">
            <v>EQY_fund_year=2015</v>
          </cell>
          <cell r="LU2" t="str">
            <v>EQY_fund_year=2016</v>
          </cell>
          <cell r="LV2" t="str">
            <v>EQY_fund_year=2002</v>
          </cell>
          <cell r="LW2" t="str">
            <v>EQY_fund_year=2003</v>
          </cell>
          <cell r="LX2" t="str">
            <v>EQY_fund_year=2004</v>
          </cell>
          <cell r="LY2" t="str">
            <v>EQY_fund_year=2005</v>
          </cell>
          <cell r="LZ2" t="str">
            <v>EQY_fund_year=2006</v>
          </cell>
          <cell r="MA2" t="str">
            <v>EQY_fund_year=2007</v>
          </cell>
          <cell r="MB2" t="str">
            <v>EQY_fund_year=2008</v>
          </cell>
          <cell r="MC2" t="str">
            <v>EQY_fund_year=2009</v>
          </cell>
          <cell r="MD2" t="str">
            <v>EQY_fund_year=2010</v>
          </cell>
          <cell r="ME2" t="str">
            <v>EQY_fund_year=2011</v>
          </cell>
          <cell r="MF2" t="str">
            <v>EQY_fund_year=2012</v>
          </cell>
          <cell r="MG2" t="str">
            <v>EQY_fund_year=2013</v>
          </cell>
          <cell r="MH2" t="str">
            <v>EQY_fund_year=2014</v>
          </cell>
          <cell r="MI2" t="str">
            <v>EQY_fund_year=2015</v>
          </cell>
          <cell r="MJ2" t="str">
            <v>EQY_fund_year=2016</v>
          </cell>
          <cell r="MK2" t="str">
            <v>EQY_fund_year=2002</v>
          </cell>
          <cell r="ML2" t="str">
            <v>EQY_fund_year=2003</v>
          </cell>
          <cell r="MM2" t="str">
            <v>EQY_fund_year=2004</v>
          </cell>
          <cell r="MN2" t="str">
            <v>EQY_fund_year=2005</v>
          </cell>
          <cell r="MO2" t="str">
            <v>EQY_fund_year=2006</v>
          </cell>
          <cell r="MP2" t="str">
            <v>EQY_fund_year=2007</v>
          </cell>
          <cell r="MQ2" t="str">
            <v>EQY_fund_year=2008</v>
          </cell>
          <cell r="MR2" t="str">
            <v>EQY_fund_year=2009</v>
          </cell>
          <cell r="MS2" t="str">
            <v>EQY_fund_year=2010</v>
          </cell>
          <cell r="MT2" t="str">
            <v>EQY_fund_year=2011</v>
          </cell>
          <cell r="MU2" t="str">
            <v>EQY_fund_year=2012</v>
          </cell>
          <cell r="MV2" t="str">
            <v>EQY_fund_year=2013</v>
          </cell>
          <cell r="MW2" t="str">
            <v>EQY_fund_year=2014</v>
          </cell>
          <cell r="MX2" t="str">
            <v>EQY_fund_year=2015</v>
          </cell>
          <cell r="MY2" t="str">
            <v>EQY_fund_year=2016</v>
          </cell>
          <cell r="MZ2" t="str">
            <v>EQY_fund_year=2002</v>
          </cell>
          <cell r="NA2" t="str">
            <v>EQY_fund_year=2003</v>
          </cell>
          <cell r="NB2" t="str">
            <v>EQY_fund_year=2004</v>
          </cell>
          <cell r="NC2" t="str">
            <v>EQY_fund_year=2005</v>
          </cell>
          <cell r="ND2" t="str">
            <v>EQY_fund_year=2006</v>
          </cell>
          <cell r="NE2" t="str">
            <v>EQY_fund_year=2007</v>
          </cell>
          <cell r="NF2" t="str">
            <v>EQY_fund_year=2008</v>
          </cell>
          <cell r="NG2" t="str">
            <v>EQY_fund_year=2009</v>
          </cell>
          <cell r="NH2" t="str">
            <v>EQY_fund_year=2010</v>
          </cell>
          <cell r="NI2" t="str">
            <v>EQY_fund_year=2011</v>
          </cell>
          <cell r="NJ2" t="str">
            <v>EQY_fund_year=2012</v>
          </cell>
          <cell r="NK2" t="str">
            <v>EQY_fund_year=2013</v>
          </cell>
          <cell r="NL2" t="str">
            <v>EQY_fund_year=2014</v>
          </cell>
          <cell r="NM2" t="str">
            <v>EQY_fund_year=2015</v>
          </cell>
          <cell r="NN2" t="str">
            <v>EQY_fund_year=2016</v>
          </cell>
          <cell r="NO2" t="str">
            <v>EQY_fund_year=2002</v>
          </cell>
          <cell r="NP2" t="str">
            <v>EQY_fund_year=2003</v>
          </cell>
          <cell r="NQ2" t="str">
            <v>EQY_fund_year=2004</v>
          </cell>
          <cell r="NR2" t="str">
            <v>EQY_fund_year=2005</v>
          </cell>
          <cell r="NS2" t="str">
            <v>EQY_fund_year=2006</v>
          </cell>
          <cell r="NT2" t="str">
            <v>EQY_fund_year=2007</v>
          </cell>
          <cell r="NU2" t="str">
            <v>EQY_fund_year=2008</v>
          </cell>
          <cell r="NV2" t="str">
            <v>EQY_fund_year=2009</v>
          </cell>
          <cell r="NW2" t="str">
            <v>EQY_fund_year=2010</v>
          </cell>
          <cell r="NX2" t="str">
            <v>EQY_fund_year=2011</v>
          </cell>
          <cell r="NY2" t="str">
            <v>EQY_fund_year=2012</v>
          </cell>
          <cell r="NZ2" t="str">
            <v>EQY_fund_year=2013</v>
          </cell>
          <cell r="OA2" t="str">
            <v>EQY_fund_year=2014</v>
          </cell>
          <cell r="OB2" t="str">
            <v>EQY_fund_year=2015</v>
          </cell>
          <cell r="OC2" t="str">
            <v>EQY_fund_year=2016</v>
          </cell>
        </row>
        <row r="3">
          <cell r="D3">
            <v>2002</v>
          </cell>
          <cell r="E3">
            <v>2003</v>
          </cell>
          <cell r="F3">
            <v>2004</v>
          </cell>
          <cell r="G3">
            <v>2005</v>
          </cell>
          <cell r="H3">
            <v>2006</v>
          </cell>
          <cell r="I3">
            <v>2007</v>
          </cell>
          <cell r="J3">
            <v>2008</v>
          </cell>
          <cell r="K3">
            <v>2009</v>
          </cell>
          <cell r="L3">
            <v>2010</v>
          </cell>
          <cell r="M3">
            <v>2011</v>
          </cell>
          <cell r="N3">
            <v>2012</v>
          </cell>
          <cell r="O3">
            <v>2013</v>
          </cell>
          <cell r="P3">
            <v>2014</v>
          </cell>
          <cell r="Q3">
            <v>2015</v>
          </cell>
          <cell r="R3">
            <v>2016</v>
          </cell>
          <cell r="S3">
            <v>2002</v>
          </cell>
          <cell r="T3">
            <v>2003</v>
          </cell>
          <cell r="U3">
            <v>2004</v>
          </cell>
          <cell r="V3">
            <v>2005</v>
          </cell>
          <cell r="W3">
            <v>2006</v>
          </cell>
          <cell r="X3">
            <v>2007</v>
          </cell>
          <cell r="Y3">
            <v>2008</v>
          </cell>
          <cell r="Z3">
            <v>2009</v>
          </cell>
          <cell r="AA3">
            <v>2010</v>
          </cell>
          <cell r="AB3">
            <v>2011</v>
          </cell>
          <cell r="AC3">
            <v>2012</v>
          </cell>
          <cell r="AD3">
            <v>2013</v>
          </cell>
          <cell r="AE3">
            <v>2014</v>
          </cell>
          <cell r="AF3">
            <v>2015</v>
          </cell>
          <cell r="AG3">
            <v>2016</v>
          </cell>
          <cell r="AH3">
            <v>2002</v>
          </cell>
          <cell r="AI3">
            <v>2003</v>
          </cell>
          <cell r="AJ3">
            <v>2004</v>
          </cell>
          <cell r="AK3">
            <v>2005</v>
          </cell>
          <cell r="AL3">
            <v>2006</v>
          </cell>
          <cell r="AM3">
            <v>2007</v>
          </cell>
          <cell r="AN3">
            <v>2008</v>
          </cell>
          <cell r="AO3">
            <v>2009</v>
          </cell>
          <cell r="AP3">
            <v>2010</v>
          </cell>
          <cell r="AQ3">
            <v>2011</v>
          </cell>
          <cell r="AR3">
            <v>2012</v>
          </cell>
          <cell r="AS3">
            <v>2013</v>
          </cell>
          <cell r="AT3">
            <v>2014</v>
          </cell>
          <cell r="AU3">
            <v>2015</v>
          </cell>
          <cell r="AV3">
            <v>2016</v>
          </cell>
          <cell r="AW3">
            <v>2002</v>
          </cell>
          <cell r="AX3">
            <v>2003</v>
          </cell>
          <cell r="AY3">
            <v>2004</v>
          </cell>
          <cell r="AZ3">
            <v>2005</v>
          </cell>
          <cell r="BA3">
            <v>2006</v>
          </cell>
          <cell r="BB3">
            <v>2007</v>
          </cell>
          <cell r="BC3">
            <v>2008</v>
          </cell>
          <cell r="BD3">
            <v>2009</v>
          </cell>
          <cell r="BE3">
            <v>2010</v>
          </cell>
          <cell r="BF3">
            <v>2011</v>
          </cell>
          <cell r="BG3">
            <v>2012</v>
          </cell>
          <cell r="BH3">
            <v>2013</v>
          </cell>
          <cell r="BI3">
            <v>2014</v>
          </cell>
          <cell r="BJ3">
            <v>2015</v>
          </cell>
          <cell r="BK3">
            <v>2016</v>
          </cell>
          <cell r="BL3">
            <v>2002</v>
          </cell>
          <cell r="BM3">
            <v>2003</v>
          </cell>
          <cell r="BN3">
            <v>2004</v>
          </cell>
          <cell r="BO3">
            <v>2005</v>
          </cell>
          <cell r="BP3">
            <v>2006</v>
          </cell>
          <cell r="BQ3">
            <v>2007</v>
          </cell>
          <cell r="BR3">
            <v>2008</v>
          </cell>
          <cell r="BS3">
            <v>2009</v>
          </cell>
          <cell r="BT3">
            <v>2010</v>
          </cell>
          <cell r="BU3">
            <v>2011</v>
          </cell>
          <cell r="BV3">
            <v>2012</v>
          </cell>
          <cell r="BW3">
            <v>2013</v>
          </cell>
          <cell r="BX3">
            <v>2014</v>
          </cell>
          <cell r="BY3">
            <v>2015</v>
          </cell>
          <cell r="BZ3">
            <v>2016</v>
          </cell>
          <cell r="CA3">
            <v>2002</v>
          </cell>
          <cell r="CB3">
            <v>2003</v>
          </cell>
          <cell r="CC3">
            <v>2004</v>
          </cell>
          <cell r="CD3">
            <v>2005</v>
          </cell>
          <cell r="CE3">
            <v>2006</v>
          </cell>
          <cell r="CF3">
            <v>2007</v>
          </cell>
          <cell r="CG3">
            <v>2008</v>
          </cell>
          <cell r="CH3">
            <v>2009</v>
          </cell>
          <cell r="CI3">
            <v>2010</v>
          </cell>
          <cell r="CJ3">
            <v>2011</v>
          </cell>
          <cell r="CK3">
            <v>2012</v>
          </cell>
          <cell r="CL3">
            <v>2013</v>
          </cell>
          <cell r="CM3">
            <v>2014</v>
          </cell>
          <cell r="CN3">
            <v>2015</v>
          </cell>
          <cell r="CO3">
            <v>2016</v>
          </cell>
          <cell r="CP3">
            <v>2002</v>
          </cell>
          <cell r="CQ3">
            <v>2003</v>
          </cell>
          <cell r="CR3">
            <v>2004</v>
          </cell>
          <cell r="CS3">
            <v>2005</v>
          </cell>
          <cell r="CT3">
            <v>2006</v>
          </cell>
          <cell r="CU3">
            <v>2007</v>
          </cell>
          <cell r="CV3">
            <v>2008</v>
          </cell>
          <cell r="CW3">
            <v>2009</v>
          </cell>
          <cell r="CX3">
            <v>2010</v>
          </cell>
          <cell r="CY3">
            <v>2011</v>
          </cell>
          <cell r="CZ3">
            <v>2012</v>
          </cell>
          <cell r="DA3">
            <v>2013</v>
          </cell>
          <cell r="DB3">
            <v>2014</v>
          </cell>
          <cell r="DC3">
            <v>2015</v>
          </cell>
          <cell r="DD3">
            <v>2016</v>
          </cell>
          <cell r="DE3">
            <v>2002</v>
          </cell>
          <cell r="DF3">
            <v>2003</v>
          </cell>
          <cell r="DG3">
            <v>2004</v>
          </cell>
          <cell r="DH3">
            <v>2005</v>
          </cell>
          <cell r="DI3">
            <v>2006</v>
          </cell>
          <cell r="DJ3">
            <v>2007</v>
          </cell>
          <cell r="DK3">
            <v>2008</v>
          </cell>
          <cell r="DL3">
            <v>2009</v>
          </cell>
          <cell r="DM3">
            <v>2010</v>
          </cell>
          <cell r="DN3">
            <v>2011</v>
          </cell>
          <cell r="DO3">
            <v>2012</v>
          </cell>
          <cell r="DP3">
            <v>2013</v>
          </cell>
          <cell r="DQ3">
            <v>2014</v>
          </cell>
          <cell r="DR3">
            <v>2015</v>
          </cell>
          <cell r="DS3">
            <v>2016</v>
          </cell>
          <cell r="DT3">
            <v>2002</v>
          </cell>
          <cell r="DU3">
            <v>2003</v>
          </cell>
          <cell r="DV3">
            <v>2004</v>
          </cell>
          <cell r="DW3">
            <v>2005</v>
          </cell>
          <cell r="DX3">
            <v>2006</v>
          </cell>
          <cell r="DY3">
            <v>2007</v>
          </cell>
          <cell r="DZ3">
            <v>2008</v>
          </cell>
          <cell r="EA3">
            <v>2009</v>
          </cell>
          <cell r="EB3">
            <v>2010</v>
          </cell>
          <cell r="EC3">
            <v>2011</v>
          </cell>
          <cell r="ED3">
            <v>2012</v>
          </cell>
          <cell r="EE3">
            <v>2013</v>
          </cell>
          <cell r="EF3">
            <v>2014</v>
          </cell>
          <cell r="EG3">
            <v>2015</v>
          </cell>
          <cell r="EH3">
            <v>2016</v>
          </cell>
          <cell r="EI3">
            <v>2002</v>
          </cell>
          <cell r="EJ3">
            <v>2003</v>
          </cell>
          <cell r="EK3">
            <v>2004</v>
          </cell>
          <cell r="EL3">
            <v>2005</v>
          </cell>
          <cell r="EM3">
            <v>2006</v>
          </cell>
          <cell r="EN3">
            <v>2007</v>
          </cell>
          <cell r="EO3">
            <v>2008</v>
          </cell>
          <cell r="EP3">
            <v>2009</v>
          </cell>
          <cell r="EQ3">
            <v>2010</v>
          </cell>
          <cell r="ER3">
            <v>2011</v>
          </cell>
          <cell r="ES3">
            <v>2012</v>
          </cell>
          <cell r="ET3">
            <v>2013</v>
          </cell>
          <cell r="EU3">
            <v>2014</v>
          </cell>
          <cell r="EV3">
            <v>2015</v>
          </cell>
          <cell r="EW3">
            <v>2016</v>
          </cell>
          <cell r="EX3">
            <v>2002</v>
          </cell>
          <cell r="EY3">
            <v>2003</v>
          </cell>
          <cell r="EZ3">
            <v>2004</v>
          </cell>
          <cell r="FA3">
            <v>2005</v>
          </cell>
          <cell r="FB3">
            <v>2006</v>
          </cell>
          <cell r="FC3">
            <v>2007</v>
          </cell>
          <cell r="FD3">
            <v>2008</v>
          </cell>
          <cell r="FE3">
            <v>2009</v>
          </cell>
          <cell r="FF3">
            <v>2010</v>
          </cell>
          <cell r="FG3">
            <v>2011</v>
          </cell>
          <cell r="FH3">
            <v>2012</v>
          </cell>
          <cell r="FI3">
            <v>2013</v>
          </cell>
          <cell r="FJ3">
            <v>2014</v>
          </cell>
          <cell r="FK3">
            <v>2015</v>
          </cell>
          <cell r="FL3">
            <v>2016</v>
          </cell>
          <cell r="FM3">
            <v>2002</v>
          </cell>
          <cell r="FN3">
            <v>2003</v>
          </cell>
          <cell r="FO3">
            <v>2004</v>
          </cell>
          <cell r="FP3">
            <v>2005</v>
          </cell>
          <cell r="FQ3">
            <v>2006</v>
          </cell>
          <cell r="FR3">
            <v>2007</v>
          </cell>
          <cell r="FS3">
            <v>2008</v>
          </cell>
          <cell r="FT3">
            <v>2009</v>
          </cell>
          <cell r="FU3">
            <v>2010</v>
          </cell>
          <cell r="FV3">
            <v>2011</v>
          </cell>
          <cell r="FW3">
            <v>2012</v>
          </cell>
          <cell r="FX3">
            <v>2013</v>
          </cell>
          <cell r="FY3">
            <v>2014</v>
          </cell>
          <cell r="FZ3">
            <v>2015</v>
          </cell>
          <cell r="GA3">
            <v>2016</v>
          </cell>
          <cell r="GB3">
            <v>2002</v>
          </cell>
          <cell r="GC3">
            <v>2003</v>
          </cell>
          <cell r="GD3">
            <v>2004</v>
          </cell>
          <cell r="GE3">
            <v>2005</v>
          </cell>
          <cell r="GF3">
            <v>2006</v>
          </cell>
          <cell r="GG3">
            <v>2007</v>
          </cell>
          <cell r="GH3">
            <v>2008</v>
          </cell>
          <cell r="GI3">
            <v>2009</v>
          </cell>
          <cell r="GJ3">
            <v>2010</v>
          </cell>
          <cell r="GK3">
            <v>2011</v>
          </cell>
          <cell r="GL3">
            <v>2012</v>
          </cell>
          <cell r="GM3">
            <v>2013</v>
          </cell>
          <cell r="GN3">
            <v>2014</v>
          </cell>
          <cell r="GO3">
            <v>2015</v>
          </cell>
          <cell r="GP3">
            <v>2016</v>
          </cell>
          <cell r="GQ3">
            <v>2002</v>
          </cell>
          <cell r="GR3">
            <v>2003</v>
          </cell>
          <cell r="GS3">
            <v>2004</v>
          </cell>
          <cell r="GT3">
            <v>2005</v>
          </cell>
          <cell r="GU3">
            <v>2006</v>
          </cell>
          <cell r="GV3">
            <v>2007</v>
          </cell>
          <cell r="GW3">
            <v>2008</v>
          </cell>
          <cell r="GX3">
            <v>2009</v>
          </cell>
          <cell r="GY3">
            <v>2010</v>
          </cell>
          <cell r="GZ3">
            <v>2011</v>
          </cell>
          <cell r="HA3">
            <v>2012</v>
          </cell>
          <cell r="HB3">
            <v>2013</v>
          </cell>
          <cell r="HC3">
            <v>2014</v>
          </cell>
          <cell r="HD3">
            <v>2015</v>
          </cell>
          <cell r="HE3">
            <v>2016</v>
          </cell>
          <cell r="HF3">
            <v>2002</v>
          </cell>
          <cell r="HG3">
            <v>2003</v>
          </cell>
          <cell r="HH3">
            <v>2004</v>
          </cell>
          <cell r="HI3">
            <v>2005</v>
          </cell>
          <cell r="HJ3">
            <v>2006</v>
          </cell>
          <cell r="HK3">
            <v>2007</v>
          </cell>
          <cell r="HL3">
            <v>2008</v>
          </cell>
          <cell r="HM3">
            <v>2009</v>
          </cell>
          <cell r="HN3">
            <v>2010</v>
          </cell>
          <cell r="HO3">
            <v>2011</v>
          </cell>
          <cell r="HP3">
            <v>2012</v>
          </cell>
          <cell r="HQ3">
            <v>2013</v>
          </cell>
          <cell r="HR3">
            <v>2014</v>
          </cell>
          <cell r="HS3">
            <v>2015</v>
          </cell>
          <cell r="HT3">
            <v>2016</v>
          </cell>
          <cell r="HU3">
            <v>2002</v>
          </cell>
          <cell r="HV3">
            <v>2003</v>
          </cell>
          <cell r="HW3">
            <v>2004</v>
          </cell>
          <cell r="HX3">
            <v>2005</v>
          </cell>
          <cell r="HY3">
            <v>2006</v>
          </cell>
          <cell r="HZ3">
            <v>2007</v>
          </cell>
          <cell r="IA3">
            <v>2008</v>
          </cell>
          <cell r="IB3">
            <v>2009</v>
          </cell>
          <cell r="IC3">
            <v>2010</v>
          </cell>
          <cell r="ID3">
            <v>2011</v>
          </cell>
          <cell r="IE3">
            <v>2012</v>
          </cell>
          <cell r="IF3">
            <v>2013</v>
          </cell>
          <cell r="IG3">
            <v>2014</v>
          </cell>
          <cell r="IH3">
            <v>2015</v>
          </cell>
          <cell r="II3">
            <v>2016</v>
          </cell>
          <cell r="IJ3">
            <v>2002</v>
          </cell>
          <cell r="IK3">
            <v>2003</v>
          </cell>
          <cell r="IL3">
            <v>2004</v>
          </cell>
          <cell r="IM3">
            <v>2005</v>
          </cell>
          <cell r="IN3">
            <v>2006</v>
          </cell>
          <cell r="IO3">
            <v>2007</v>
          </cell>
          <cell r="IP3">
            <v>2008</v>
          </cell>
          <cell r="IQ3">
            <v>2009</v>
          </cell>
          <cell r="IR3">
            <v>2010</v>
          </cell>
          <cell r="IS3">
            <v>2011</v>
          </cell>
          <cell r="IT3">
            <v>2012</v>
          </cell>
          <cell r="IU3">
            <v>2013</v>
          </cell>
          <cell r="IV3">
            <v>2014</v>
          </cell>
          <cell r="IW3">
            <v>2015</v>
          </cell>
          <cell r="IX3">
            <v>2016</v>
          </cell>
          <cell r="IY3">
            <v>2002</v>
          </cell>
          <cell r="IZ3">
            <v>2003</v>
          </cell>
          <cell r="JA3">
            <v>2004</v>
          </cell>
          <cell r="JB3">
            <v>2005</v>
          </cell>
          <cell r="JC3">
            <v>2006</v>
          </cell>
          <cell r="JD3">
            <v>2007</v>
          </cell>
          <cell r="JE3">
            <v>2008</v>
          </cell>
          <cell r="JF3">
            <v>2009</v>
          </cell>
          <cell r="JG3">
            <v>2010</v>
          </cell>
          <cell r="JH3">
            <v>2011</v>
          </cell>
          <cell r="JI3">
            <v>2012</v>
          </cell>
          <cell r="JJ3">
            <v>2013</v>
          </cell>
          <cell r="JK3">
            <v>2014</v>
          </cell>
          <cell r="JL3">
            <v>2015</v>
          </cell>
          <cell r="JM3">
            <v>2016</v>
          </cell>
          <cell r="JN3">
            <v>2002</v>
          </cell>
          <cell r="JO3">
            <v>2003</v>
          </cell>
          <cell r="JP3">
            <v>2004</v>
          </cell>
          <cell r="JQ3">
            <v>2005</v>
          </cell>
          <cell r="JR3">
            <v>2006</v>
          </cell>
          <cell r="JS3">
            <v>2007</v>
          </cell>
          <cell r="JT3">
            <v>2008</v>
          </cell>
          <cell r="JU3">
            <v>2009</v>
          </cell>
          <cell r="JV3">
            <v>2010</v>
          </cell>
          <cell r="JW3">
            <v>2011</v>
          </cell>
          <cell r="JX3">
            <v>2012</v>
          </cell>
          <cell r="JY3">
            <v>2013</v>
          </cell>
          <cell r="JZ3">
            <v>2014</v>
          </cell>
          <cell r="KA3">
            <v>2015</v>
          </cell>
          <cell r="KB3">
            <v>2016</v>
          </cell>
          <cell r="KC3">
            <v>2002</v>
          </cell>
          <cell r="KD3">
            <v>2003</v>
          </cell>
          <cell r="KE3">
            <v>2004</v>
          </cell>
          <cell r="KF3">
            <v>2005</v>
          </cell>
          <cell r="KG3">
            <v>2006</v>
          </cell>
          <cell r="KH3">
            <v>2007</v>
          </cell>
          <cell r="KI3">
            <v>2008</v>
          </cell>
          <cell r="KJ3">
            <v>2009</v>
          </cell>
          <cell r="KK3">
            <v>2010</v>
          </cell>
          <cell r="KL3">
            <v>2011</v>
          </cell>
          <cell r="KM3">
            <v>2012</v>
          </cell>
          <cell r="KN3">
            <v>2013</v>
          </cell>
          <cell r="KO3">
            <v>2014</v>
          </cell>
          <cell r="KP3">
            <v>2015</v>
          </cell>
          <cell r="KQ3">
            <v>2016</v>
          </cell>
          <cell r="KR3">
            <v>2002</v>
          </cell>
          <cell r="KS3">
            <v>2003</v>
          </cell>
          <cell r="KT3">
            <v>2004</v>
          </cell>
          <cell r="KU3">
            <v>2005</v>
          </cell>
          <cell r="KV3">
            <v>2006</v>
          </cell>
          <cell r="KW3">
            <v>2007</v>
          </cell>
          <cell r="KX3">
            <v>2008</v>
          </cell>
          <cell r="KY3">
            <v>2009</v>
          </cell>
          <cell r="KZ3">
            <v>2010</v>
          </cell>
          <cell r="LA3">
            <v>2011</v>
          </cell>
          <cell r="LB3">
            <v>2012</v>
          </cell>
          <cell r="LC3">
            <v>2013</v>
          </cell>
          <cell r="LD3">
            <v>2014</v>
          </cell>
          <cell r="LE3">
            <v>2015</v>
          </cell>
          <cell r="LF3">
            <v>2016</v>
          </cell>
          <cell r="LG3">
            <v>2002</v>
          </cell>
          <cell r="LH3">
            <v>2003</v>
          </cell>
          <cell r="LI3">
            <v>2004</v>
          </cell>
          <cell r="LJ3">
            <v>2005</v>
          </cell>
          <cell r="LK3">
            <v>2006</v>
          </cell>
          <cell r="LL3">
            <v>2007</v>
          </cell>
          <cell r="LM3">
            <v>2008</v>
          </cell>
          <cell r="LN3">
            <v>2009</v>
          </cell>
          <cell r="LO3">
            <v>2010</v>
          </cell>
          <cell r="LP3">
            <v>2011</v>
          </cell>
          <cell r="LQ3">
            <v>2012</v>
          </cell>
          <cell r="LR3">
            <v>2013</v>
          </cell>
          <cell r="LS3">
            <v>2014</v>
          </cell>
          <cell r="LT3">
            <v>2015</v>
          </cell>
          <cell r="LU3">
            <v>2016</v>
          </cell>
          <cell r="LV3">
            <v>2002</v>
          </cell>
          <cell r="LW3">
            <v>2003</v>
          </cell>
          <cell r="LX3">
            <v>2004</v>
          </cell>
          <cell r="LY3">
            <v>2005</v>
          </cell>
          <cell r="LZ3">
            <v>2006</v>
          </cell>
          <cell r="MA3">
            <v>2007</v>
          </cell>
          <cell r="MB3">
            <v>2008</v>
          </cell>
          <cell r="MC3">
            <v>2009</v>
          </cell>
          <cell r="MD3">
            <v>2010</v>
          </cell>
          <cell r="ME3">
            <v>2011</v>
          </cell>
          <cell r="MF3">
            <v>2012</v>
          </cell>
          <cell r="MG3">
            <v>2013</v>
          </cell>
          <cell r="MH3">
            <v>2014</v>
          </cell>
          <cell r="MI3">
            <v>2015</v>
          </cell>
          <cell r="MJ3">
            <v>2016</v>
          </cell>
          <cell r="MK3">
            <v>2002</v>
          </cell>
          <cell r="ML3">
            <v>2003</v>
          </cell>
          <cell r="MM3">
            <v>2004</v>
          </cell>
          <cell r="MN3">
            <v>2005</v>
          </cell>
          <cell r="MO3">
            <v>2006</v>
          </cell>
          <cell r="MP3">
            <v>2007</v>
          </cell>
          <cell r="MQ3">
            <v>2008</v>
          </cell>
          <cell r="MR3">
            <v>2009</v>
          </cell>
          <cell r="MS3">
            <v>2010</v>
          </cell>
          <cell r="MT3">
            <v>2011</v>
          </cell>
          <cell r="MU3">
            <v>2012</v>
          </cell>
          <cell r="MV3">
            <v>2013</v>
          </cell>
          <cell r="MW3">
            <v>2014</v>
          </cell>
          <cell r="MX3">
            <v>2015</v>
          </cell>
          <cell r="MY3">
            <v>2016</v>
          </cell>
          <cell r="MZ3">
            <v>2002</v>
          </cell>
          <cell r="NA3">
            <v>2003</v>
          </cell>
          <cell r="NB3">
            <v>2004</v>
          </cell>
          <cell r="NC3">
            <v>2005</v>
          </cell>
          <cell r="ND3">
            <v>2006</v>
          </cell>
          <cell r="NE3">
            <v>2007</v>
          </cell>
          <cell r="NF3">
            <v>2008</v>
          </cell>
          <cell r="NG3">
            <v>2009</v>
          </cell>
          <cell r="NH3">
            <v>2010</v>
          </cell>
          <cell r="NI3">
            <v>2011</v>
          </cell>
          <cell r="NJ3">
            <v>2012</v>
          </cell>
          <cell r="NK3">
            <v>2013</v>
          </cell>
          <cell r="NL3">
            <v>2014</v>
          </cell>
          <cell r="NM3">
            <v>2015</v>
          </cell>
          <cell r="NN3">
            <v>2016</v>
          </cell>
          <cell r="NO3">
            <v>2002</v>
          </cell>
          <cell r="NP3">
            <v>2003</v>
          </cell>
          <cell r="NQ3">
            <v>2004</v>
          </cell>
          <cell r="NR3">
            <v>2005</v>
          </cell>
          <cell r="NS3">
            <v>2006</v>
          </cell>
          <cell r="NT3">
            <v>2007</v>
          </cell>
          <cell r="NU3">
            <v>2008</v>
          </cell>
          <cell r="NV3">
            <v>2009</v>
          </cell>
          <cell r="NW3">
            <v>2010</v>
          </cell>
          <cell r="NX3">
            <v>2011</v>
          </cell>
          <cell r="NY3">
            <v>2012</v>
          </cell>
          <cell r="NZ3">
            <v>2013</v>
          </cell>
          <cell r="OA3">
            <v>2014</v>
          </cell>
          <cell r="OB3">
            <v>2015</v>
          </cell>
          <cell r="OC3">
            <v>2016</v>
          </cell>
        </row>
        <row r="4">
          <cell r="C4" t="str">
            <v>short_name</v>
          </cell>
          <cell r="D4" t="str">
            <v>sales_rev_turn</v>
          </cell>
          <cell r="E4" t="str">
            <v>sales_rev_turn</v>
          </cell>
          <cell r="F4" t="str">
            <v>sales_rev_turn</v>
          </cell>
          <cell r="G4" t="str">
            <v>sales_rev_turn</v>
          </cell>
          <cell r="H4" t="str">
            <v>sales_rev_turn</v>
          </cell>
          <cell r="I4" t="str">
            <v>sales_rev_turn</v>
          </cell>
          <cell r="J4" t="str">
            <v>sales_rev_turn</v>
          </cell>
          <cell r="K4" t="str">
            <v>sales_rev_turn</v>
          </cell>
          <cell r="L4" t="str">
            <v>sales_rev_turn</v>
          </cell>
          <cell r="M4" t="str">
            <v>sales_rev_turn</v>
          </cell>
          <cell r="N4" t="str">
            <v>sales_rev_turn</v>
          </cell>
          <cell r="O4" t="str">
            <v>sales_rev_turn</v>
          </cell>
          <cell r="P4" t="str">
            <v>sales_rev_turn</v>
          </cell>
          <cell r="Q4" t="str">
            <v>sales_rev_turn</v>
          </cell>
          <cell r="R4" t="str">
            <v>sales_rev_turn</v>
          </cell>
          <cell r="S4" t="str">
            <v>is_cogs_to_fe_and_pp_and_g</v>
          </cell>
          <cell r="T4" t="str">
            <v>is_cogs_to_fe_and_pp_and_g</v>
          </cell>
          <cell r="U4" t="str">
            <v>is_cogs_to_fe_and_pp_and_g</v>
          </cell>
          <cell r="V4" t="str">
            <v>is_cogs_to_fe_and_pp_and_g</v>
          </cell>
          <cell r="W4" t="str">
            <v>is_cogs_to_fe_and_pp_and_g</v>
          </cell>
          <cell r="X4" t="str">
            <v>is_cogs_to_fe_and_pp_and_g</v>
          </cell>
          <cell r="Y4" t="str">
            <v>is_cogs_to_fe_and_pp_and_g</v>
          </cell>
          <cell r="Z4" t="str">
            <v>is_cogs_to_fe_and_pp_and_g</v>
          </cell>
          <cell r="AA4" t="str">
            <v>is_cogs_to_fe_and_pp_and_g</v>
          </cell>
          <cell r="AB4" t="str">
            <v>is_cogs_to_fe_and_pp_and_g</v>
          </cell>
          <cell r="AC4" t="str">
            <v>is_cogs_to_fe_and_pp_and_g</v>
          </cell>
          <cell r="AD4" t="str">
            <v>is_cogs_to_fe_and_pp_and_g</v>
          </cell>
          <cell r="AE4" t="str">
            <v>is_cogs_to_fe_and_pp_and_g</v>
          </cell>
          <cell r="AF4" t="str">
            <v>is_cogs_to_fe_and_pp_and_g</v>
          </cell>
          <cell r="AG4" t="str">
            <v>is_cogs_to_fe_and_pp_and_g</v>
          </cell>
          <cell r="AH4" t="str">
            <v>EBITDA</v>
          </cell>
          <cell r="AI4" t="str">
            <v>EBITDA</v>
          </cell>
          <cell r="AJ4" t="str">
            <v>EBITDA</v>
          </cell>
          <cell r="AK4" t="str">
            <v>EBITDA</v>
          </cell>
          <cell r="AL4" t="str">
            <v>EBITDA</v>
          </cell>
          <cell r="AM4" t="str">
            <v>EBITDA</v>
          </cell>
          <cell r="AN4" t="str">
            <v>EBITDA</v>
          </cell>
          <cell r="AO4" t="str">
            <v>EBITDA</v>
          </cell>
          <cell r="AP4" t="str">
            <v>EBITDA</v>
          </cell>
          <cell r="AQ4" t="str">
            <v>EBITDA</v>
          </cell>
          <cell r="AR4" t="str">
            <v>EBITDA</v>
          </cell>
          <cell r="AS4" t="str">
            <v>EBITDA</v>
          </cell>
          <cell r="AT4" t="str">
            <v>EBITDA</v>
          </cell>
          <cell r="AU4" t="str">
            <v>EBITDA</v>
          </cell>
          <cell r="AV4" t="str">
            <v>EBITDA</v>
          </cell>
          <cell r="AW4" t="str">
            <v>IS_OPER_INC</v>
          </cell>
          <cell r="AX4" t="str">
            <v>IS_OPER_INC</v>
          </cell>
          <cell r="AY4" t="str">
            <v>IS_OPER_INC</v>
          </cell>
          <cell r="AZ4" t="str">
            <v>IS_OPER_INC</v>
          </cell>
          <cell r="BA4" t="str">
            <v>IS_OPER_INC</v>
          </cell>
          <cell r="BB4" t="str">
            <v>IS_OPER_INC</v>
          </cell>
          <cell r="BC4" t="str">
            <v>IS_OPER_INC</v>
          </cell>
          <cell r="BD4" t="str">
            <v>IS_OPER_INC</v>
          </cell>
          <cell r="BE4" t="str">
            <v>IS_OPER_INC</v>
          </cell>
          <cell r="BF4" t="str">
            <v>IS_OPER_INC</v>
          </cell>
          <cell r="BG4" t="str">
            <v>IS_OPER_INC</v>
          </cell>
          <cell r="BH4" t="str">
            <v>IS_OPER_INC</v>
          </cell>
          <cell r="BI4" t="str">
            <v>IS_OPER_INC</v>
          </cell>
          <cell r="BJ4" t="str">
            <v>IS_OPER_INC</v>
          </cell>
          <cell r="BK4" t="str">
            <v>IS_OPER_INC</v>
          </cell>
          <cell r="BL4" t="str">
            <v>is_int_inc</v>
          </cell>
          <cell r="BM4" t="str">
            <v>is_int_inc</v>
          </cell>
          <cell r="BN4" t="str">
            <v>is_int_inc</v>
          </cell>
          <cell r="BO4" t="str">
            <v>is_int_inc</v>
          </cell>
          <cell r="BP4" t="str">
            <v>is_int_inc</v>
          </cell>
          <cell r="BQ4" t="str">
            <v>is_int_inc</v>
          </cell>
          <cell r="BR4" t="str">
            <v>is_int_inc</v>
          </cell>
          <cell r="BS4" t="str">
            <v>is_int_inc</v>
          </cell>
          <cell r="BT4" t="str">
            <v>is_int_inc</v>
          </cell>
          <cell r="BU4" t="str">
            <v>is_int_inc</v>
          </cell>
          <cell r="BV4" t="str">
            <v>is_int_inc</v>
          </cell>
          <cell r="BW4" t="str">
            <v>is_int_inc</v>
          </cell>
          <cell r="BX4" t="str">
            <v>is_int_inc</v>
          </cell>
          <cell r="BY4" t="str">
            <v>is_int_inc</v>
          </cell>
          <cell r="BZ4" t="str">
            <v>is_int_inc</v>
          </cell>
          <cell r="CA4" t="str">
            <v>is_int_expense</v>
          </cell>
          <cell r="CB4" t="str">
            <v>is_int_expense</v>
          </cell>
          <cell r="CC4" t="str">
            <v>is_int_expense</v>
          </cell>
          <cell r="CD4" t="str">
            <v>is_int_expense</v>
          </cell>
          <cell r="CE4" t="str">
            <v>is_int_expense</v>
          </cell>
          <cell r="CF4" t="str">
            <v>is_int_expense</v>
          </cell>
          <cell r="CG4" t="str">
            <v>is_int_expense</v>
          </cell>
          <cell r="CH4" t="str">
            <v>is_int_expense</v>
          </cell>
          <cell r="CI4" t="str">
            <v>is_int_expense</v>
          </cell>
          <cell r="CJ4" t="str">
            <v>is_int_expense</v>
          </cell>
          <cell r="CK4" t="str">
            <v>is_int_expense</v>
          </cell>
          <cell r="CL4" t="str">
            <v>is_int_expense</v>
          </cell>
          <cell r="CM4" t="str">
            <v>is_int_expense</v>
          </cell>
          <cell r="CN4" t="str">
            <v>is_int_expense</v>
          </cell>
          <cell r="CO4" t="str">
            <v>is_int_expense</v>
          </cell>
          <cell r="CP4" t="str">
            <v>pretax_inc</v>
          </cell>
          <cell r="CQ4" t="str">
            <v>pretax_inc</v>
          </cell>
          <cell r="CR4" t="str">
            <v>pretax_inc</v>
          </cell>
          <cell r="CS4" t="str">
            <v>pretax_inc</v>
          </cell>
          <cell r="CT4" t="str">
            <v>pretax_inc</v>
          </cell>
          <cell r="CU4" t="str">
            <v>pretax_inc</v>
          </cell>
          <cell r="CV4" t="str">
            <v>pretax_inc</v>
          </cell>
          <cell r="CW4" t="str">
            <v>pretax_inc</v>
          </cell>
          <cell r="CX4" t="str">
            <v>pretax_inc</v>
          </cell>
          <cell r="CY4" t="str">
            <v>pretax_inc</v>
          </cell>
          <cell r="CZ4" t="str">
            <v>pretax_inc</v>
          </cell>
          <cell r="DA4" t="str">
            <v>pretax_inc</v>
          </cell>
          <cell r="DB4" t="str">
            <v>pretax_inc</v>
          </cell>
          <cell r="DC4" t="str">
            <v>pretax_inc</v>
          </cell>
          <cell r="DD4" t="str">
            <v>pretax_inc</v>
          </cell>
          <cell r="DE4" t="str">
            <v>is_inc_tax_exp</v>
          </cell>
          <cell r="DF4" t="str">
            <v>is_inc_tax_exp</v>
          </cell>
          <cell r="DG4" t="str">
            <v>is_inc_tax_exp</v>
          </cell>
          <cell r="DH4" t="str">
            <v>is_inc_tax_exp</v>
          </cell>
          <cell r="DI4" t="str">
            <v>is_inc_tax_exp</v>
          </cell>
          <cell r="DJ4" t="str">
            <v>is_inc_tax_exp</v>
          </cell>
          <cell r="DK4" t="str">
            <v>is_inc_tax_exp</v>
          </cell>
          <cell r="DL4" t="str">
            <v>is_inc_tax_exp</v>
          </cell>
          <cell r="DM4" t="str">
            <v>is_inc_tax_exp</v>
          </cell>
          <cell r="DN4" t="str">
            <v>is_inc_tax_exp</v>
          </cell>
          <cell r="DO4" t="str">
            <v>is_inc_tax_exp</v>
          </cell>
          <cell r="DP4" t="str">
            <v>is_inc_tax_exp</v>
          </cell>
          <cell r="DQ4" t="str">
            <v>is_inc_tax_exp</v>
          </cell>
          <cell r="DR4" t="str">
            <v>is_inc_tax_exp</v>
          </cell>
          <cell r="DS4" t="str">
            <v>is_inc_tax_exp</v>
          </cell>
          <cell r="DT4" t="str">
            <v>is_inc_bef_xo_item</v>
          </cell>
          <cell r="DU4" t="str">
            <v>is_inc_bef_xo_item</v>
          </cell>
          <cell r="DV4" t="str">
            <v>is_inc_bef_xo_item</v>
          </cell>
          <cell r="DW4" t="str">
            <v>is_inc_bef_xo_item</v>
          </cell>
          <cell r="DX4" t="str">
            <v>is_inc_bef_xo_item</v>
          </cell>
          <cell r="DY4" t="str">
            <v>is_inc_bef_xo_item</v>
          </cell>
          <cell r="DZ4" t="str">
            <v>is_inc_bef_xo_item</v>
          </cell>
          <cell r="EA4" t="str">
            <v>is_inc_bef_xo_item</v>
          </cell>
          <cell r="EB4" t="str">
            <v>is_inc_bef_xo_item</v>
          </cell>
          <cell r="EC4" t="str">
            <v>is_inc_bef_xo_item</v>
          </cell>
          <cell r="ED4" t="str">
            <v>is_inc_bef_xo_item</v>
          </cell>
          <cell r="EE4" t="str">
            <v>is_inc_bef_xo_item</v>
          </cell>
          <cell r="EF4" t="str">
            <v>is_inc_bef_xo_item</v>
          </cell>
          <cell r="EG4" t="str">
            <v>is_inc_bef_xo_item</v>
          </cell>
          <cell r="EH4" t="str">
            <v>is_inc_bef_xo_item</v>
          </cell>
          <cell r="EI4" t="str">
            <v>bs_cash_near_cash_item</v>
          </cell>
          <cell r="EJ4" t="str">
            <v>bs_cash_near_cash_item</v>
          </cell>
          <cell r="EK4" t="str">
            <v>bs_cash_near_cash_item</v>
          </cell>
          <cell r="EL4" t="str">
            <v>bs_cash_near_cash_item</v>
          </cell>
          <cell r="EM4" t="str">
            <v>bs_cash_near_cash_item</v>
          </cell>
          <cell r="EN4" t="str">
            <v>bs_cash_near_cash_item</v>
          </cell>
          <cell r="EO4" t="str">
            <v>bs_cash_near_cash_item</v>
          </cell>
          <cell r="EP4" t="str">
            <v>bs_cash_near_cash_item</v>
          </cell>
          <cell r="EQ4" t="str">
            <v>bs_cash_near_cash_item</v>
          </cell>
          <cell r="ER4" t="str">
            <v>bs_cash_near_cash_item</v>
          </cell>
          <cell r="ES4" t="str">
            <v>bs_cash_near_cash_item</v>
          </cell>
          <cell r="ET4" t="str">
            <v>bs_cash_near_cash_item</v>
          </cell>
          <cell r="EU4" t="str">
            <v>bs_cash_near_cash_item</v>
          </cell>
          <cell r="EV4" t="str">
            <v>bs_cash_near_cash_item</v>
          </cell>
          <cell r="EW4" t="str">
            <v>bs_cash_near_cash_item</v>
          </cell>
          <cell r="EX4" t="str">
            <v>bs_mkt_sec_other_st_invest</v>
          </cell>
          <cell r="EY4" t="str">
            <v>bs_mkt_sec_other_st_invest</v>
          </cell>
          <cell r="EZ4" t="str">
            <v>bs_mkt_sec_other_st_invest</v>
          </cell>
          <cell r="FA4" t="str">
            <v>bs_mkt_sec_other_st_invest</v>
          </cell>
          <cell r="FB4" t="str">
            <v>bs_mkt_sec_other_st_invest</v>
          </cell>
          <cell r="FC4" t="str">
            <v>bs_mkt_sec_other_st_invest</v>
          </cell>
          <cell r="FD4" t="str">
            <v>bs_mkt_sec_other_st_invest</v>
          </cell>
          <cell r="FE4" t="str">
            <v>bs_mkt_sec_other_st_invest</v>
          </cell>
          <cell r="FF4" t="str">
            <v>bs_mkt_sec_other_st_invest</v>
          </cell>
          <cell r="FG4" t="str">
            <v>bs_mkt_sec_other_st_invest</v>
          </cell>
          <cell r="FH4" t="str">
            <v>bs_mkt_sec_other_st_invest</v>
          </cell>
          <cell r="FI4" t="str">
            <v>bs_mkt_sec_other_st_invest</v>
          </cell>
          <cell r="FJ4" t="str">
            <v>bs_mkt_sec_other_st_invest</v>
          </cell>
          <cell r="FK4" t="str">
            <v>bs_mkt_sec_other_st_invest</v>
          </cell>
          <cell r="FL4" t="str">
            <v>bs_mkt_sec_other_st_invest</v>
          </cell>
          <cell r="FM4" t="str">
            <v>bs_acct_note_rcv</v>
          </cell>
          <cell r="FN4" t="str">
            <v>bs_acct_note_rcv</v>
          </cell>
          <cell r="FO4" t="str">
            <v>bs_acct_note_rcv</v>
          </cell>
          <cell r="FP4" t="str">
            <v>bs_acct_note_rcv</v>
          </cell>
          <cell r="FQ4" t="str">
            <v>bs_acct_note_rcv</v>
          </cell>
          <cell r="FR4" t="str">
            <v>bs_acct_note_rcv</v>
          </cell>
          <cell r="FS4" t="str">
            <v>bs_acct_note_rcv</v>
          </cell>
          <cell r="FT4" t="str">
            <v>bs_acct_note_rcv</v>
          </cell>
          <cell r="FU4" t="str">
            <v>bs_acct_note_rcv</v>
          </cell>
          <cell r="FV4" t="str">
            <v>bs_acct_note_rcv</v>
          </cell>
          <cell r="FW4" t="str">
            <v>bs_acct_note_rcv</v>
          </cell>
          <cell r="FX4" t="str">
            <v>bs_acct_note_rcv</v>
          </cell>
          <cell r="FY4" t="str">
            <v>bs_acct_note_rcv</v>
          </cell>
          <cell r="FZ4" t="str">
            <v>bs_acct_note_rcv</v>
          </cell>
          <cell r="GA4" t="str">
            <v>bs_acct_note_rcv</v>
          </cell>
          <cell r="GB4" t="str">
            <v>bs_inventories</v>
          </cell>
          <cell r="GC4" t="str">
            <v>bs_inventories</v>
          </cell>
          <cell r="GD4" t="str">
            <v>bs_inventories</v>
          </cell>
          <cell r="GE4" t="str">
            <v>bs_inventories</v>
          </cell>
          <cell r="GF4" t="str">
            <v>bs_inventories</v>
          </cell>
          <cell r="GG4" t="str">
            <v>bs_inventories</v>
          </cell>
          <cell r="GH4" t="str">
            <v>bs_inventories</v>
          </cell>
          <cell r="GI4" t="str">
            <v>bs_inventories</v>
          </cell>
          <cell r="GJ4" t="str">
            <v>bs_inventories</v>
          </cell>
          <cell r="GK4" t="str">
            <v>bs_inventories</v>
          </cell>
          <cell r="GL4" t="str">
            <v>bs_inventories</v>
          </cell>
          <cell r="GM4" t="str">
            <v>bs_inventories</v>
          </cell>
          <cell r="GN4" t="str">
            <v>bs_inventories</v>
          </cell>
          <cell r="GO4" t="str">
            <v>bs_inventories</v>
          </cell>
          <cell r="GP4" t="str">
            <v>bs_inventories</v>
          </cell>
          <cell r="GQ4" t="str">
            <v>bs_cur_asset_report</v>
          </cell>
          <cell r="GR4" t="str">
            <v>bs_cur_asset_report</v>
          </cell>
          <cell r="GS4" t="str">
            <v>bs_cur_asset_report</v>
          </cell>
          <cell r="GT4" t="str">
            <v>bs_cur_asset_report</v>
          </cell>
          <cell r="GU4" t="str">
            <v>bs_cur_asset_report</v>
          </cell>
          <cell r="GV4" t="str">
            <v>bs_cur_asset_report</v>
          </cell>
          <cell r="GW4" t="str">
            <v>bs_cur_asset_report</v>
          </cell>
          <cell r="GX4" t="str">
            <v>bs_cur_asset_report</v>
          </cell>
          <cell r="GY4" t="str">
            <v>bs_cur_asset_report</v>
          </cell>
          <cell r="GZ4" t="str">
            <v>bs_cur_asset_report</v>
          </cell>
          <cell r="HA4" t="str">
            <v>bs_cur_asset_report</v>
          </cell>
          <cell r="HB4" t="str">
            <v>bs_cur_asset_report</v>
          </cell>
          <cell r="HC4" t="str">
            <v>bs_cur_asset_report</v>
          </cell>
          <cell r="HD4" t="str">
            <v>bs_cur_asset_report</v>
          </cell>
          <cell r="HE4" t="str">
            <v>bs_cur_asset_report</v>
          </cell>
          <cell r="HF4" t="str">
            <v>bs_net_fix_asset</v>
          </cell>
          <cell r="HG4" t="str">
            <v>bs_net_fix_asset</v>
          </cell>
          <cell r="HH4" t="str">
            <v>bs_net_fix_asset</v>
          </cell>
          <cell r="HI4" t="str">
            <v>bs_net_fix_asset</v>
          </cell>
          <cell r="HJ4" t="str">
            <v>bs_net_fix_asset</v>
          </cell>
          <cell r="HK4" t="str">
            <v>bs_net_fix_asset</v>
          </cell>
          <cell r="HL4" t="str">
            <v>bs_net_fix_asset</v>
          </cell>
          <cell r="HM4" t="str">
            <v>bs_net_fix_asset</v>
          </cell>
          <cell r="HN4" t="str">
            <v>bs_net_fix_asset</v>
          </cell>
          <cell r="HO4" t="str">
            <v>bs_net_fix_asset</v>
          </cell>
          <cell r="HP4" t="str">
            <v>bs_net_fix_asset</v>
          </cell>
          <cell r="HQ4" t="str">
            <v>bs_net_fix_asset</v>
          </cell>
          <cell r="HR4" t="str">
            <v>bs_net_fix_asset</v>
          </cell>
          <cell r="HS4" t="str">
            <v>bs_net_fix_asset</v>
          </cell>
          <cell r="HT4" t="str">
            <v>bs_net_fix_asset</v>
          </cell>
          <cell r="HU4" t="str">
            <v>bs_tot_asset</v>
          </cell>
          <cell r="HV4" t="str">
            <v>bs_tot_asset</v>
          </cell>
          <cell r="HW4" t="str">
            <v>bs_tot_asset</v>
          </cell>
          <cell r="HX4" t="str">
            <v>bs_tot_asset</v>
          </cell>
          <cell r="HY4" t="str">
            <v>bs_tot_asset</v>
          </cell>
          <cell r="HZ4" t="str">
            <v>bs_tot_asset</v>
          </cell>
          <cell r="IA4" t="str">
            <v>bs_tot_asset</v>
          </cell>
          <cell r="IB4" t="str">
            <v>bs_tot_asset</v>
          </cell>
          <cell r="IC4" t="str">
            <v>bs_tot_asset</v>
          </cell>
          <cell r="ID4" t="str">
            <v>bs_tot_asset</v>
          </cell>
          <cell r="IE4" t="str">
            <v>bs_tot_asset</v>
          </cell>
          <cell r="IF4" t="str">
            <v>bs_tot_asset</v>
          </cell>
          <cell r="IG4" t="str">
            <v>bs_tot_asset</v>
          </cell>
          <cell r="IH4" t="str">
            <v>bs_tot_asset</v>
          </cell>
          <cell r="II4" t="str">
            <v>bs_tot_asset</v>
          </cell>
          <cell r="IJ4" t="str">
            <v>bs_acct_payable</v>
          </cell>
          <cell r="IK4" t="str">
            <v>bs_acct_payable</v>
          </cell>
          <cell r="IL4" t="str">
            <v>bs_acct_payable</v>
          </cell>
          <cell r="IM4" t="str">
            <v>bs_acct_payable</v>
          </cell>
          <cell r="IN4" t="str">
            <v>bs_acct_payable</v>
          </cell>
          <cell r="IO4" t="str">
            <v>bs_acct_payable</v>
          </cell>
          <cell r="IP4" t="str">
            <v>bs_acct_payable</v>
          </cell>
          <cell r="IQ4" t="str">
            <v>bs_acct_payable</v>
          </cell>
          <cell r="IR4" t="str">
            <v>bs_acct_payable</v>
          </cell>
          <cell r="IS4" t="str">
            <v>bs_acct_payable</v>
          </cell>
          <cell r="IT4" t="str">
            <v>bs_acct_payable</v>
          </cell>
          <cell r="IU4" t="str">
            <v>bs_acct_payable</v>
          </cell>
          <cell r="IV4" t="str">
            <v>bs_acct_payable</v>
          </cell>
          <cell r="IW4" t="str">
            <v>bs_acct_payable</v>
          </cell>
          <cell r="IX4" t="str">
            <v>bs_acct_payable</v>
          </cell>
          <cell r="IY4" t="str">
            <v>short_and_long_term_debt</v>
          </cell>
          <cell r="IZ4" t="str">
            <v>short_and_long_term_debt</v>
          </cell>
          <cell r="JA4" t="str">
            <v>short_and_long_term_debt</v>
          </cell>
          <cell r="JB4" t="str">
            <v>short_and_long_term_debt</v>
          </cell>
          <cell r="JC4" t="str">
            <v>short_and_long_term_debt</v>
          </cell>
          <cell r="JD4" t="str">
            <v>short_and_long_term_debt</v>
          </cell>
          <cell r="JE4" t="str">
            <v>short_and_long_term_debt</v>
          </cell>
          <cell r="JF4" t="str">
            <v>short_and_long_term_debt</v>
          </cell>
          <cell r="JG4" t="str">
            <v>short_and_long_term_debt</v>
          </cell>
          <cell r="JH4" t="str">
            <v>short_and_long_term_debt</v>
          </cell>
          <cell r="JI4" t="str">
            <v>short_and_long_term_debt</v>
          </cell>
          <cell r="JJ4" t="str">
            <v>short_and_long_term_debt</v>
          </cell>
          <cell r="JK4" t="str">
            <v>short_and_long_term_debt</v>
          </cell>
          <cell r="JL4" t="str">
            <v>short_and_long_term_debt</v>
          </cell>
          <cell r="JM4" t="str">
            <v>short_and_long_term_debt</v>
          </cell>
          <cell r="JN4" t="str">
            <v>bs_tot_liab2</v>
          </cell>
          <cell r="JO4" t="str">
            <v>bs_tot_liab2</v>
          </cell>
          <cell r="JP4" t="str">
            <v>bs_tot_liab2</v>
          </cell>
          <cell r="JQ4" t="str">
            <v>bs_tot_liab2</v>
          </cell>
          <cell r="JR4" t="str">
            <v>bs_tot_liab2</v>
          </cell>
          <cell r="JS4" t="str">
            <v>bs_tot_liab2</v>
          </cell>
          <cell r="JT4" t="str">
            <v>bs_tot_liab2</v>
          </cell>
          <cell r="JU4" t="str">
            <v>bs_tot_liab2</v>
          </cell>
          <cell r="JV4" t="str">
            <v>bs_tot_liab2</v>
          </cell>
          <cell r="JW4" t="str">
            <v>bs_tot_liab2</v>
          </cell>
          <cell r="JX4" t="str">
            <v>bs_tot_liab2</v>
          </cell>
          <cell r="JY4" t="str">
            <v>bs_tot_liab2</v>
          </cell>
          <cell r="JZ4" t="str">
            <v>bs_tot_liab2</v>
          </cell>
          <cell r="KA4" t="str">
            <v>bs_tot_liab2</v>
          </cell>
          <cell r="KB4" t="str">
            <v>bs_tot_liab2</v>
          </cell>
          <cell r="KC4" t="str">
            <v>minority_noncontrolling_interest</v>
          </cell>
          <cell r="KD4" t="str">
            <v>minority_noncontrolling_interest</v>
          </cell>
          <cell r="KE4" t="str">
            <v>minority_noncontrolling_interest</v>
          </cell>
          <cell r="KF4" t="str">
            <v>minority_noncontrolling_interest</v>
          </cell>
          <cell r="KG4" t="str">
            <v>minority_noncontrolling_interest</v>
          </cell>
          <cell r="KH4" t="str">
            <v>minority_noncontrolling_interest</v>
          </cell>
          <cell r="KI4" t="str">
            <v>minority_noncontrolling_interest</v>
          </cell>
          <cell r="KJ4" t="str">
            <v>minority_noncontrolling_interest</v>
          </cell>
          <cell r="KK4" t="str">
            <v>minority_noncontrolling_interest</v>
          </cell>
          <cell r="KL4" t="str">
            <v>minority_noncontrolling_interest</v>
          </cell>
          <cell r="KM4" t="str">
            <v>minority_noncontrolling_interest</v>
          </cell>
          <cell r="KN4" t="str">
            <v>minority_noncontrolling_interest</v>
          </cell>
          <cell r="KO4" t="str">
            <v>minority_noncontrolling_interest</v>
          </cell>
          <cell r="KP4" t="str">
            <v>minority_noncontrolling_interest</v>
          </cell>
          <cell r="KQ4" t="str">
            <v>minority_noncontrolling_interest</v>
          </cell>
          <cell r="KR4" t="str">
            <v>total_equity</v>
          </cell>
          <cell r="KS4" t="str">
            <v>total_equity</v>
          </cell>
          <cell r="KT4" t="str">
            <v>total_equity</v>
          </cell>
          <cell r="KU4" t="str">
            <v>total_equity</v>
          </cell>
          <cell r="KV4" t="str">
            <v>total_equity</v>
          </cell>
          <cell r="KW4" t="str">
            <v>total_equity</v>
          </cell>
          <cell r="KX4" t="str">
            <v>total_equity</v>
          </cell>
          <cell r="KY4" t="str">
            <v>total_equity</v>
          </cell>
          <cell r="KZ4" t="str">
            <v>total_equity</v>
          </cell>
          <cell r="LA4" t="str">
            <v>total_equity</v>
          </cell>
          <cell r="LB4" t="str">
            <v>total_equity</v>
          </cell>
          <cell r="LC4" t="str">
            <v>total_equity</v>
          </cell>
          <cell r="LD4" t="str">
            <v>total_equity</v>
          </cell>
          <cell r="LE4" t="str">
            <v>total_equity</v>
          </cell>
          <cell r="LF4" t="str">
            <v>total_equity</v>
          </cell>
          <cell r="LG4" t="str">
            <v>cf_cap_expend_prpty_add</v>
          </cell>
          <cell r="LH4" t="str">
            <v>cf_cap_expend_prpty_add</v>
          </cell>
          <cell r="LI4" t="str">
            <v>cf_cap_expend_prpty_add</v>
          </cell>
          <cell r="LJ4" t="str">
            <v>cf_cap_expend_prpty_add</v>
          </cell>
          <cell r="LK4" t="str">
            <v>cf_cap_expend_prpty_add</v>
          </cell>
          <cell r="LL4" t="str">
            <v>cf_cap_expend_prpty_add</v>
          </cell>
          <cell r="LM4" t="str">
            <v>cf_cap_expend_prpty_add</v>
          </cell>
          <cell r="LN4" t="str">
            <v>cf_cap_expend_prpty_add</v>
          </cell>
          <cell r="LO4" t="str">
            <v>cf_cap_expend_prpty_add</v>
          </cell>
          <cell r="LP4" t="str">
            <v>cf_cap_expend_prpty_add</v>
          </cell>
          <cell r="LQ4" t="str">
            <v>cf_cap_expend_prpty_add</v>
          </cell>
          <cell r="LR4" t="str">
            <v>cf_cap_expend_prpty_add</v>
          </cell>
          <cell r="LS4" t="str">
            <v>cf_cap_expend_prpty_add</v>
          </cell>
          <cell r="LT4" t="str">
            <v>cf_cap_expend_prpty_add</v>
          </cell>
          <cell r="LU4" t="str">
            <v>cf_cap_expend_prpty_add</v>
          </cell>
          <cell r="LV4" t="str">
            <v>cf_act_cash_paid_for_int_debt</v>
          </cell>
          <cell r="LW4" t="str">
            <v>cf_act_cash_paid_for_int_debt</v>
          </cell>
          <cell r="LX4" t="str">
            <v>cf_act_cash_paid_for_int_debt</v>
          </cell>
          <cell r="LY4" t="str">
            <v>cf_act_cash_paid_for_int_debt</v>
          </cell>
          <cell r="LZ4" t="str">
            <v>cf_act_cash_paid_for_int_debt</v>
          </cell>
          <cell r="MA4" t="str">
            <v>cf_act_cash_paid_for_int_debt</v>
          </cell>
          <cell r="MB4" t="str">
            <v>cf_act_cash_paid_for_int_debt</v>
          </cell>
          <cell r="MC4" t="str">
            <v>cf_act_cash_paid_for_int_debt</v>
          </cell>
          <cell r="MD4" t="str">
            <v>cf_act_cash_paid_for_int_debt</v>
          </cell>
          <cell r="ME4" t="str">
            <v>cf_act_cash_paid_for_int_debt</v>
          </cell>
          <cell r="MF4" t="str">
            <v>cf_act_cash_paid_for_int_debt</v>
          </cell>
          <cell r="MG4" t="str">
            <v>cf_act_cash_paid_for_int_debt</v>
          </cell>
          <cell r="MH4" t="str">
            <v>cf_act_cash_paid_for_int_debt</v>
          </cell>
          <cell r="MI4" t="str">
            <v>cf_act_cash_paid_for_int_debt</v>
          </cell>
          <cell r="MJ4" t="str">
            <v>cf_act_cash_paid_for_int_debt</v>
          </cell>
          <cell r="MK4" t="str">
            <v>cf_cash_paid_for_tax</v>
          </cell>
          <cell r="ML4" t="str">
            <v>cf_cash_paid_for_tax</v>
          </cell>
          <cell r="MM4" t="str">
            <v>cf_cash_paid_for_tax</v>
          </cell>
          <cell r="MN4" t="str">
            <v>cf_cash_paid_for_tax</v>
          </cell>
          <cell r="MO4" t="str">
            <v>cf_cash_paid_for_tax</v>
          </cell>
          <cell r="MP4" t="str">
            <v>cf_cash_paid_for_tax</v>
          </cell>
          <cell r="MQ4" t="str">
            <v>cf_cash_paid_for_tax</v>
          </cell>
          <cell r="MR4" t="str">
            <v>cf_cash_paid_for_tax</v>
          </cell>
          <cell r="MS4" t="str">
            <v>cf_cash_paid_for_tax</v>
          </cell>
          <cell r="MT4" t="str">
            <v>cf_cash_paid_for_tax</v>
          </cell>
          <cell r="MU4" t="str">
            <v>cf_cash_paid_for_tax</v>
          </cell>
          <cell r="MV4" t="str">
            <v>cf_cash_paid_for_tax</v>
          </cell>
          <cell r="MW4" t="str">
            <v>cf_cash_paid_for_tax</v>
          </cell>
          <cell r="MX4" t="str">
            <v>cf_cash_paid_for_tax</v>
          </cell>
          <cell r="MY4" t="str">
            <v>cf_cash_paid_for_tax</v>
          </cell>
          <cell r="MZ4" t="str">
            <v>cf_dvd_paid</v>
          </cell>
          <cell r="NA4" t="str">
            <v>cf_dvd_paid</v>
          </cell>
          <cell r="NB4" t="str">
            <v>cf_dvd_paid</v>
          </cell>
          <cell r="NC4" t="str">
            <v>cf_dvd_paid</v>
          </cell>
          <cell r="ND4" t="str">
            <v>cf_dvd_paid</v>
          </cell>
          <cell r="NE4" t="str">
            <v>cf_dvd_paid</v>
          </cell>
          <cell r="NF4" t="str">
            <v>cf_dvd_paid</v>
          </cell>
          <cell r="NG4" t="str">
            <v>cf_dvd_paid</v>
          </cell>
          <cell r="NH4" t="str">
            <v>cf_dvd_paid</v>
          </cell>
          <cell r="NI4" t="str">
            <v>cf_dvd_paid</v>
          </cell>
          <cell r="NJ4" t="str">
            <v>cf_dvd_paid</v>
          </cell>
          <cell r="NK4" t="str">
            <v>cf_dvd_paid</v>
          </cell>
          <cell r="NL4" t="str">
            <v>cf_dvd_paid</v>
          </cell>
          <cell r="NM4" t="str">
            <v>cf_dvd_paid</v>
          </cell>
          <cell r="NN4" t="str">
            <v>cf_dvd_paid</v>
          </cell>
          <cell r="NO4" t="str">
            <v>cf_depr_amort</v>
          </cell>
          <cell r="NP4" t="str">
            <v>cf_depr_amort</v>
          </cell>
          <cell r="NQ4" t="str">
            <v>cf_depr_amort</v>
          </cell>
          <cell r="NR4" t="str">
            <v>cf_depr_amort</v>
          </cell>
          <cell r="NS4" t="str">
            <v>cf_depr_amort</v>
          </cell>
          <cell r="NT4" t="str">
            <v>cf_depr_amort</v>
          </cell>
          <cell r="NU4" t="str">
            <v>cf_depr_amort</v>
          </cell>
          <cell r="NV4" t="str">
            <v>cf_depr_amort</v>
          </cell>
          <cell r="NW4" t="str">
            <v>cf_depr_amort</v>
          </cell>
          <cell r="NX4" t="str">
            <v>cf_depr_amort</v>
          </cell>
          <cell r="NY4" t="str">
            <v>cf_depr_amort</v>
          </cell>
          <cell r="NZ4" t="str">
            <v>cf_depr_amort</v>
          </cell>
          <cell r="OA4" t="str">
            <v>cf_depr_amort</v>
          </cell>
          <cell r="OB4" t="str">
            <v>cf_depr_amort</v>
          </cell>
          <cell r="OC4" t="str">
            <v>cf_depr_amort</v>
          </cell>
          <cell r="OD4" t="str">
            <v>EQY_FUND_CRNCY=</v>
          </cell>
        </row>
        <row r="5">
          <cell r="C5" t="str">
            <v>FALABELLA</v>
          </cell>
          <cell r="D5">
            <v>849371.875</v>
          </cell>
          <cell r="E5">
            <v>1063099.375</v>
          </cell>
          <cell r="F5">
            <v>1607095.875</v>
          </cell>
          <cell r="G5">
            <v>1974571.875</v>
          </cell>
          <cell r="H5">
            <v>2329185.398</v>
          </cell>
          <cell r="I5">
            <v>2835390</v>
          </cell>
          <cell r="J5">
            <v>3727186.5</v>
          </cell>
          <cell r="K5">
            <v>3789436.3420000002</v>
          </cell>
          <cell r="L5">
            <v>4382339.2549999999</v>
          </cell>
          <cell r="M5">
            <v>5134578.8789999997</v>
          </cell>
          <cell r="N5">
            <v>5926670.9479999999</v>
          </cell>
          <cell r="O5">
            <v>6656823.7699999996</v>
          </cell>
          <cell r="P5">
            <v>7590860.9780000001</v>
          </cell>
          <cell r="Q5">
            <v>8379796.5180000002</v>
          </cell>
          <cell r="R5" t="str">
            <v>#N/A N/A</v>
          </cell>
          <cell r="S5">
            <v>580793.375</v>
          </cell>
          <cell r="T5">
            <v>736208.0625</v>
          </cell>
          <cell r="U5">
            <v>1135241.125</v>
          </cell>
          <cell r="V5">
            <v>1403495.625</v>
          </cell>
          <cell r="W5">
            <v>1653250.7009999999</v>
          </cell>
          <cell r="X5">
            <v>2007981.625</v>
          </cell>
          <cell r="Y5">
            <v>2658579.75</v>
          </cell>
          <cell r="Z5">
            <v>2434652.0329999998</v>
          </cell>
          <cell r="AA5">
            <v>2773822.98</v>
          </cell>
          <cell r="AB5">
            <v>3277299.426</v>
          </cell>
          <cell r="AC5">
            <v>3821417.6459999997</v>
          </cell>
          <cell r="AD5">
            <v>4231902.0080000004</v>
          </cell>
          <cell r="AE5">
            <v>4814146.3729999997</v>
          </cell>
          <cell r="AF5">
            <v>5263886.4229999995</v>
          </cell>
          <cell r="AG5" t="str">
            <v>#N/A N/A</v>
          </cell>
          <cell r="AH5">
            <v>124714.69921875</v>
          </cell>
          <cell r="AI5">
            <v>144659.76953125</v>
          </cell>
          <cell r="AJ5">
            <v>197989.44140625</v>
          </cell>
          <cell r="AK5">
            <v>268874.015625</v>
          </cell>
          <cell r="AL5">
            <v>293519.71100000001</v>
          </cell>
          <cell r="AM5">
            <v>384787.359375</v>
          </cell>
          <cell r="AN5">
            <v>433647.1328125</v>
          </cell>
          <cell r="AO5">
            <v>508122.53700000001</v>
          </cell>
          <cell r="AP5">
            <v>736701.51899999997</v>
          </cell>
          <cell r="AQ5">
            <v>798572.45400000003</v>
          </cell>
          <cell r="AR5">
            <v>765254.70199999993</v>
          </cell>
          <cell r="AS5">
            <v>897171.83400000003</v>
          </cell>
          <cell r="AT5">
            <v>1008913.0850000001</v>
          </cell>
          <cell r="AU5">
            <v>1134407.7679999999</v>
          </cell>
          <cell r="AV5" t="str">
            <v>#N/A N/A</v>
          </cell>
          <cell r="AW5">
            <v>96053</v>
          </cell>
          <cell r="AX5">
            <v>110658.1796875</v>
          </cell>
          <cell r="AY5">
            <v>150339.84375</v>
          </cell>
          <cell r="AZ5">
            <v>213962.875</v>
          </cell>
          <cell r="BA5">
            <v>228482.07199999999</v>
          </cell>
          <cell r="BB5">
            <v>303090.125</v>
          </cell>
          <cell r="BC5">
            <v>323412.40625</v>
          </cell>
          <cell r="BD5">
            <v>419577.696</v>
          </cell>
          <cell r="BE5">
            <v>615391.51899999997</v>
          </cell>
          <cell r="BF5">
            <v>668791.94400000002</v>
          </cell>
          <cell r="BG5">
            <v>626060.99699999997</v>
          </cell>
          <cell r="BH5">
            <v>733605.29399999999</v>
          </cell>
          <cell r="BI5">
            <v>808110.24599999993</v>
          </cell>
          <cell r="BJ5">
            <v>899685.47</v>
          </cell>
          <cell r="BK5" t="str">
            <v>#N/A N/A</v>
          </cell>
          <cell r="BL5" t="str">
            <v>#N/A N/A</v>
          </cell>
          <cell r="BM5">
            <v>1472.56396484375</v>
          </cell>
          <cell r="BN5">
            <v>1810.3370361328125</v>
          </cell>
          <cell r="BO5">
            <v>3909.4150390625</v>
          </cell>
          <cell r="BP5">
            <v>6831.2460000000001</v>
          </cell>
          <cell r="BQ5">
            <v>8437.2216796875</v>
          </cell>
          <cell r="BR5">
            <v>13322.8212890625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 t="str">
            <v>#N/A N/A</v>
          </cell>
          <cell r="CA5">
            <v>11901.2001953125</v>
          </cell>
          <cell r="CB5">
            <v>15052.7880859375</v>
          </cell>
          <cell r="CC5">
            <v>20559.44140625</v>
          </cell>
          <cell r="CD5">
            <v>31038.4609375</v>
          </cell>
          <cell r="CE5">
            <v>30831.481</v>
          </cell>
          <cell r="CF5">
            <v>43946.93359375</v>
          </cell>
          <cell r="CG5">
            <v>73485.953125</v>
          </cell>
          <cell r="CH5">
            <v>87951.247000000003</v>
          </cell>
          <cell r="CI5">
            <v>54044.769</v>
          </cell>
          <cell r="CJ5">
            <v>61512.986999999994</v>
          </cell>
          <cell r="CK5">
            <v>70883.876000000004</v>
          </cell>
          <cell r="CL5">
            <v>89086.842999999993</v>
          </cell>
          <cell r="CM5">
            <v>120563.545</v>
          </cell>
          <cell r="CN5">
            <v>156119.52599999998</v>
          </cell>
          <cell r="CO5" t="str">
            <v>#N/A N/A</v>
          </cell>
          <cell r="CP5">
            <v>73190.2998046875</v>
          </cell>
          <cell r="CQ5">
            <v>114805.08837890625</v>
          </cell>
          <cell r="CR5">
            <v>145173.69116210938</v>
          </cell>
          <cell r="CS5">
            <v>187166.12622070312</v>
          </cell>
          <cell r="CT5">
            <v>239812.573</v>
          </cell>
          <cell r="CU5">
            <v>267868.66259765625</v>
          </cell>
          <cell r="CV5">
            <v>281706.9140625</v>
          </cell>
          <cell r="CW5">
            <v>348713.23599999998</v>
          </cell>
          <cell r="CX5">
            <v>546781.62600000005</v>
          </cell>
          <cell r="CY5">
            <v>581829.87100000004</v>
          </cell>
          <cell r="CZ5">
            <v>553094.027</v>
          </cell>
          <cell r="DA5">
            <v>640867.51</v>
          </cell>
          <cell r="DB5">
            <v>644374.41</v>
          </cell>
          <cell r="DC5">
            <v>742515.63699999999</v>
          </cell>
          <cell r="DD5" t="str">
            <v>#N/A N/A</v>
          </cell>
          <cell r="DE5">
            <v>1385.800048828125</v>
          </cell>
          <cell r="DF5">
            <v>14919.6416015625</v>
          </cell>
          <cell r="DG5">
            <v>18111.603515625</v>
          </cell>
          <cell r="DH5">
            <v>22476.681640625</v>
          </cell>
          <cell r="DI5">
            <v>38815.739000000001</v>
          </cell>
          <cell r="DJ5">
            <v>31106.01953125</v>
          </cell>
          <cell r="DK5">
            <v>43437.921875</v>
          </cell>
          <cell r="DL5">
            <v>72306.917000000001</v>
          </cell>
          <cell r="DM5">
            <v>93503.45199999999</v>
          </cell>
          <cell r="DN5">
            <v>114157.454</v>
          </cell>
          <cell r="DO5">
            <v>142934.80499999999</v>
          </cell>
          <cell r="DP5">
            <v>143760.111</v>
          </cell>
          <cell r="DQ5">
            <v>127268.84999999999</v>
          </cell>
          <cell r="DR5">
            <v>168533.75</v>
          </cell>
          <cell r="DS5" t="str">
            <v>#N/A N/A</v>
          </cell>
          <cell r="DT5">
            <v>71804.5</v>
          </cell>
          <cell r="DU5">
            <v>99885.4453125</v>
          </cell>
          <cell r="DV5">
            <v>127062.09375</v>
          </cell>
          <cell r="DW5">
            <v>164689.453125</v>
          </cell>
          <cell r="DX5">
            <v>200996.834</v>
          </cell>
          <cell r="DY5">
            <v>236762.640625</v>
          </cell>
          <cell r="DZ5">
            <v>238269</v>
          </cell>
          <cell r="EA5">
            <v>276406.31899999996</v>
          </cell>
          <cell r="EB5">
            <v>453278.174</v>
          </cell>
          <cell r="EC5">
            <v>467672.41699999996</v>
          </cell>
          <cell r="ED5">
            <v>410159.22200000001</v>
          </cell>
          <cell r="EE5">
            <v>497107.39899999998</v>
          </cell>
          <cell r="EF5">
            <v>517105.56</v>
          </cell>
          <cell r="EG5">
            <v>573981.88699999999</v>
          </cell>
          <cell r="EH5" t="str">
            <v>#N/A N/A</v>
          </cell>
          <cell r="EI5">
            <v>34548.54296875</v>
          </cell>
          <cell r="EJ5">
            <v>25649.66015625</v>
          </cell>
          <cell r="EK5">
            <v>107161.1171875</v>
          </cell>
          <cell r="EL5">
            <v>39430.35546875</v>
          </cell>
          <cell r="EM5">
            <v>55099.970999999998</v>
          </cell>
          <cell r="EN5">
            <v>70588.5234375</v>
          </cell>
          <cell r="EO5">
            <v>84440.28125</v>
          </cell>
          <cell r="EP5">
            <v>193975.652</v>
          </cell>
          <cell r="EQ5">
            <v>224616.046</v>
          </cell>
          <cell r="ER5">
            <v>308992.42599999998</v>
          </cell>
          <cell r="ES5">
            <v>417921.18299999996</v>
          </cell>
          <cell r="ET5">
            <v>665278.35399999993</v>
          </cell>
          <cell r="EU5">
            <v>568560.40799999994</v>
          </cell>
          <cell r="EV5">
            <v>594057.87800000003</v>
          </cell>
          <cell r="EW5" t="str">
            <v>#N/A N/A</v>
          </cell>
          <cell r="EX5">
            <v>5451.0869140625</v>
          </cell>
          <cell r="EY5">
            <v>20138.21875</v>
          </cell>
          <cell r="EZ5">
            <v>42684.20703125</v>
          </cell>
          <cell r="FA5">
            <v>16018.861328125</v>
          </cell>
          <cell r="FB5">
            <v>36572.92</v>
          </cell>
          <cell r="FC5">
            <v>7942.47998046875</v>
          </cell>
          <cell r="FD5">
            <v>795.88299560546875</v>
          </cell>
          <cell r="FE5">
            <v>122782.701</v>
          </cell>
          <cell r="FF5">
            <v>118619.54299999999</v>
          </cell>
          <cell r="FG5">
            <v>195887.139</v>
          </cell>
          <cell r="FH5">
            <v>308367.15399999998</v>
          </cell>
          <cell r="FI5">
            <v>355409.23800000001</v>
          </cell>
          <cell r="FJ5">
            <v>323404.95199999999</v>
          </cell>
          <cell r="FK5">
            <v>539380.527</v>
          </cell>
          <cell r="FL5" t="str">
            <v>#N/A N/A</v>
          </cell>
          <cell r="FM5">
            <v>339229.78125</v>
          </cell>
          <cell r="FN5">
            <v>492713.875</v>
          </cell>
          <cell r="FO5">
            <v>540140.6875</v>
          </cell>
          <cell r="FP5">
            <v>660239.5625</v>
          </cell>
          <cell r="FQ5">
            <v>779224.67599999998</v>
          </cell>
          <cell r="FR5">
            <v>846966.75</v>
          </cell>
          <cell r="FS5">
            <v>838550.375</v>
          </cell>
          <cell r="FT5">
            <v>1643351.453</v>
          </cell>
          <cell r="FU5">
            <v>1974388.1059999999</v>
          </cell>
          <cell r="FV5">
            <v>2586584.0649999999</v>
          </cell>
          <cell r="FW5">
            <v>2859756.844</v>
          </cell>
          <cell r="FX5">
            <v>3185234.3369999998</v>
          </cell>
          <cell r="FY5">
            <v>3579207.1089999997</v>
          </cell>
          <cell r="FZ5">
            <v>4058151.0009999997</v>
          </cell>
          <cell r="GA5" t="str">
            <v>#N/A N/A</v>
          </cell>
          <cell r="GB5">
            <v>146127.59375</v>
          </cell>
          <cell r="GC5">
            <v>203602.96875</v>
          </cell>
          <cell r="GD5">
            <v>259253.078125</v>
          </cell>
          <cell r="GE5">
            <v>274908.84375</v>
          </cell>
          <cell r="GF5">
            <v>319642.98800000001</v>
          </cell>
          <cell r="GG5">
            <v>390323.84375</v>
          </cell>
          <cell r="GH5">
            <v>561478.625</v>
          </cell>
          <cell r="GI5">
            <v>437170.85399999999</v>
          </cell>
          <cell r="GJ5">
            <v>575557.09</v>
          </cell>
          <cell r="GK5">
            <v>675769.15</v>
          </cell>
          <cell r="GL5">
            <v>762392.64</v>
          </cell>
          <cell r="GM5">
            <v>916670.68499999994</v>
          </cell>
          <cell r="GN5">
            <v>1019199.9659999999</v>
          </cell>
          <cell r="GO5">
            <v>1173671.3559999999</v>
          </cell>
          <cell r="GP5" t="str">
            <v>#N/A N/A</v>
          </cell>
          <cell r="GQ5">
            <v>559346.375</v>
          </cell>
          <cell r="GR5">
            <v>793091.6875</v>
          </cell>
          <cell r="GS5">
            <v>1007299.9375</v>
          </cell>
          <cell r="GT5">
            <v>1062400.75</v>
          </cell>
          <cell r="GU5">
            <v>1277212.8699999999</v>
          </cell>
          <cell r="GV5">
            <v>1466016.25</v>
          </cell>
          <cell r="GW5">
            <v>1700118.375</v>
          </cell>
          <cell r="GX5">
            <v>2502590.61</v>
          </cell>
          <cell r="GY5">
            <v>3013299.665</v>
          </cell>
          <cell r="GZ5">
            <v>3941312.074</v>
          </cell>
          <cell r="HA5">
            <v>4523129.3439999996</v>
          </cell>
          <cell r="HB5">
            <v>5324271.5860000001</v>
          </cell>
          <cell r="HC5">
            <v>5772499.2879999997</v>
          </cell>
          <cell r="HD5">
            <v>6639460.9469999997</v>
          </cell>
          <cell r="HE5" t="str">
            <v>#N/A N/A</v>
          </cell>
          <cell r="HF5">
            <v>326108.625</v>
          </cell>
          <cell r="HG5">
            <v>427953.9375</v>
          </cell>
          <cell r="HH5">
            <v>492093.34375</v>
          </cell>
          <cell r="HI5">
            <v>546834.1875</v>
          </cell>
          <cell r="HJ5">
            <v>708280.78799999994</v>
          </cell>
          <cell r="HK5">
            <v>1293234.75</v>
          </cell>
          <cell r="HL5">
            <v>1896566.5</v>
          </cell>
          <cell r="HM5">
            <v>1204617.699</v>
          </cell>
          <cell r="HN5">
            <v>1276081.713</v>
          </cell>
          <cell r="HO5">
            <v>1387519.102</v>
          </cell>
          <cell r="HP5">
            <v>1513335.8669999999</v>
          </cell>
          <cell r="HQ5">
            <v>1707351.659</v>
          </cell>
          <cell r="HR5">
            <v>2155620.5720000002</v>
          </cell>
          <cell r="HS5">
            <v>2272057.713</v>
          </cell>
          <cell r="HT5" t="str">
            <v>#N/A N/A</v>
          </cell>
          <cell r="HU5">
            <v>1037267.0625</v>
          </cell>
          <cell r="HV5">
            <v>1678520.375</v>
          </cell>
          <cell r="HW5">
            <v>2019650.125</v>
          </cell>
          <cell r="HX5">
            <v>2202080.5</v>
          </cell>
          <cell r="HY5">
            <v>2634659.102</v>
          </cell>
          <cell r="HZ5">
            <v>3496371.75</v>
          </cell>
          <cell r="IA5">
            <v>4419641</v>
          </cell>
          <cell r="IB5">
            <v>5882679.875</v>
          </cell>
          <cell r="IC5">
            <v>6576382.4849999994</v>
          </cell>
          <cell r="ID5">
            <v>7777811.284</v>
          </cell>
          <cell r="IE5">
            <v>8641125.1569999997</v>
          </cell>
          <cell r="IF5">
            <v>9895312.9819999989</v>
          </cell>
          <cell r="IG5">
            <v>11346960.054</v>
          </cell>
          <cell r="IH5">
            <v>12606996.654999999</v>
          </cell>
          <cell r="II5" t="str">
            <v>#N/A N/A</v>
          </cell>
          <cell r="IJ5">
            <v>110722.6875</v>
          </cell>
          <cell r="IK5">
            <v>164355.703125</v>
          </cell>
          <cell r="IL5">
            <v>209346.171875</v>
          </cell>
          <cell r="IM5">
            <v>241213.5</v>
          </cell>
          <cell r="IN5">
            <v>292565.36</v>
          </cell>
          <cell r="IO5">
            <v>376384.78125</v>
          </cell>
          <cell r="IP5">
            <v>428387.25</v>
          </cell>
          <cell r="IQ5">
            <v>381795.46299999999</v>
          </cell>
          <cell r="IR5">
            <v>481212.69899999996</v>
          </cell>
          <cell r="IS5">
            <v>547772.55299999996</v>
          </cell>
          <cell r="IT5">
            <v>620002.83100000001</v>
          </cell>
          <cell r="IU5">
            <v>748440.60899999994</v>
          </cell>
          <cell r="IV5">
            <v>802412.33600000001</v>
          </cell>
          <cell r="IW5">
            <v>822563.42299999995</v>
          </cell>
          <cell r="IX5" t="str">
            <v>#N/A N/A</v>
          </cell>
          <cell r="IY5">
            <v>354819.3203125</v>
          </cell>
          <cell r="IZ5">
            <v>561906.296875</v>
          </cell>
          <cell r="JA5">
            <v>742715.9375</v>
          </cell>
          <cell r="JB5">
            <v>771764.1875</v>
          </cell>
          <cell r="JC5">
            <v>962860.27099999995</v>
          </cell>
          <cell r="JD5">
            <v>1442328.4375</v>
          </cell>
          <cell r="JE5">
            <v>1878043</v>
          </cell>
          <cell r="JF5">
            <v>1827314.0889999999</v>
          </cell>
          <cell r="JG5">
            <v>1942374.142</v>
          </cell>
          <cell r="JH5">
            <v>2348356.33</v>
          </cell>
          <cell r="JI5">
            <v>2532837.406</v>
          </cell>
          <cell r="JJ5">
            <v>2873059.9240000001</v>
          </cell>
          <cell r="JK5">
            <v>3525232.426</v>
          </cell>
          <cell r="JL5">
            <v>3937502.84</v>
          </cell>
          <cell r="JM5" t="str">
            <v>#N/A N/A</v>
          </cell>
          <cell r="JN5">
            <v>532278.494140625</v>
          </cell>
          <cell r="JO5">
            <v>800485.380859375</v>
          </cell>
          <cell r="JP5">
            <v>1038298.9072265625</v>
          </cell>
          <cell r="JQ5">
            <v>1089066.955078125</v>
          </cell>
          <cell r="JR5">
            <v>1357496.057</v>
          </cell>
          <cell r="JS5">
            <v>2034298.03125</v>
          </cell>
          <cell r="JT5">
            <v>2504623.046875</v>
          </cell>
          <cell r="JU5">
            <v>3276307.8909999998</v>
          </cell>
          <cell r="JV5">
            <v>3680652.3049999997</v>
          </cell>
          <cell r="JW5">
            <v>4478918.8090000004</v>
          </cell>
          <cell r="JX5">
            <v>5166752.1120000007</v>
          </cell>
          <cell r="JY5">
            <v>6070667.3169999998</v>
          </cell>
          <cell r="JZ5">
            <v>7208694.6339999996</v>
          </cell>
          <cell r="KA5">
            <v>8163705.6189999999</v>
          </cell>
          <cell r="KB5" t="str">
            <v>#N/A N/A</v>
          </cell>
          <cell r="KC5">
            <v>8575.7822265625</v>
          </cell>
          <cell r="KD5">
            <v>8013.037109375</v>
          </cell>
          <cell r="KE5">
            <v>14778.7548828125</v>
          </cell>
          <cell r="KF5">
            <v>16509.86328125</v>
          </cell>
          <cell r="KG5">
            <v>30041.64</v>
          </cell>
          <cell r="KH5">
            <v>89102.15625</v>
          </cell>
          <cell r="KI5">
            <v>161954.25</v>
          </cell>
          <cell r="KJ5">
            <v>490258.67499999999</v>
          </cell>
          <cell r="KK5">
            <v>518282.04</v>
          </cell>
          <cell r="KL5">
            <v>579916.09600000002</v>
          </cell>
          <cell r="KM5">
            <v>589103.27299999993</v>
          </cell>
          <cell r="KN5">
            <v>672617.38199999998</v>
          </cell>
          <cell r="KO5">
            <v>693344.72699999996</v>
          </cell>
          <cell r="KP5">
            <v>715278.62199999997</v>
          </cell>
          <cell r="KQ5" t="str">
            <v>#N/A N/A</v>
          </cell>
          <cell r="KR5">
            <v>504988.5556640625</v>
          </cell>
          <cell r="KS5">
            <v>878035.005859375</v>
          </cell>
          <cell r="KT5">
            <v>981351.2548828125</v>
          </cell>
          <cell r="KU5">
            <v>1113013.48828125</v>
          </cell>
          <cell r="KV5">
            <v>1277163.0449999999</v>
          </cell>
          <cell r="KW5">
            <v>1462073.84375</v>
          </cell>
          <cell r="KX5">
            <v>1915018</v>
          </cell>
          <cell r="KY5">
            <v>2606371.9839999992</v>
          </cell>
          <cell r="KZ5">
            <v>2895730.1799999997</v>
          </cell>
          <cell r="LA5">
            <v>3298892.4749999992</v>
          </cell>
          <cell r="LB5">
            <v>3474373.0449999999</v>
          </cell>
          <cell r="LC5">
            <v>3824645.665</v>
          </cell>
          <cell r="LD5">
            <v>4138265.42</v>
          </cell>
          <cell r="LE5">
            <v>4443291.0359999994</v>
          </cell>
          <cell r="LF5" t="str">
            <v>#N/A N/A</v>
          </cell>
          <cell r="LG5">
            <v>-36753.30078125</v>
          </cell>
          <cell r="LH5">
            <v>-59996.05078125</v>
          </cell>
          <cell r="LI5">
            <v>-77264.1640625</v>
          </cell>
          <cell r="LJ5">
            <v>-73087.3515625</v>
          </cell>
          <cell r="LK5">
            <v>-194313.63799999998</v>
          </cell>
          <cell r="LL5">
            <v>-288675.375</v>
          </cell>
          <cell r="LM5">
            <v>-450244.53125</v>
          </cell>
          <cell r="LN5">
            <v>-90339.000999999989</v>
          </cell>
          <cell r="LO5">
            <v>-140938.989</v>
          </cell>
          <cell r="LP5">
            <v>-218280.19699999999</v>
          </cell>
          <cell r="LQ5">
            <v>-300384.37199999997</v>
          </cell>
          <cell r="LR5">
            <v>-354055.88299999997</v>
          </cell>
          <cell r="LS5">
            <v>-388829.58499999996</v>
          </cell>
          <cell r="LT5">
            <v>-356309.652</v>
          </cell>
          <cell r="LU5" t="str">
            <v>#N/A N/A</v>
          </cell>
          <cell r="LV5" t="str">
            <v>#N/A N/A</v>
          </cell>
          <cell r="LW5" t="str">
            <v>#N/A N/A</v>
          </cell>
          <cell r="LX5" t="str">
            <v>#N/A N/A</v>
          </cell>
          <cell r="LY5" t="str">
            <v>#N/A N/A</v>
          </cell>
          <cell r="LZ5" t="str">
            <v>#N/A N/A</v>
          </cell>
          <cell r="MA5" t="str">
            <v>#N/A N/A</v>
          </cell>
          <cell r="MB5" t="str">
            <v>#N/A N/A</v>
          </cell>
          <cell r="MC5">
            <v>104669.7</v>
          </cell>
          <cell r="MD5">
            <v>65175.654999999999</v>
          </cell>
          <cell r="ME5">
            <v>44440.625</v>
          </cell>
          <cell r="MF5">
            <v>53846.491999999998</v>
          </cell>
          <cell r="MG5">
            <v>69615.521999999997</v>
          </cell>
          <cell r="MH5">
            <v>88246.884999999995</v>
          </cell>
          <cell r="MI5">
            <v>152688.95699999999</v>
          </cell>
          <cell r="MJ5" t="str">
            <v>#N/A N/A</v>
          </cell>
          <cell r="MK5" t="str">
            <v>#N/A N/A</v>
          </cell>
          <cell r="ML5" t="str">
            <v>#N/A N/A</v>
          </cell>
          <cell r="MM5" t="str">
            <v>#N/A N/A</v>
          </cell>
          <cell r="MN5" t="str">
            <v>#N/A N/A</v>
          </cell>
          <cell r="MO5" t="str">
            <v>#N/A N/A</v>
          </cell>
          <cell r="MP5" t="str">
            <v>#N/A N/A</v>
          </cell>
          <cell r="MQ5" t="str">
            <v>#N/A N/A</v>
          </cell>
          <cell r="MR5">
            <v>54693.971999999994</v>
          </cell>
          <cell r="MS5">
            <v>74392.438999999998</v>
          </cell>
          <cell r="MT5">
            <v>122835.53499999999</v>
          </cell>
          <cell r="MU5">
            <v>103117.96299999999</v>
          </cell>
          <cell r="MV5">
            <v>88556.004000000001</v>
          </cell>
          <cell r="MW5">
            <v>96087.932000000001</v>
          </cell>
          <cell r="MX5">
            <v>126155.139</v>
          </cell>
          <cell r="MY5" t="str">
            <v>#N/A N/A</v>
          </cell>
          <cell r="MZ5">
            <v>-22665.30078125</v>
          </cell>
          <cell r="NA5">
            <v>-37618.18359375</v>
          </cell>
          <cell r="NB5">
            <v>-54721.57421875</v>
          </cell>
          <cell r="NC5">
            <v>-58342.62109375</v>
          </cell>
          <cell r="ND5">
            <v>-72906.706999999995</v>
          </cell>
          <cell r="NE5">
            <v>-130985.703125</v>
          </cell>
          <cell r="NF5">
            <v>-69528.15625</v>
          </cell>
          <cell r="NG5">
            <v>-78406.673999999999</v>
          </cell>
          <cell r="NH5">
            <v>-90160.895999999993</v>
          </cell>
          <cell r="NI5">
            <v>-233744.40599999999</v>
          </cell>
          <cell r="NJ5">
            <v>-290592.73300000001</v>
          </cell>
          <cell r="NK5">
            <v>-171186.00399999999</v>
          </cell>
          <cell r="NL5">
            <v>-179029.16499999998</v>
          </cell>
          <cell r="NM5">
            <v>-197397.58499999999</v>
          </cell>
          <cell r="NN5" t="str">
            <v>#N/A N/A</v>
          </cell>
          <cell r="NO5">
            <v>28661.69921875</v>
          </cell>
          <cell r="NP5">
            <v>34001.58984375</v>
          </cell>
          <cell r="NQ5">
            <v>47649.59765625</v>
          </cell>
          <cell r="NR5">
            <v>54911.140625</v>
          </cell>
          <cell r="NS5">
            <v>65037.638999999996</v>
          </cell>
          <cell r="NT5">
            <v>81697.234375</v>
          </cell>
          <cell r="NU5">
            <v>110234.7265625</v>
          </cell>
          <cell r="NV5">
            <v>88544.841</v>
          </cell>
          <cell r="NW5">
            <v>121310</v>
          </cell>
          <cell r="NX5">
            <v>129780.51</v>
          </cell>
          <cell r="NY5">
            <v>139193.70499999999</v>
          </cell>
          <cell r="NZ5">
            <v>163566.53999999998</v>
          </cell>
          <cell r="OA5">
            <v>200802.83899999998</v>
          </cell>
          <cell r="OB5">
            <v>234722.29799999998</v>
          </cell>
          <cell r="OC5" t="str">
            <v>#N/A N/A</v>
          </cell>
          <cell r="OD5" t="str">
            <v>CLP</v>
          </cell>
        </row>
        <row r="6">
          <cell r="C6" t="str">
            <v>ENERSIS AMERICAS</v>
          </cell>
          <cell r="D6">
            <v>2485873.25</v>
          </cell>
          <cell r="E6">
            <v>2352333.5</v>
          </cell>
          <cell r="F6">
            <v>2708925.25</v>
          </cell>
          <cell r="G6">
            <v>3215797.5</v>
          </cell>
          <cell r="H6">
            <v>3892064.75</v>
          </cell>
          <cell r="I6">
            <v>4686675.5</v>
          </cell>
          <cell r="J6">
            <v>6559591.4359999998</v>
          </cell>
          <cell r="K6">
            <v>6449888.4380000001</v>
          </cell>
          <cell r="L6">
            <v>6563581.1129999999</v>
          </cell>
          <cell r="M6">
            <v>6534880.3439999996</v>
          </cell>
          <cell r="N6">
            <v>6495953.4479999999</v>
          </cell>
          <cell r="O6">
            <v>6264445.9019999998</v>
          </cell>
          <cell r="P6">
            <v>7253876.3200000003</v>
          </cell>
          <cell r="Q6">
            <v>5301439.5779999997</v>
          </cell>
          <cell r="R6">
            <v>5197285.97</v>
          </cell>
          <cell r="S6">
            <v>1730050.3559999999</v>
          </cell>
          <cell r="T6">
            <v>1651731.835</v>
          </cell>
          <cell r="U6">
            <v>1898088</v>
          </cell>
          <cell r="V6">
            <v>2185190.159</v>
          </cell>
          <cell r="W6">
            <v>2594444</v>
          </cell>
          <cell r="X6">
            <v>3163865</v>
          </cell>
          <cell r="Y6">
            <v>3542951.73</v>
          </cell>
          <cell r="Z6">
            <v>3205851.1689999998</v>
          </cell>
          <cell r="AA6">
            <v>3521646.2539999997</v>
          </cell>
          <cell r="AB6">
            <v>3538434.7289999998</v>
          </cell>
          <cell r="AC6">
            <v>3695022.9189999998</v>
          </cell>
          <cell r="AD6">
            <v>3089141.1949999998</v>
          </cell>
          <cell r="AE6">
            <v>3941071.719</v>
          </cell>
          <cell r="AF6">
            <v>2777201.5120000001</v>
          </cell>
          <cell r="AG6">
            <v>2645098.8049999997</v>
          </cell>
          <cell r="AH6">
            <v>1391601.1735</v>
          </cell>
          <cell r="AI6">
            <v>936096.71875</v>
          </cell>
          <cell r="AJ6">
            <v>1020494.125</v>
          </cell>
          <cell r="AK6">
            <v>1141580.0625</v>
          </cell>
          <cell r="AL6">
            <v>1490518.59375</v>
          </cell>
          <cell r="AM6">
            <v>1680993.40625</v>
          </cell>
          <cell r="AN6">
            <v>2281360.9539999999</v>
          </cell>
          <cell r="AO6">
            <v>2379006.3840000001</v>
          </cell>
          <cell r="AP6">
            <v>2153318.0129999998</v>
          </cell>
          <cell r="AQ6">
            <v>1991210.7450000001</v>
          </cell>
          <cell r="AR6">
            <v>1905246.5009999999</v>
          </cell>
          <cell r="AS6">
            <v>2176611.5239999997</v>
          </cell>
          <cell r="AT6">
            <v>2248504.7760000001</v>
          </cell>
          <cell r="AU6">
            <v>1575300.683</v>
          </cell>
          <cell r="AV6">
            <v>1537154.0659999999</v>
          </cell>
          <cell r="AW6">
            <v>532644.36100000003</v>
          </cell>
          <cell r="AX6">
            <v>529045.625</v>
          </cell>
          <cell r="AY6">
            <v>598107.1875</v>
          </cell>
          <cell r="AZ6">
            <v>765644.0625</v>
          </cell>
          <cell r="BA6">
            <v>1018211.9375</v>
          </cell>
          <cell r="BB6">
            <v>1200174.375</v>
          </cell>
          <cell r="BC6">
            <v>1863650.628</v>
          </cell>
          <cell r="BD6">
            <v>1924636.4249999998</v>
          </cell>
          <cell r="BE6">
            <v>1704300.7379999999</v>
          </cell>
          <cell r="BF6">
            <v>1566310.709</v>
          </cell>
          <cell r="BG6">
            <v>1470762.767</v>
          </cell>
          <cell r="BH6">
            <v>1741138.2649999999</v>
          </cell>
          <cell r="BI6">
            <v>1769324.872</v>
          </cell>
          <cell r="BJ6">
            <v>1254758.486</v>
          </cell>
          <cell r="BK6">
            <v>1217155.0249999999</v>
          </cell>
          <cell r="BL6" t="str">
            <v>#N/A N/A</v>
          </cell>
          <cell r="BM6" t="str">
            <v>#N/A N/A</v>
          </cell>
          <cell r="BN6">
            <v>73635.6328125</v>
          </cell>
          <cell r="BO6" t="str">
            <v>#N/A N/A</v>
          </cell>
          <cell r="BP6">
            <v>124791.203125</v>
          </cell>
          <cell r="BQ6">
            <v>116407.765625</v>
          </cell>
          <cell r="BR6">
            <v>181789.01699999999</v>
          </cell>
          <cell r="BS6" t="str">
            <v>#N/A N/A</v>
          </cell>
          <cell r="BT6" t="str">
            <v>#N/A N/A</v>
          </cell>
          <cell r="BU6" t="str">
            <v>#N/A N/A</v>
          </cell>
          <cell r="BV6" t="str">
            <v>#N/A N/A</v>
          </cell>
          <cell r="BW6" t="str">
            <v>#N/A N/A</v>
          </cell>
          <cell r="BX6" t="str">
            <v>#N/A N/A</v>
          </cell>
          <cell r="BY6" t="str">
            <v>#N/A N/A</v>
          </cell>
          <cell r="BZ6" t="str">
            <v>#N/A N/A</v>
          </cell>
          <cell r="CA6">
            <v>439536.3125</v>
          </cell>
          <cell r="CB6">
            <v>420432.625</v>
          </cell>
          <cell r="CC6">
            <v>360140.21875</v>
          </cell>
          <cell r="CD6">
            <v>353343.96875</v>
          </cell>
          <cell r="CE6">
            <v>390708.75</v>
          </cell>
          <cell r="CF6">
            <v>407286</v>
          </cell>
          <cell r="CG6">
            <v>515108.25699999998</v>
          </cell>
          <cell r="CH6" t="str">
            <v>#N/A N/A</v>
          </cell>
          <cell r="CI6" t="str">
            <v>#N/A N/A</v>
          </cell>
          <cell r="CJ6" t="str">
            <v>#N/A N/A</v>
          </cell>
          <cell r="CK6" t="str">
            <v>#N/A N/A</v>
          </cell>
          <cell r="CL6" t="str">
            <v>#N/A N/A</v>
          </cell>
          <cell r="CM6" t="str">
            <v>#N/A N/A</v>
          </cell>
          <cell r="CN6" t="str">
            <v>#N/A N/A</v>
          </cell>
          <cell r="CO6">
            <v>251465.45199999999</v>
          </cell>
          <cell r="CP6">
            <v>-1509967.651695</v>
          </cell>
          <cell r="CQ6">
            <v>132363.35498</v>
          </cell>
          <cell r="CR6">
            <v>282655.771484375</v>
          </cell>
          <cell r="CS6">
            <v>415835.92675799999</v>
          </cell>
          <cell r="CT6">
            <v>665154.05419921875</v>
          </cell>
          <cell r="CU6">
            <v>701129.36181640625</v>
          </cell>
          <cell r="CV6">
            <v>1450084.817</v>
          </cell>
          <cell r="CW6">
            <v>1671065.18</v>
          </cell>
          <cell r="CX6">
            <v>1446695.3759999999</v>
          </cell>
          <cell r="CY6">
            <v>1333377.3119999999</v>
          </cell>
          <cell r="CZ6">
            <v>1299688.888</v>
          </cell>
          <cell r="DA6">
            <v>1617568.531</v>
          </cell>
          <cell r="DB6">
            <v>1526079.077</v>
          </cell>
          <cell r="DC6">
            <v>1279812.1710000001</v>
          </cell>
          <cell r="DD6">
            <v>930483.59699999995</v>
          </cell>
          <cell r="DE6">
            <v>66017</v>
          </cell>
          <cell r="DF6">
            <v>41570.71875</v>
          </cell>
          <cell r="DG6">
            <v>137241.203125</v>
          </cell>
          <cell r="DH6">
            <v>178306.25</v>
          </cell>
          <cell r="DI6">
            <v>109407.875</v>
          </cell>
          <cell r="DJ6">
            <v>253147.4375</v>
          </cell>
          <cell r="DK6">
            <v>415902.78399999999</v>
          </cell>
          <cell r="DL6">
            <v>359737.61</v>
          </cell>
          <cell r="DM6">
            <v>346006.96799999999</v>
          </cell>
          <cell r="DN6">
            <v>460836.69199999998</v>
          </cell>
          <cell r="DO6">
            <v>406675.92</v>
          </cell>
          <cell r="DP6">
            <v>504167.78499999997</v>
          </cell>
          <cell r="DQ6">
            <v>496609.34899999999</v>
          </cell>
          <cell r="DR6">
            <v>523663.212</v>
          </cell>
          <cell r="DS6">
            <v>359368.522</v>
          </cell>
          <cell r="DT6">
            <v>-240030.703125</v>
          </cell>
          <cell r="DU6">
            <v>90792.65625</v>
          </cell>
          <cell r="DV6">
            <v>145414.578125</v>
          </cell>
          <cell r="DW6">
            <v>237529.671875</v>
          </cell>
          <cell r="DX6">
            <v>555746.1875</v>
          </cell>
          <cell r="DY6">
            <v>447981.9375</v>
          </cell>
          <cell r="DZ6">
            <v>1034182.0329999999</v>
          </cell>
          <cell r="EA6">
            <v>1311327.5699999998</v>
          </cell>
          <cell r="EB6">
            <v>1100688.4080000001</v>
          </cell>
          <cell r="EC6">
            <v>872540.62</v>
          </cell>
          <cell r="ED6">
            <v>893012.96799999999</v>
          </cell>
          <cell r="EE6">
            <v>1113400.746</v>
          </cell>
          <cell r="EF6">
            <v>1029469.728</v>
          </cell>
          <cell r="EG6">
            <v>756148.95899999992</v>
          </cell>
          <cell r="EH6">
            <v>571115.07499999995</v>
          </cell>
          <cell r="EI6">
            <v>193811.765625</v>
          </cell>
          <cell r="EJ6">
            <v>282624.84375</v>
          </cell>
          <cell r="EK6">
            <v>507238.28125</v>
          </cell>
          <cell r="EL6">
            <v>331269.25</v>
          </cell>
          <cell r="EM6">
            <v>381919.375</v>
          </cell>
          <cell r="EN6">
            <v>486563.5625</v>
          </cell>
          <cell r="EO6">
            <v>1318061.963</v>
          </cell>
          <cell r="EP6">
            <v>1134900.821</v>
          </cell>
          <cell r="EQ6">
            <v>961355.03700000001</v>
          </cell>
          <cell r="ER6">
            <v>1219921.2679999999</v>
          </cell>
          <cell r="ES6">
            <v>815832.06099999999</v>
          </cell>
          <cell r="ET6">
            <v>1606387.5689999999</v>
          </cell>
          <cell r="EU6">
            <v>1704745.4909999999</v>
          </cell>
          <cell r="EV6">
            <v>1185163.344</v>
          </cell>
          <cell r="EW6">
            <v>1800510.297</v>
          </cell>
          <cell r="EX6">
            <v>1543.290039</v>
          </cell>
          <cell r="EY6">
            <v>11155.741210999999</v>
          </cell>
          <cell r="EZ6">
            <v>12321.537109375</v>
          </cell>
          <cell r="FA6">
            <v>5310.4780270000001</v>
          </cell>
          <cell r="FB6">
            <v>9113.9267578125</v>
          </cell>
          <cell r="FC6">
            <v>11797.462890625</v>
          </cell>
          <cell r="FD6" t="str">
            <v>#N/A N/A</v>
          </cell>
          <cell r="FE6">
            <v>1536.1489999999999</v>
          </cell>
          <cell r="FF6">
            <v>7735.44</v>
          </cell>
          <cell r="FG6">
            <v>143.63800000000001</v>
          </cell>
          <cell r="FH6">
            <v>194448.92199999999</v>
          </cell>
          <cell r="FI6">
            <v>751779.35</v>
          </cell>
          <cell r="FJ6">
            <v>90979.099999999991</v>
          </cell>
          <cell r="FK6">
            <v>62663.034999999996</v>
          </cell>
          <cell r="FL6">
            <v>69220.566999999995</v>
          </cell>
          <cell r="FM6">
            <v>463971.0625</v>
          </cell>
          <cell r="FN6">
            <v>475533</v>
          </cell>
          <cell r="FO6">
            <v>531568.125</v>
          </cell>
          <cell r="FP6">
            <v>643986.9375</v>
          </cell>
          <cell r="FQ6">
            <v>846582.5625</v>
          </cell>
          <cell r="FR6">
            <v>999222.5625</v>
          </cell>
          <cell r="FS6">
            <v>1313066.8540000001</v>
          </cell>
          <cell r="FT6">
            <v>1097562.493</v>
          </cell>
          <cell r="FU6">
            <v>953663.46199999994</v>
          </cell>
          <cell r="FV6">
            <v>882853.96100000001</v>
          </cell>
          <cell r="FW6">
            <v>737079.41399999999</v>
          </cell>
          <cell r="FX6">
            <v>855106.68900000001</v>
          </cell>
          <cell r="FY6">
            <v>1120897.8259999999</v>
          </cell>
          <cell r="FZ6">
            <v>754571.26799999992</v>
          </cell>
          <cell r="GA6">
            <v>823076.56499999994</v>
          </cell>
          <cell r="GB6">
            <v>60382.652343999995</v>
          </cell>
          <cell r="GC6">
            <v>44308.195311999996</v>
          </cell>
          <cell r="GD6">
            <v>50981.31640625</v>
          </cell>
          <cell r="GE6">
            <v>70615.429688000004</v>
          </cell>
          <cell r="GF6">
            <v>65908.5859375</v>
          </cell>
          <cell r="GG6">
            <v>105439.53125</v>
          </cell>
          <cell r="GH6">
            <v>96975.160999999993</v>
          </cell>
          <cell r="GI6">
            <v>56319.267999999996</v>
          </cell>
          <cell r="GJ6">
            <v>62651.703999999998</v>
          </cell>
          <cell r="GK6">
            <v>77925.543999999994</v>
          </cell>
          <cell r="GL6">
            <v>76563.084999999992</v>
          </cell>
          <cell r="GM6">
            <v>77782.75499999999</v>
          </cell>
          <cell r="GN6">
            <v>133520.15400000001</v>
          </cell>
          <cell r="GO6">
            <v>95057.896999999997</v>
          </cell>
          <cell r="GP6">
            <v>66410.048999999999</v>
          </cell>
          <cell r="GQ6">
            <v>1223963.125</v>
          </cell>
          <cell r="GR6">
            <v>1146003.5</v>
          </cell>
          <cell r="GS6">
            <v>1519081.25</v>
          </cell>
          <cell r="GT6">
            <v>1301484.375</v>
          </cell>
          <cell r="GU6">
            <v>1641366.625</v>
          </cell>
          <cell r="GV6">
            <v>2260687.5</v>
          </cell>
          <cell r="GW6">
            <v>2942721.0869999998</v>
          </cell>
          <cell r="GX6">
            <v>2571455.6569999997</v>
          </cell>
          <cell r="GY6">
            <v>2338267.9759999998</v>
          </cell>
          <cell r="GZ6">
            <v>2525965.0079999999</v>
          </cell>
          <cell r="HA6">
            <v>2290188.9299999997</v>
          </cell>
          <cell r="HB6">
            <v>3896215.281</v>
          </cell>
          <cell r="HC6">
            <v>3931498.8879999998</v>
          </cell>
          <cell r="HD6">
            <v>7913561.71</v>
          </cell>
          <cell r="HE6">
            <v>3197250.861</v>
          </cell>
          <cell r="HF6">
            <v>9879458</v>
          </cell>
          <cell r="HG6">
            <v>8096360.5</v>
          </cell>
          <cell r="HH6">
            <v>7684822</v>
          </cell>
          <cell r="HI6">
            <v>7646125</v>
          </cell>
          <cell r="HJ6">
            <v>8087437.5</v>
          </cell>
          <cell r="HK6">
            <v>8007346</v>
          </cell>
          <cell r="HL6">
            <v>7215792.1310000001</v>
          </cell>
          <cell r="HM6">
            <v>6864071.2419999996</v>
          </cell>
          <cell r="HN6">
            <v>6751940.6549999993</v>
          </cell>
          <cell r="HO6">
            <v>7242731.0060000001</v>
          </cell>
          <cell r="HP6">
            <v>7049923.5709999995</v>
          </cell>
          <cell r="HQ6">
            <v>7433798.7249999996</v>
          </cell>
          <cell r="HR6">
            <v>8234215.7189999996</v>
          </cell>
          <cell r="HS6">
            <v>5003566.6329999994</v>
          </cell>
          <cell r="HT6">
            <v>5150337.0589999994</v>
          </cell>
          <cell r="HU6">
            <v>12621165</v>
          </cell>
          <cell r="HV6">
            <v>10732747</v>
          </cell>
          <cell r="HW6">
            <v>10507525</v>
          </cell>
          <cell r="HX6">
            <v>10253592</v>
          </cell>
          <cell r="HY6">
            <v>11062409</v>
          </cell>
          <cell r="HZ6">
            <v>11437767</v>
          </cell>
          <cell r="IA6">
            <v>13781176.5</v>
          </cell>
          <cell r="IB6">
            <v>13210140.320999999</v>
          </cell>
          <cell r="IC6">
            <v>13005845.106999999</v>
          </cell>
          <cell r="ID6">
            <v>13733870.751999998</v>
          </cell>
          <cell r="IE6">
            <v>13246492.301999999</v>
          </cell>
          <cell r="IF6">
            <v>15177664.307</v>
          </cell>
          <cell r="IG6">
            <v>15921322.316</v>
          </cell>
          <cell r="IH6">
            <v>15449154.390999999</v>
          </cell>
          <cell r="II6">
            <v>11281555.505999999</v>
          </cell>
          <cell r="IJ6">
            <v>222075.984375</v>
          </cell>
          <cell r="IK6">
            <v>215444.234375</v>
          </cell>
          <cell r="IL6">
            <v>253002.5</v>
          </cell>
          <cell r="IM6">
            <v>283533.46875</v>
          </cell>
          <cell r="IN6">
            <v>369730.34375</v>
          </cell>
          <cell r="IO6">
            <v>514755.84375</v>
          </cell>
          <cell r="IP6">
            <v>949308.77299999993</v>
          </cell>
          <cell r="IQ6">
            <v>830229.46899999992</v>
          </cell>
          <cell r="IR6">
            <v>1005436.2659999999</v>
          </cell>
          <cell r="IS6">
            <v>1113713.044</v>
          </cell>
          <cell r="IT6">
            <v>1057738.1839999999</v>
          </cell>
          <cell r="IU6">
            <v>1229134.2759999998</v>
          </cell>
          <cell r="IV6">
            <v>1823210.6909999999</v>
          </cell>
          <cell r="IW6">
            <v>1237732.5659999999</v>
          </cell>
          <cell r="IX6">
            <v>1049976.575</v>
          </cell>
          <cell r="IY6">
            <v>5598535</v>
          </cell>
          <cell r="IZ6">
            <v>3869833.5</v>
          </cell>
          <cell r="JA6">
            <v>3708973.4375</v>
          </cell>
          <cell r="JB6">
            <v>3449682.6875</v>
          </cell>
          <cell r="JC6">
            <v>3609549.78125</v>
          </cell>
          <cell r="JD6">
            <v>3999801.125</v>
          </cell>
          <cell r="JE6">
            <v>5098311.693</v>
          </cell>
          <cell r="JF6">
            <v>4045417.517</v>
          </cell>
          <cell r="JG6">
            <v>3429789.8289999999</v>
          </cell>
          <cell r="JH6">
            <v>3722624.0440000002</v>
          </cell>
          <cell r="JI6">
            <v>3348324.2459999998</v>
          </cell>
          <cell r="JJ6">
            <v>3480940.9450000003</v>
          </cell>
          <cell r="JK6">
            <v>3586215.335</v>
          </cell>
          <cell r="JL6">
            <v>2464272.1739999996</v>
          </cell>
          <cell r="JM6">
            <v>2883922.1580000003</v>
          </cell>
          <cell r="JN6">
            <v>7564981.75</v>
          </cell>
          <cell r="JO6">
            <v>4835073.21875</v>
          </cell>
          <cell r="JP6">
            <v>4822966.0625</v>
          </cell>
          <cell r="JQ6">
            <v>4857680.375</v>
          </cell>
          <cell r="JR6">
            <v>5322564.3125</v>
          </cell>
          <cell r="JS6">
            <v>5792790</v>
          </cell>
          <cell r="JT6">
            <v>7752045.2799999993</v>
          </cell>
          <cell r="JU6">
            <v>6833136.6770000001</v>
          </cell>
          <cell r="JV6">
            <v>6491817.1509999996</v>
          </cell>
          <cell r="JW6">
            <v>6837716.8949999996</v>
          </cell>
          <cell r="JX6">
            <v>6288285.2570000002</v>
          </cell>
          <cell r="JY6">
            <v>6670199.4460000005</v>
          </cell>
          <cell r="JZ6">
            <v>7642103.5700000003</v>
          </cell>
          <cell r="KA6">
            <v>7259346.0109999999</v>
          </cell>
          <cell r="KB6">
            <v>6006306.9330000002</v>
          </cell>
          <cell r="KC6">
            <v>4050602.75</v>
          </cell>
          <cell r="KD6">
            <v>3349281.75</v>
          </cell>
          <cell r="KE6">
            <v>3125006</v>
          </cell>
          <cell r="KF6">
            <v>2800040.5</v>
          </cell>
          <cell r="KG6">
            <v>2869963</v>
          </cell>
          <cell r="KH6">
            <v>2741767</v>
          </cell>
          <cell r="KI6">
            <v>2937816.34</v>
          </cell>
          <cell r="KJ6">
            <v>2858524.0889999997</v>
          </cell>
          <cell r="KK6">
            <v>2778483.32</v>
          </cell>
          <cell r="KL6">
            <v>3000425.2509999997</v>
          </cell>
          <cell r="KM6">
            <v>3064408.4739999999</v>
          </cell>
          <cell r="KN6">
            <v>2338910.608</v>
          </cell>
          <cell r="KO6">
            <v>2077242.699</v>
          </cell>
          <cell r="KP6">
            <v>2163659.0950000002</v>
          </cell>
          <cell r="KQ6">
            <v>1124779.683</v>
          </cell>
          <cell r="KR6">
            <v>5056183.046875</v>
          </cell>
          <cell r="KS6">
            <v>5897673.6875</v>
          </cell>
          <cell r="KT6">
            <v>5684559.1953125</v>
          </cell>
          <cell r="KU6">
            <v>5395911.8046875</v>
          </cell>
          <cell r="KV6">
            <v>5739845.03125</v>
          </cell>
          <cell r="KW6">
            <v>5644976.515625</v>
          </cell>
          <cell r="KX6">
            <v>6029131.2199999997</v>
          </cell>
          <cell r="KY6">
            <v>6377003.6439999994</v>
          </cell>
          <cell r="KZ6">
            <v>6514027.9559999993</v>
          </cell>
          <cell r="LA6">
            <v>6896153.8570000008</v>
          </cell>
          <cell r="LB6">
            <v>6958207.0449999999</v>
          </cell>
          <cell r="LC6">
            <v>8507464.8609999996</v>
          </cell>
          <cell r="LD6">
            <v>8279218.7459999984</v>
          </cell>
          <cell r="LE6">
            <v>8189808.379999999</v>
          </cell>
          <cell r="LF6">
            <v>5275248.5729999999</v>
          </cell>
          <cell r="LG6">
            <v>-317915.40625</v>
          </cell>
          <cell r="LH6">
            <v>-258785.59375</v>
          </cell>
          <cell r="LI6">
            <v>-265934.34375</v>
          </cell>
          <cell r="LJ6">
            <v>-317449.1875</v>
          </cell>
          <cell r="LK6">
            <v>-517768.34375</v>
          </cell>
          <cell r="LL6">
            <v>-594055.3125</v>
          </cell>
          <cell r="LM6">
            <v>-496750.94299999997</v>
          </cell>
          <cell r="LN6">
            <v>-526521.93299999996</v>
          </cell>
          <cell r="LO6">
            <v>-473921.82899999997</v>
          </cell>
          <cell r="LP6">
            <v>-498142.06199999998</v>
          </cell>
          <cell r="LQ6">
            <v>-517233.484</v>
          </cell>
          <cell r="LR6">
            <v>-603413.83199999994</v>
          </cell>
          <cell r="LS6">
            <v>-825909.42499999993</v>
          </cell>
          <cell r="LT6">
            <v>-1090624.0989999999</v>
          </cell>
          <cell r="LU6">
            <v>-557243.20600000001</v>
          </cell>
          <cell r="LV6" t="str">
            <v>#N/A N/A</v>
          </cell>
          <cell r="LW6" t="str">
            <v>#N/A N/A</v>
          </cell>
          <cell r="LX6" t="str">
            <v>#N/A N/A</v>
          </cell>
          <cell r="LY6" t="str">
            <v>#N/A N/A</v>
          </cell>
          <cell r="LZ6" t="str">
            <v>#N/A N/A</v>
          </cell>
          <cell r="MA6" t="str">
            <v>#N/A N/A</v>
          </cell>
          <cell r="MB6">
            <v>411790.19500000001</v>
          </cell>
          <cell r="MC6">
            <v>412407.25599999999</v>
          </cell>
          <cell r="MD6">
            <v>244595.84699999998</v>
          </cell>
          <cell r="ME6">
            <v>248096.87299999999</v>
          </cell>
          <cell r="MF6">
            <v>253478.85499999998</v>
          </cell>
          <cell r="MG6">
            <v>230584.133</v>
          </cell>
          <cell r="MH6">
            <v>246769.83599999998</v>
          </cell>
          <cell r="MI6">
            <v>266756.065</v>
          </cell>
          <cell r="MJ6">
            <v>243555.81399999998</v>
          </cell>
          <cell r="MK6" t="str">
            <v>#N/A N/A</v>
          </cell>
          <cell r="ML6" t="str">
            <v>#N/A N/A</v>
          </cell>
          <cell r="MM6" t="str">
            <v>#N/A N/A</v>
          </cell>
          <cell r="MN6" t="str">
            <v>#N/A N/A</v>
          </cell>
          <cell r="MO6" t="str">
            <v>#N/A N/A</v>
          </cell>
          <cell r="MP6" t="str">
            <v>#N/A N/A</v>
          </cell>
          <cell r="MQ6">
            <v>-336784.35200000001</v>
          </cell>
          <cell r="MR6">
            <v>-126048.556</v>
          </cell>
          <cell r="MS6">
            <v>3289.72</v>
          </cell>
          <cell r="MT6">
            <v>-99744.653999999995</v>
          </cell>
          <cell r="MU6">
            <v>452305.88699999999</v>
          </cell>
          <cell r="MV6">
            <v>381648.50199999998</v>
          </cell>
          <cell r="MW6">
            <v>428343.72200000001</v>
          </cell>
          <cell r="MX6">
            <v>451694.74099999998</v>
          </cell>
          <cell r="MY6">
            <v>377099.38699999999</v>
          </cell>
          <cell r="MZ6">
            <v>-100446.296875</v>
          </cell>
          <cell r="NA6">
            <v>-80795.296875</v>
          </cell>
          <cell r="NB6">
            <v>-97013.1640625</v>
          </cell>
          <cell r="NC6">
            <v>-121410.578125</v>
          </cell>
          <cell r="ND6">
            <v>-178608.453125</v>
          </cell>
          <cell r="NE6">
            <v>-553116.625</v>
          </cell>
          <cell r="NF6">
            <v>-460210.179</v>
          </cell>
          <cell r="NG6">
            <v>-578607.48399999994</v>
          </cell>
          <cell r="NH6">
            <v>-556087.03999999992</v>
          </cell>
          <cell r="NI6">
            <v>-648107.20499999996</v>
          </cell>
          <cell r="NJ6">
            <v>-547081.88800000004</v>
          </cell>
          <cell r="NK6">
            <v>-482046.152</v>
          </cell>
          <cell r="NL6">
            <v>-632808.12099999993</v>
          </cell>
          <cell r="NM6">
            <v>-612045.89399999997</v>
          </cell>
          <cell r="NN6">
            <v>-431317.234</v>
          </cell>
          <cell r="NO6">
            <v>858956.8125</v>
          </cell>
          <cell r="NP6">
            <v>407051.09375</v>
          </cell>
          <cell r="NQ6">
            <v>422386.9375</v>
          </cell>
          <cell r="NR6">
            <v>375936</v>
          </cell>
          <cell r="NS6">
            <v>472306.65625</v>
          </cell>
          <cell r="NT6">
            <v>480819.03125</v>
          </cell>
          <cell r="NU6">
            <v>417710.326</v>
          </cell>
          <cell r="NV6">
            <v>454369.95899999997</v>
          </cell>
          <cell r="NW6">
            <v>449017.27499999997</v>
          </cell>
          <cell r="NX6">
            <v>424900.03599999996</v>
          </cell>
          <cell r="NY6">
            <v>434483.734</v>
          </cell>
          <cell r="NZ6">
            <v>435473.25899999996</v>
          </cell>
          <cell r="OA6">
            <v>479179.90399999998</v>
          </cell>
          <cell r="OB6">
            <v>320542.19699999999</v>
          </cell>
          <cell r="OC6">
            <v>319999.04099999997</v>
          </cell>
          <cell r="OD6" t="str">
            <v>CLP</v>
          </cell>
        </row>
        <row r="7">
          <cell r="C7" t="str">
            <v>EMPRESAS COPEC</v>
          </cell>
          <cell r="D7">
            <v>2440512</v>
          </cell>
          <cell r="E7">
            <v>2663138</v>
          </cell>
          <cell r="F7">
            <v>3185417.4029999999</v>
          </cell>
          <cell r="G7">
            <v>3766554</v>
          </cell>
          <cell r="H7">
            <v>4396287.5</v>
          </cell>
          <cell r="I7">
            <v>6114350.5</v>
          </cell>
          <cell r="J7">
            <v>6634696.1520745177</v>
          </cell>
          <cell r="K7">
            <v>5555181.9563076897</v>
          </cell>
          <cell r="L7">
            <v>6195204.7020526212</v>
          </cell>
          <cell r="M7">
            <v>10217596.35122519</v>
          </cell>
          <cell r="N7">
            <v>11078324.877742436</v>
          </cell>
          <cell r="O7">
            <v>12058600.598012788</v>
          </cell>
          <cell r="P7">
            <v>13616752.695679393</v>
          </cell>
          <cell r="Q7">
            <v>11889643.292432418</v>
          </cell>
          <cell r="R7" t="str">
            <v>#N/A N/A</v>
          </cell>
          <cell r="S7">
            <v>1799264</v>
          </cell>
          <cell r="T7">
            <v>1997400</v>
          </cell>
          <cell r="U7">
            <v>2295815.6370000001</v>
          </cell>
          <cell r="V7">
            <v>2931590</v>
          </cell>
          <cell r="W7">
            <v>3374167.75</v>
          </cell>
          <cell r="X7">
            <v>4957707</v>
          </cell>
          <cell r="Y7">
            <v>5536334.4795009298</v>
          </cell>
          <cell r="Z7">
            <v>4616207.9579915097</v>
          </cell>
          <cell r="AA7">
            <v>4997429.4739251137</v>
          </cell>
          <cell r="AB7">
            <v>8850057.545325676</v>
          </cell>
          <cell r="AC7">
            <v>9833394.9440671746</v>
          </cell>
          <cell r="AD7">
            <v>10472112.911801852</v>
          </cell>
          <cell r="AE7">
            <v>11769775.769489245</v>
          </cell>
          <cell r="AF7">
            <v>9884820.2460089959</v>
          </cell>
          <cell r="AG7" t="str">
            <v>#N/A N/A</v>
          </cell>
          <cell r="AH7">
            <v>463221.3046875</v>
          </cell>
          <cell r="AI7">
            <v>465440.015625</v>
          </cell>
          <cell r="AJ7">
            <v>636605.69900000002</v>
          </cell>
          <cell r="AK7">
            <v>573727.6953125</v>
          </cell>
          <cell r="AL7">
            <v>728162.234375</v>
          </cell>
          <cell r="AM7">
            <v>856203.65625</v>
          </cell>
          <cell r="AN7">
            <v>725272.87235597475</v>
          </cell>
          <cell r="AO7">
            <v>596794.45953485963</v>
          </cell>
          <cell r="AP7">
            <v>900897.12404588575</v>
          </cell>
          <cell r="AQ7">
            <v>932640.68080351083</v>
          </cell>
          <cell r="AR7">
            <v>718693.45680854982</v>
          </cell>
          <cell r="AS7">
            <v>916179.56723633374</v>
          </cell>
          <cell r="AT7">
            <v>1338654.3017251433</v>
          </cell>
          <cell r="AU7">
            <v>1575852.5227864657</v>
          </cell>
          <cell r="AV7" t="str">
            <v>#N/A N/A</v>
          </cell>
          <cell r="AW7">
            <v>366160.40625</v>
          </cell>
          <cell r="AX7">
            <v>374804.3125</v>
          </cell>
          <cell r="AY7">
            <v>533013.58499999996</v>
          </cell>
          <cell r="AZ7">
            <v>452461.40625</v>
          </cell>
          <cell r="BA7">
            <v>591551.75</v>
          </cell>
          <cell r="BB7">
            <v>686984.125</v>
          </cell>
          <cell r="BC7">
            <v>560594.95873118413</v>
          </cell>
          <cell r="BD7">
            <v>425584.55107476405</v>
          </cell>
          <cell r="BE7">
            <v>734060.01745155908</v>
          </cell>
          <cell r="BF7">
            <v>708925.74861627014</v>
          </cell>
          <cell r="BG7">
            <v>455326.94797136326</v>
          </cell>
          <cell r="BH7">
            <v>636879.93486326619</v>
          </cell>
          <cell r="BI7">
            <v>747380.59354130062</v>
          </cell>
          <cell r="BJ7">
            <v>810067.93002703378</v>
          </cell>
          <cell r="BK7" t="str">
            <v>#N/A N/A</v>
          </cell>
          <cell r="BL7" t="str">
            <v>#N/A N/A</v>
          </cell>
          <cell r="BM7" t="str">
            <v>#N/A N/A</v>
          </cell>
          <cell r="BN7">
            <v>15311.328</v>
          </cell>
          <cell r="BO7" t="str">
            <v>#N/A N/A</v>
          </cell>
          <cell r="BP7">
            <v>18574.421875</v>
          </cell>
          <cell r="BQ7">
            <v>15795.181640625</v>
          </cell>
          <cell r="BR7">
            <v>17756.569118189229</v>
          </cell>
          <cell r="BS7">
            <v>16611.042405231343</v>
          </cell>
          <cell r="BT7">
            <v>17442.751830347523</v>
          </cell>
          <cell r="BU7">
            <v>22811.451150242257</v>
          </cell>
          <cell r="BV7">
            <v>22824.342003185055</v>
          </cell>
          <cell r="BW7">
            <v>23360.391110882985</v>
          </cell>
          <cell r="BX7">
            <v>25022.493314012547</v>
          </cell>
          <cell r="BY7">
            <v>40069.617780711669</v>
          </cell>
          <cell r="BZ7" t="str">
            <v>#N/A N/A</v>
          </cell>
          <cell r="CA7">
            <v>85329.101561999996</v>
          </cell>
          <cell r="CB7">
            <v>54149.19921875</v>
          </cell>
          <cell r="CC7">
            <v>71345.781000000003</v>
          </cell>
          <cell r="CD7">
            <v>82261.84375</v>
          </cell>
          <cell r="CE7">
            <v>78465.7578125</v>
          </cell>
          <cell r="CF7">
            <v>95750.359375</v>
          </cell>
          <cell r="CG7">
            <v>96829.069782856765</v>
          </cell>
          <cell r="CH7">
            <v>96264.92180042484</v>
          </cell>
          <cell r="CI7">
            <v>102943.74778639591</v>
          </cell>
          <cell r="CJ7">
            <v>126419.22234503453</v>
          </cell>
          <cell r="CK7">
            <v>149953.37860261812</v>
          </cell>
          <cell r="CL7">
            <v>152572.569925388</v>
          </cell>
          <cell r="CM7">
            <v>171401.45342606932</v>
          </cell>
          <cell r="CN7">
            <v>205110.45614215999</v>
          </cell>
          <cell r="CO7" t="str">
            <v>#N/A N/A</v>
          </cell>
          <cell r="CP7">
            <v>315532.30310199998</v>
          </cell>
          <cell r="CQ7">
            <v>395853.11328125</v>
          </cell>
          <cell r="CR7">
            <v>523874.55900000001</v>
          </cell>
          <cell r="CS7">
            <v>397722.98510742187</v>
          </cell>
          <cell r="CT7">
            <v>540092.52966308594</v>
          </cell>
          <cell r="CU7">
            <v>633846.0693359375</v>
          </cell>
          <cell r="CV7">
            <v>396072.0447432939</v>
          </cell>
          <cell r="CW7">
            <v>392449.63693793869</v>
          </cell>
          <cell r="CX7">
            <v>652713.70875912369</v>
          </cell>
          <cell r="CY7">
            <v>599484.27841967391</v>
          </cell>
          <cell r="CZ7">
            <v>333221.19247119932</v>
          </cell>
          <cell r="DA7">
            <v>528820.97143910837</v>
          </cell>
          <cell r="DB7">
            <v>698808.32414911268</v>
          </cell>
          <cell r="DC7">
            <v>495883.94388534769</v>
          </cell>
          <cell r="DD7" t="str">
            <v>#N/A N/A</v>
          </cell>
          <cell r="DE7">
            <v>35363.5</v>
          </cell>
          <cell r="DF7">
            <v>58207.6015625</v>
          </cell>
          <cell r="DG7">
            <v>91270.570999999996</v>
          </cell>
          <cell r="DH7">
            <v>75641.84375</v>
          </cell>
          <cell r="DI7">
            <v>97755.78125</v>
          </cell>
          <cell r="DJ7">
            <v>118584.5234375</v>
          </cell>
          <cell r="DK7">
            <v>75482.434135275311</v>
          </cell>
          <cell r="DL7">
            <v>61440.796468691988</v>
          </cell>
          <cell r="DM7">
            <v>124794.09862345307</v>
          </cell>
          <cell r="DN7">
            <v>120490.72150222636</v>
          </cell>
          <cell r="DO7">
            <v>119998.98294502462</v>
          </cell>
          <cell r="DP7">
            <v>128186.62241910455</v>
          </cell>
          <cell r="DQ7">
            <v>184494.36630916785</v>
          </cell>
          <cell r="DR7">
            <v>122064.30409195588</v>
          </cell>
          <cell r="DS7" t="str">
            <v>#N/A N/A</v>
          </cell>
          <cell r="DT7">
            <v>280168.8125</v>
          </cell>
          <cell r="DU7">
            <v>337645.5</v>
          </cell>
          <cell r="DV7">
            <v>432603.98799999995</v>
          </cell>
          <cell r="DW7">
            <v>322081.1875</v>
          </cell>
          <cell r="DX7">
            <v>442336.75</v>
          </cell>
          <cell r="DY7">
            <v>515261.53125</v>
          </cell>
          <cell r="DZ7">
            <v>320589.58663776697</v>
          </cell>
          <cell r="EA7">
            <v>331008.84046924661</v>
          </cell>
          <cell r="EB7">
            <v>527919.61013567063</v>
          </cell>
          <cell r="EC7">
            <v>478993.55691744754</v>
          </cell>
          <cell r="ED7">
            <v>213222.20952617473</v>
          </cell>
          <cell r="EE7">
            <v>400634.34902000369</v>
          </cell>
          <cell r="EF7">
            <v>514313.95783994475</v>
          </cell>
          <cell r="EG7">
            <v>373819.63979339175</v>
          </cell>
          <cell r="EH7" t="str">
            <v>#N/A N/A</v>
          </cell>
          <cell r="EI7">
            <v>64174.060999999994</v>
          </cell>
          <cell r="EJ7">
            <v>40798.11328125</v>
          </cell>
          <cell r="EK7">
            <v>102019.73699999999</v>
          </cell>
          <cell r="EL7">
            <v>89445.53125</v>
          </cell>
          <cell r="EM7">
            <v>80707.0234375</v>
          </cell>
          <cell r="EN7">
            <v>81619.1171875</v>
          </cell>
          <cell r="EO7">
            <v>117796.22548675537</v>
          </cell>
          <cell r="EP7">
            <v>643388.24324999994</v>
          </cell>
          <cell r="EQ7">
            <v>814175.85599999991</v>
          </cell>
          <cell r="ER7">
            <v>588064.12949999992</v>
          </cell>
          <cell r="ES7">
            <v>596910.84453000012</v>
          </cell>
          <cell r="ET7">
            <v>792451.63754999998</v>
          </cell>
          <cell r="EU7">
            <v>1221863.8802999998</v>
          </cell>
          <cell r="EV7">
            <v>1122964.4790000001</v>
          </cell>
          <cell r="EW7" t="str">
            <v>#N/A N/A</v>
          </cell>
          <cell r="EX7">
            <v>299663</v>
          </cell>
          <cell r="EY7">
            <v>339581.34375</v>
          </cell>
          <cell r="EZ7">
            <v>226594.71899999998</v>
          </cell>
          <cell r="FA7">
            <v>180139.78125</v>
          </cell>
          <cell r="FB7">
            <v>132644.484375</v>
          </cell>
          <cell r="FC7">
            <v>194355.53125</v>
          </cell>
          <cell r="FD7">
            <v>158214.55373382568</v>
          </cell>
          <cell r="FE7">
            <v>21866.52795</v>
          </cell>
          <cell r="FF7">
            <v>24956.567999999999</v>
          </cell>
          <cell r="FG7">
            <v>43961.648499999996</v>
          </cell>
          <cell r="FH7">
            <v>74192.819609999991</v>
          </cell>
          <cell r="FI7">
            <v>80315.557950000002</v>
          </cell>
          <cell r="FJ7">
            <v>91342.698299999989</v>
          </cell>
          <cell r="FK7">
            <v>117932.29800000001</v>
          </cell>
          <cell r="FL7" t="str">
            <v>#N/A N/A</v>
          </cell>
          <cell r="FM7">
            <v>258679.96875</v>
          </cell>
          <cell r="FN7">
            <v>254463.6875</v>
          </cell>
          <cell r="FO7">
            <v>350465.74799999996</v>
          </cell>
          <cell r="FP7">
            <v>318018.46875</v>
          </cell>
          <cell r="FQ7">
            <v>474153.21875</v>
          </cell>
          <cell r="FR7">
            <v>699067.4375</v>
          </cell>
          <cell r="FS7">
            <v>666899.22045898438</v>
          </cell>
          <cell r="FT7">
            <v>507636.23414999997</v>
          </cell>
          <cell r="FU7">
            <v>676805.22</v>
          </cell>
          <cell r="FV7">
            <v>800206.63</v>
          </cell>
          <cell r="FW7">
            <v>783682.99320999999</v>
          </cell>
          <cell r="FX7">
            <v>831488.89440000011</v>
          </cell>
          <cell r="FY7">
            <v>901518.39120000007</v>
          </cell>
          <cell r="FZ7">
            <v>822217.6325999999</v>
          </cell>
          <cell r="GA7" t="str">
            <v>#N/A N/A</v>
          </cell>
          <cell r="GB7">
            <v>341046.9375</v>
          </cell>
          <cell r="GC7">
            <v>308280.90625</v>
          </cell>
          <cell r="GD7">
            <v>338845.63</v>
          </cell>
          <cell r="GE7">
            <v>363330.125</v>
          </cell>
          <cell r="GF7">
            <v>423076.78125</v>
          </cell>
          <cell r="GG7">
            <v>522731.84375</v>
          </cell>
          <cell r="GH7">
            <v>649498.80941772461</v>
          </cell>
          <cell r="GI7">
            <v>446120.6079</v>
          </cell>
          <cell r="GJ7">
            <v>555823.00800000003</v>
          </cell>
          <cell r="GK7">
            <v>776374.5675</v>
          </cell>
          <cell r="GL7">
            <v>754822.48959000001</v>
          </cell>
          <cell r="GM7">
            <v>836855.3152500001</v>
          </cell>
          <cell r="GN7">
            <v>877301.26049999997</v>
          </cell>
          <cell r="GO7">
            <v>967049.80379999999</v>
          </cell>
          <cell r="GP7" t="str">
            <v>#N/A N/A</v>
          </cell>
          <cell r="GQ7">
            <v>1131187.625</v>
          </cell>
          <cell r="GR7">
            <v>1100614.125</v>
          </cell>
          <cell r="GS7">
            <v>1150785.3329999999</v>
          </cell>
          <cell r="GT7">
            <v>1120137.125</v>
          </cell>
          <cell r="GU7">
            <v>1319395.625</v>
          </cell>
          <cell r="GV7">
            <v>1795376.25</v>
          </cell>
          <cell r="GW7">
            <v>1969861.8214111328</v>
          </cell>
          <cell r="GX7">
            <v>1999658.99235</v>
          </cell>
          <cell r="GY7">
            <v>2735189.9639999992</v>
          </cell>
          <cell r="GZ7">
            <v>2927677.5759999999</v>
          </cell>
          <cell r="HA7">
            <v>2973554.5011899993</v>
          </cell>
          <cell r="HB7">
            <v>3091501.8893999998</v>
          </cell>
          <cell r="HC7">
            <v>3705430.3775999998</v>
          </cell>
          <cell r="HD7">
            <v>3636891.6258</v>
          </cell>
          <cell r="HE7" t="str">
            <v>#N/A N/A</v>
          </cell>
          <cell r="HF7">
            <v>3110982.25</v>
          </cell>
          <cell r="HG7">
            <v>2945921.5</v>
          </cell>
          <cell r="HH7">
            <v>3203634.5749999997</v>
          </cell>
          <cell r="HI7">
            <v>3388763</v>
          </cell>
          <cell r="HJ7">
            <v>3839811.75</v>
          </cell>
          <cell r="HK7">
            <v>3938374.75</v>
          </cell>
          <cell r="HL7">
            <v>5110916.5856933594</v>
          </cell>
          <cell r="HM7">
            <v>5143020.9734999994</v>
          </cell>
          <cell r="HN7">
            <v>5238797.6159999995</v>
          </cell>
          <cell r="HO7">
            <v>6012465.9784999993</v>
          </cell>
          <cell r="HP7">
            <v>6485298.6473599998</v>
          </cell>
          <cell r="HQ7">
            <v>7207792.0665000007</v>
          </cell>
          <cell r="HR7">
            <v>8106632.1566999983</v>
          </cell>
          <cell r="HS7">
            <v>9092051.5602000002</v>
          </cell>
          <cell r="HT7" t="str">
            <v>#N/A N/A</v>
          </cell>
          <cell r="HU7">
            <v>4498815.8149999995</v>
          </cell>
          <cell r="HV7">
            <v>4344060.5</v>
          </cell>
          <cell r="HW7">
            <v>4648599.8420000002</v>
          </cell>
          <cell r="HX7">
            <v>4790229</v>
          </cell>
          <cell r="HY7">
            <v>5450653</v>
          </cell>
          <cell r="HZ7">
            <v>6066216</v>
          </cell>
          <cell r="IA7">
            <v>7482703.712890625</v>
          </cell>
          <cell r="IB7">
            <v>7905878.6764499983</v>
          </cell>
          <cell r="IC7">
            <v>9102505.4639999997</v>
          </cell>
          <cell r="ID7">
            <v>10439289.121000001</v>
          </cell>
          <cell r="IE7">
            <v>10876596.30239</v>
          </cell>
          <cell r="IF7">
            <v>11753428.489500001</v>
          </cell>
          <cell r="IG7">
            <v>13285628.4792</v>
          </cell>
          <cell r="IH7">
            <v>14127100.2696</v>
          </cell>
          <cell r="II7" t="str">
            <v>#N/A N/A</v>
          </cell>
          <cell r="IJ7">
            <v>157949.390625</v>
          </cell>
          <cell r="IK7">
            <v>155151.796875</v>
          </cell>
          <cell r="IL7">
            <v>196970.22999999998</v>
          </cell>
          <cell r="IM7">
            <v>239457.765625</v>
          </cell>
          <cell r="IN7">
            <v>290156.0625</v>
          </cell>
          <cell r="IO7">
            <v>401714.25</v>
          </cell>
          <cell r="IP7">
            <v>403149.53912353516</v>
          </cell>
          <cell r="IQ7">
            <v>367834.77405000001</v>
          </cell>
          <cell r="IR7">
            <v>485601.94800000003</v>
          </cell>
          <cell r="IS7">
            <v>653613.08100000001</v>
          </cell>
          <cell r="IT7">
            <v>815286.00595000002</v>
          </cell>
          <cell r="IU7">
            <v>902264.38215000008</v>
          </cell>
          <cell r="IV7">
            <v>798562.66139999998</v>
          </cell>
          <cell r="IW7">
            <v>818369.22600000014</v>
          </cell>
          <cell r="IX7" t="str">
            <v>#N/A N/A</v>
          </cell>
          <cell r="IY7">
            <v>1238751.921875</v>
          </cell>
          <cell r="IZ7">
            <v>1198002.91796875</v>
          </cell>
          <cell r="JA7">
            <v>1224819.8770000001</v>
          </cell>
          <cell r="JB7">
            <v>1301256.984375</v>
          </cell>
          <cell r="JC7">
            <v>1370490.4375</v>
          </cell>
          <cell r="JD7">
            <v>1523559.3125</v>
          </cell>
          <cell r="JE7">
            <v>1769111.7940063477</v>
          </cell>
          <cell r="JF7">
            <v>1928079.1102499999</v>
          </cell>
          <cell r="JG7">
            <v>2320077.7079999996</v>
          </cell>
          <cell r="JH7">
            <v>2758029.656</v>
          </cell>
          <cell r="JI7">
            <v>3534987.9643000001</v>
          </cell>
          <cell r="JJ7">
            <v>3720326.8206000002</v>
          </cell>
          <cell r="JK7">
            <v>4303141.9115999993</v>
          </cell>
          <cell r="JL7">
            <v>4337991.8034000006</v>
          </cell>
          <cell r="JM7" t="str">
            <v>#N/A N/A</v>
          </cell>
          <cell r="JN7">
            <v>1566079.765625</v>
          </cell>
          <cell r="JO7">
            <v>1502025.3828125</v>
          </cell>
          <cell r="JP7">
            <v>1615622.3870000001</v>
          </cell>
          <cell r="JQ7">
            <v>1744701.9375</v>
          </cell>
          <cell r="JR7">
            <v>1921643.21875</v>
          </cell>
          <cell r="JS7">
            <v>2209826.75</v>
          </cell>
          <cell r="JT7">
            <v>2526401.5350799561</v>
          </cell>
          <cell r="JU7">
            <v>3233152.2139499993</v>
          </cell>
          <cell r="JV7">
            <v>4053169.2239999995</v>
          </cell>
          <cell r="JW7">
            <v>4829182.6459999997</v>
          </cell>
          <cell r="JX7">
            <v>5723670.6367100002</v>
          </cell>
          <cell r="JY7">
            <v>6068148.8160000006</v>
          </cell>
          <cell r="JZ7">
            <v>7012633.0028999997</v>
          </cell>
          <cell r="KA7">
            <v>7143228.6618000008</v>
          </cell>
          <cell r="KB7" t="str">
            <v>#N/A N/A</v>
          </cell>
          <cell r="KC7">
            <v>38556.070311999996</v>
          </cell>
          <cell r="KD7">
            <v>44352.4921875</v>
          </cell>
          <cell r="KE7">
            <v>74619.482000000004</v>
          </cell>
          <cell r="KF7">
            <v>67280.96875</v>
          </cell>
          <cell r="KG7">
            <v>65846.1796875</v>
          </cell>
          <cell r="KH7">
            <v>102541.890625</v>
          </cell>
          <cell r="KI7">
            <v>124112.90941619873</v>
          </cell>
          <cell r="KJ7">
            <v>133665.37469999999</v>
          </cell>
          <cell r="KK7">
            <v>498664.76399999991</v>
          </cell>
          <cell r="KL7">
            <v>512206.22</v>
          </cell>
          <cell r="KM7">
            <v>405007.98221000005</v>
          </cell>
          <cell r="KN7">
            <v>371921.91719999997</v>
          </cell>
          <cell r="KO7">
            <v>362245.25820000004</v>
          </cell>
          <cell r="KP7">
            <v>351634.24679999996</v>
          </cell>
          <cell r="KQ7" t="str">
            <v>#N/A N/A</v>
          </cell>
          <cell r="KR7">
            <v>2932736.1328125</v>
          </cell>
          <cell r="KS7">
            <v>2842035.3671875</v>
          </cell>
          <cell r="KT7">
            <v>3032977.4550000001</v>
          </cell>
          <cell r="KU7">
            <v>3045527</v>
          </cell>
          <cell r="KV7">
            <v>3529009.9296875</v>
          </cell>
          <cell r="KW7">
            <v>3856389.203125</v>
          </cell>
          <cell r="KX7">
            <v>4956301.9537277222</v>
          </cell>
          <cell r="KY7">
            <v>4672726.4624999985</v>
          </cell>
          <cell r="KZ7">
            <v>5049336.2399999984</v>
          </cell>
          <cell r="LA7">
            <v>5610106.4749999996</v>
          </cell>
          <cell r="LB7">
            <v>5152925.6656800006</v>
          </cell>
          <cell r="LC7">
            <v>5685279.6735000005</v>
          </cell>
          <cell r="LD7">
            <v>6272995.4762999993</v>
          </cell>
          <cell r="LE7">
            <v>6983871.6077999994</v>
          </cell>
          <cell r="LF7" t="str">
            <v>#N/A N/A</v>
          </cell>
          <cell r="LG7">
            <v>-289522.1875</v>
          </cell>
          <cell r="LH7">
            <v>-369885.40625</v>
          </cell>
          <cell r="LI7">
            <v>-491325.18399999995</v>
          </cell>
          <cell r="LJ7">
            <v>-427667</v>
          </cell>
          <cell r="LK7">
            <v>-479057.40625</v>
          </cell>
          <cell r="LL7">
            <v>-391239</v>
          </cell>
          <cell r="LM7">
            <v>-325455.22810829058</v>
          </cell>
          <cell r="LN7">
            <v>-241291.77734626998</v>
          </cell>
          <cell r="LO7">
            <v>-360446.14496193937</v>
          </cell>
          <cell r="LP7">
            <v>-464011.96394158562</v>
          </cell>
          <cell r="LQ7">
            <v>-675572.21900925692</v>
          </cell>
          <cell r="LR7">
            <v>-473775.84208907239</v>
          </cell>
          <cell r="LS7">
            <v>-417557.00626608549</v>
          </cell>
          <cell r="LT7">
            <v>-395507.59375901148</v>
          </cell>
          <cell r="LU7" t="str">
            <v>#N/A N/A</v>
          </cell>
          <cell r="LV7" t="str">
            <v>#N/A N/A</v>
          </cell>
          <cell r="LW7" t="str">
            <v>#N/A N/A</v>
          </cell>
          <cell r="LX7" t="str">
            <v>#N/A N/A</v>
          </cell>
          <cell r="LY7" t="str">
            <v>#N/A N/A</v>
          </cell>
          <cell r="LZ7" t="str">
            <v>#N/A N/A</v>
          </cell>
          <cell r="MA7" t="str">
            <v>#N/A N/A</v>
          </cell>
          <cell r="MB7" t="str">
            <v>#N/A N/A</v>
          </cell>
          <cell r="MC7">
            <v>1588.6296484028899</v>
          </cell>
          <cell r="MD7">
            <v>3444.902694277007</v>
          </cell>
          <cell r="ME7">
            <v>22796.456981511979</v>
          </cell>
          <cell r="MF7">
            <v>32796.496029762005</v>
          </cell>
          <cell r="MG7">
            <v>31493.499220493712</v>
          </cell>
          <cell r="MH7">
            <v>23650.240509767496</v>
          </cell>
          <cell r="MI7">
            <v>34915.078700493003</v>
          </cell>
          <cell r="MJ7" t="str">
            <v>#N/A N/A</v>
          </cell>
          <cell r="MK7" t="str">
            <v>#N/A N/A</v>
          </cell>
          <cell r="ML7" t="str">
            <v>#N/A N/A</v>
          </cell>
          <cell r="MM7" t="str">
            <v>#N/A N/A</v>
          </cell>
          <cell r="MN7" t="str">
            <v>#N/A N/A</v>
          </cell>
          <cell r="MO7" t="str">
            <v>#N/A N/A</v>
          </cell>
          <cell r="MP7" t="str">
            <v>#N/A N/A</v>
          </cell>
          <cell r="MQ7" t="str">
            <v>#N/A N/A</v>
          </cell>
          <cell r="MR7">
            <v>47569.483632971511</v>
          </cell>
          <cell r="MS7">
            <v>22412.263621114798</v>
          </cell>
          <cell r="MT7">
            <v>142217.75567526574</v>
          </cell>
          <cell r="MU7">
            <v>181488.34000448734</v>
          </cell>
          <cell r="MV7">
            <v>111716.78123441956</v>
          </cell>
          <cell r="MW7">
            <v>100657.36896629127</v>
          </cell>
          <cell r="MX7">
            <v>169218.54874768932</v>
          </cell>
          <cell r="MY7" t="str">
            <v>#N/A N/A</v>
          </cell>
          <cell r="MZ7">
            <v>-95098.601561999996</v>
          </cell>
          <cell r="NA7">
            <v>-120708.203125</v>
          </cell>
          <cell r="NB7">
            <v>-150611.399</v>
          </cell>
          <cell r="NC7">
            <v>-164992.234375</v>
          </cell>
          <cell r="ND7">
            <v>-142388.625</v>
          </cell>
          <cell r="NE7">
            <v>-203449.375</v>
          </cell>
          <cell r="NF7">
            <v>-217687.37396026534</v>
          </cell>
          <cell r="NG7">
            <v>-105816.25721377363</v>
          </cell>
          <cell r="NH7">
            <v>-136578.46010471947</v>
          </cell>
          <cell r="NI7">
            <v>-234090.41326573299</v>
          </cell>
          <cell r="NJ7">
            <v>-169044.18115386309</v>
          </cell>
          <cell r="NK7">
            <v>-155651.22086307811</v>
          </cell>
          <cell r="NL7">
            <v>-200446.51974819956</v>
          </cell>
          <cell r="NM7">
            <v>-194243.56427711877</v>
          </cell>
          <cell r="NN7" t="str">
            <v>#N/A N/A</v>
          </cell>
          <cell r="NO7">
            <v>97060.898437999989</v>
          </cell>
          <cell r="NP7">
            <v>90635.703125</v>
          </cell>
          <cell r="NQ7">
            <v>103592.114</v>
          </cell>
          <cell r="NR7">
            <v>121266.2890625</v>
          </cell>
          <cell r="NS7">
            <v>136610.484375</v>
          </cell>
          <cell r="NT7">
            <v>169219.53125</v>
          </cell>
          <cell r="NU7">
            <v>164677.91362479053</v>
          </cell>
          <cell r="NV7">
            <v>171209.90846009564</v>
          </cell>
          <cell r="NW7">
            <v>166837.10659432667</v>
          </cell>
          <cell r="NX7">
            <v>223714.93218724083</v>
          </cell>
          <cell r="NY7">
            <v>263366.5088371865</v>
          </cell>
          <cell r="NZ7">
            <v>279299.63237306761</v>
          </cell>
          <cell r="OA7">
            <v>591273.70818384259</v>
          </cell>
          <cell r="OB7">
            <v>765784.59275943181</v>
          </cell>
          <cell r="OC7" t="str">
            <v>#N/A N/A</v>
          </cell>
          <cell r="OD7" t="str">
            <v>CLP</v>
          </cell>
        </row>
        <row r="8">
          <cell r="C8" t="str">
            <v>ENDESA (CHILE)</v>
          </cell>
          <cell r="D8">
            <v>938099.125</v>
          </cell>
          <cell r="E8">
            <v>920281.375</v>
          </cell>
          <cell r="F8">
            <v>1032662.0625</v>
          </cell>
          <cell r="G8">
            <v>1123038.875</v>
          </cell>
          <cell r="H8">
            <v>1337120.875</v>
          </cell>
          <cell r="I8">
            <v>1726963.875</v>
          </cell>
          <cell r="J8">
            <v>2531568.173</v>
          </cell>
          <cell r="K8">
            <v>2408239.446</v>
          </cell>
          <cell r="L8">
            <v>2397944.5269999998</v>
          </cell>
          <cell r="M8">
            <v>2387451.2629999998</v>
          </cell>
          <cell r="N8">
            <v>2255145.36</v>
          </cell>
          <cell r="O8">
            <v>1965903.8689999999</v>
          </cell>
          <cell r="P8">
            <v>2364210.9759999998</v>
          </cell>
          <cell r="Q8">
            <v>1539977.5109999999</v>
          </cell>
          <cell r="R8" t="str">
            <v>#N/A N/A</v>
          </cell>
          <cell r="S8" t="str">
            <v>#N/A N/A</v>
          </cell>
          <cell r="T8">
            <v>550446.6875</v>
          </cell>
          <cell r="U8">
            <v>629191.4375</v>
          </cell>
          <cell r="V8">
            <v>689599.375</v>
          </cell>
          <cell r="W8">
            <v>793260.0625</v>
          </cell>
          <cell r="X8">
            <v>1119053.125</v>
          </cell>
          <cell r="Y8">
            <v>1304453.135</v>
          </cell>
          <cell r="Z8">
            <v>976145.88899999997</v>
          </cell>
          <cell r="AA8">
            <v>1191327.8189999999</v>
          </cell>
          <cell r="AB8">
            <v>1217260.077</v>
          </cell>
          <cell r="AC8">
            <v>1318479.9279999998</v>
          </cell>
          <cell r="AD8">
            <v>830873.57199999993</v>
          </cell>
          <cell r="AE8">
            <v>1119458.199</v>
          </cell>
          <cell r="AF8">
            <v>880891.223</v>
          </cell>
          <cell r="AG8" t="str">
            <v>#N/A N/A</v>
          </cell>
          <cell r="AH8">
            <v>459756.09375</v>
          </cell>
          <cell r="AI8">
            <v>519638.4375</v>
          </cell>
          <cell r="AJ8">
            <v>541217</v>
          </cell>
          <cell r="AK8">
            <v>566533.734375</v>
          </cell>
          <cell r="AL8">
            <v>680889.46875</v>
          </cell>
          <cell r="AM8">
            <v>769409.65625</v>
          </cell>
          <cell r="AN8">
            <v>1060768.115</v>
          </cell>
          <cell r="AO8">
            <v>1213072.666</v>
          </cell>
          <cell r="AP8">
            <v>1069731.5330000001</v>
          </cell>
          <cell r="AQ8">
            <v>964417.71</v>
          </cell>
          <cell r="AR8">
            <v>796983.79799999995</v>
          </cell>
          <cell r="AS8">
            <v>972534.21799999999</v>
          </cell>
          <cell r="AT8">
            <v>1080461.827</v>
          </cell>
          <cell r="AU8">
            <v>526654.37699999998</v>
          </cell>
          <cell r="AV8" t="str">
            <v>#N/A N/A</v>
          </cell>
          <cell r="AW8">
            <v>237662.09375</v>
          </cell>
          <cell r="AX8">
            <v>352557.34375</v>
          </cell>
          <cell r="AY8">
            <v>383663.25</v>
          </cell>
          <cell r="AZ8">
            <v>408806.03125</v>
          </cell>
          <cell r="BA8">
            <v>509569.75</v>
          </cell>
          <cell r="BB8">
            <v>574302.0625</v>
          </cell>
          <cell r="BC8">
            <v>874163.53999999992</v>
          </cell>
          <cell r="BD8">
            <v>1016930.5909999999</v>
          </cell>
          <cell r="BE8">
            <v>890723.63299999991</v>
          </cell>
          <cell r="BF8">
            <v>787970.61</v>
          </cell>
          <cell r="BG8">
            <v>612415.80099999998</v>
          </cell>
          <cell r="BH8">
            <v>782838.87899999996</v>
          </cell>
          <cell r="BI8">
            <v>875320.58299999998</v>
          </cell>
          <cell r="BJ8">
            <v>401818.81799999997</v>
          </cell>
          <cell r="BK8" t="str">
            <v>#N/A N/A</v>
          </cell>
          <cell r="BL8" t="str">
            <v>#N/A N/A</v>
          </cell>
          <cell r="BM8">
            <v>15262.4775390625</v>
          </cell>
          <cell r="BN8">
            <v>14912.1162109375</v>
          </cell>
          <cell r="BO8">
            <v>15551.7685546875</v>
          </cell>
          <cell r="BP8">
            <v>14817.724609375</v>
          </cell>
          <cell r="BQ8">
            <v>23274.703125</v>
          </cell>
          <cell r="BR8">
            <v>35339.57</v>
          </cell>
          <cell r="BS8" t="str">
            <v>#N/A N/A</v>
          </cell>
          <cell r="BT8" t="str">
            <v>#N/A N/A</v>
          </cell>
          <cell r="BU8" t="str">
            <v>#N/A N/A</v>
          </cell>
          <cell r="BV8" t="str">
            <v>#N/A N/A</v>
          </cell>
          <cell r="BW8" t="str">
            <v>#N/A N/A</v>
          </cell>
          <cell r="BX8" t="str">
            <v>#N/A N/A</v>
          </cell>
          <cell r="BY8" t="str">
            <v>#N/A N/A</v>
          </cell>
          <cell r="BZ8" t="str">
            <v>#N/A N/A</v>
          </cell>
          <cell r="CA8">
            <v>212800</v>
          </cell>
          <cell r="CB8">
            <v>204136.171875</v>
          </cell>
          <cell r="CC8">
            <v>192558.109375</v>
          </cell>
          <cell r="CD8">
            <v>178794.03125</v>
          </cell>
          <cell r="CE8">
            <v>171918.96875</v>
          </cell>
          <cell r="CF8">
            <v>177528.828125</v>
          </cell>
          <cell r="CG8" t="str">
            <v>#N/A N/A</v>
          </cell>
          <cell r="CH8" t="str">
            <v>#N/A N/A</v>
          </cell>
          <cell r="CI8" t="str">
            <v>#N/A N/A</v>
          </cell>
          <cell r="CJ8" t="str">
            <v>#N/A N/A</v>
          </cell>
          <cell r="CK8" t="str">
            <v>#N/A N/A</v>
          </cell>
          <cell r="CL8" t="str">
            <v>#N/A N/A</v>
          </cell>
          <cell r="CM8" t="str">
            <v>#N/A N/A</v>
          </cell>
          <cell r="CN8" t="str">
            <v>#N/A N/A</v>
          </cell>
          <cell r="CO8" t="str">
            <v>#N/A N/A</v>
          </cell>
          <cell r="CP8">
            <v>118718.09375</v>
          </cell>
          <cell r="CQ8">
            <v>175095.4365234375</v>
          </cell>
          <cell r="CR8">
            <v>220017.8349609375</v>
          </cell>
          <cell r="CS8">
            <v>255045.9638671875</v>
          </cell>
          <cell r="CT8">
            <v>386308.85473632812</v>
          </cell>
          <cell r="CU8">
            <v>367726.916015625</v>
          </cell>
          <cell r="CV8">
            <v>767708.44</v>
          </cell>
          <cell r="CW8">
            <v>944568.65</v>
          </cell>
          <cell r="CX8">
            <v>864574.799</v>
          </cell>
          <cell r="CY8">
            <v>791719.21499999997</v>
          </cell>
          <cell r="CZ8">
            <v>601855.81900000002</v>
          </cell>
          <cell r="DA8">
            <v>768413.68400000001</v>
          </cell>
          <cell r="DB8">
            <v>857125.25600000005</v>
          </cell>
          <cell r="DC8">
            <v>300487.08100000001</v>
          </cell>
          <cell r="DD8" t="str">
            <v>#N/A N/A</v>
          </cell>
          <cell r="DE8">
            <v>70628</v>
          </cell>
          <cell r="DF8">
            <v>27378.08203125</v>
          </cell>
          <cell r="DG8">
            <v>93426.796875</v>
          </cell>
          <cell r="DH8">
            <v>91954.3828125</v>
          </cell>
          <cell r="DI8">
            <v>130856.75</v>
          </cell>
          <cell r="DJ8">
            <v>113413.5</v>
          </cell>
          <cell r="DK8">
            <v>210177.60499999998</v>
          </cell>
          <cell r="DL8">
            <v>172468.296</v>
          </cell>
          <cell r="DM8">
            <v>179964.19199999998</v>
          </cell>
          <cell r="DN8">
            <v>210564.505</v>
          </cell>
          <cell r="DO8">
            <v>182832.95600000001</v>
          </cell>
          <cell r="DP8">
            <v>204907.44699999999</v>
          </cell>
          <cell r="DQ8">
            <v>238152.50899999999</v>
          </cell>
          <cell r="DR8">
            <v>76655.819000000003</v>
          </cell>
          <cell r="DS8" t="str">
            <v>#N/A N/A</v>
          </cell>
          <cell r="DT8">
            <v>48090.1015625</v>
          </cell>
          <cell r="DU8">
            <v>147717.359375</v>
          </cell>
          <cell r="DV8">
            <v>126591.03125</v>
          </cell>
          <cell r="DW8">
            <v>163091.5625</v>
          </cell>
          <cell r="DX8">
            <v>255452.109375</v>
          </cell>
          <cell r="DY8">
            <v>254313.4375</v>
          </cell>
          <cell r="DZ8">
            <v>557530.83499999996</v>
          </cell>
          <cell r="EA8">
            <v>772100.35399999993</v>
          </cell>
          <cell r="EB8">
            <v>684610.60699999996</v>
          </cell>
          <cell r="EC8">
            <v>581154.71</v>
          </cell>
          <cell r="ED8">
            <v>419022.86299999995</v>
          </cell>
          <cell r="EE8">
            <v>563506.23699999996</v>
          </cell>
          <cell r="EF8">
            <v>618972.74699999997</v>
          </cell>
          <cell r="EG8">
            <v>223831.26199999999</v>
          </cell>
          <cell r="EH8" t="str">
            <v>#N/A N/A</v>
          </cell>
          <cell r="EI8">
            <v>97522</v>
          </cell>
          <cell r="EJ8">
            <v>160706.171875</v>
          </cell>
          <cell r="EK8">
            <v>216288.859375</v>
          </cell>
          <cell r="EL8">
            <v>70491.40625</v>
          </cell>
          <cell r="EM8">
            <v>113662.1171875</v>
          </cell>
          <cell r="EN8">
            <v>63669.84765625</v>
          </cell>
          <cell r="EO8">
            <v>719217.98</v>
          </cell>
          <cell r="EP8">
            <v>446438.22899999999</v>
          </cell>
          <cell r="EQ8">
            <v>333269.859</v>
          </cell>
          <cell r="ER8">
            <v>421282.28399999999</v>
          </cell>
          <cell r="ES8">
            <v>235677.73299999998</v>
          </cell>
          <cell r="ET8">
            <v>323807.37899999996</v>
          </cell>
          <cell r="EU8">
            <v>336628.80299999996</v>
          </cell>
          <cell r="EV8">
            <v>37425.233</v>
          </cell>
          <cell r="EW8" t="str">
            <v>#N/A N/A</v>
          </cell>
          <cell r="EX8">
            <v>5</v>
          </cell>
          <cell r="EY8">
            <v>1191.677978515625</v>
          </cell>
          <cell r="EZ8">
            <v>681.677001953125</v>
          </cell>
          <cell r="FA8">
            <v>1870.988037109375</v>
          </cell>
          <cell r="FB8">
            <v>5231.6669921875</v>
          </cell>
          <cell r="FC8">
            <v>10304.78515625</v>
          </cell>
          <cell r="FD8" t="str">
            <v>#N/A N/A</v>
          </cell>
          <cell r="FE8">
            <v>1536.1489999999999</v>
          </cell>
          <cell r="FF8">
            <v>17.550999999999998</v>
          </cell>
          <cell r="FG8">
            <v>191.142</v>
          </cell>
          <cell r="FH8">
            <v>25067.909</v>
          </cell>
          <cell r="FI8">
            <v>3007.9539999999997</v>
          </cell>
          <cell r="FJ8">
            <v>23628.678</v>
          </cell>
          <cell r="FK8">
            <v>934.85199999999998</v>
          </cell>
          <cell r="FL8" t="str">
            <v>#N/A N/A</v>
          </cell>
          <cell r="FM8">
            <v>89265</v>
          </cell>
          <cell r="FN8">
            <v>100650.2421875</v>
          </cell>
          <cell r="FO8">
            <v>105455.3828125</v>
          </cell>
          <cell r="FP8">
            <v>99540.2890625</v>
          </cell>
          <cell r="FQ8">
            <v>146854.40625</v>
          </cell>
          <cell r="FR8">
            <v>211209.59375</v>
          </cell>
          <cell r="FS8">
            <v>342260.67699999997</v>
          </cell>
          <cell r="FT8">
            <v>313854.81299999997</v>
          </cell>
          <cell r="FU8">
            <v>225702.86899999998</v>
          </cell>
          <cell r="FV8">
            <v>252266.41999999998</v>
          </cell>
          <cell r="FW8">
            <v>136604.39499999999</v>
          </cell>
          <cell r="FX8">
            <v>226448.136</v>
          </cell>
          <cell r="FY8">
            <v>333117.446</v>
          </cell>
          <cell r="FZ8">
            <v>270234.31300000002</v>
          </cell>
          <cell r="GA8" t="str">
            <v>#N/A N/A</v>
          </cell>
          <cell r="GB8">
            <v>10408</v>
          </cell>
          <cell r="GC8">
            <v>9838.5517578125</v>
          </cell>
          <cell r="GD8">
            <v>13691.357421875</v>
          </cell>
          <cell r="GE8">
            <v>22035.810546875</v>
          </cell>
          <cell r="GF8">
            <v>20407.33984375</v>
          </cell>
          <cell r="GG8">
            <v>52288.015625</v>
          </cell>
          <cell r="GH8">
            <v>49141.745999999999</v>
          </cell>
          <cell r="GI8">
            <v>40179.587999999996</v>
          </cell>
          <cell r="GJ8">
            <v>42139.760999999999</v>
          </cell>
          <cell r="GK8">
            <v>55904.263999999996</v>
          </cell>
          <cell r="GL8">
            <v>59362.619999999995</v>
          </cell>
          <cell r="GM8">
            <v>46155.044999999998</v>
          </cell>
          <cell r="GN8">
            <v>65771.120999999999</v>
          </cell>
          <cell r="GO8">
            <v>36755.409</v>
          </cell>
          <cell r="GP8" t="str">
            <v>#N/A N/A</v>
          </cell>
          <cell r="GQ8">
            <v>542198</v>
          </cell>
          <cell r="GR8">
            <v>392862.0625</v>
          </cell>
          <cell r="GS8">
            <v>544726.3125</v>
          </cell>
          <cell r="GT8">
            <v>284934.59375</v>
          </cell>
          <cell r="GU8">
            <v>418324.90625</v>
          </cell>
          <cell r="GV8">
            <v>673638.3125</v>
          </cell>
          <cell r="GW8">
            <v>1241838.8829999999</v>
          </cell>
          <cell r="GX8">
            <v>942361.24199999997</v>
          </cell>
          <cell r="GY8">
            <v>793026.723</v>
          </cell>
          <cell r="GZ8">
            <v>960055.32</v>
          </cell>
          <cell r="HA8">
            <v>781353.91599999997</v>
          </cell>
          <cell r="HB8">
            <v>965431.65599999996</v>
          </cell>
          <cell r="HC8">
            <v>1038057.558</v>
          </cell>
          <cell r="HD8">
            <v>4412561.4399999995</v>
          </cell>
          <cell r="HE8" t="str">
            <v>#N/A N/A</v>
          </cell>
          <cell r="HF8">
            <v>5669849</v>
          </cell>
          <cell r="HG8">
            <v>4667942</v>
          </cell>
          <cell r="HH8">
            <v>4474564.5</v>
          </cell>
          <cell r="HI8">
            <v>3910099.75</v>
          </cell>
          <cell r="HJ8">
            <v>4150576.25</v>
          </cell>
          <cell r="HK8">
            <v>4165428</v>
          </cell>
          <cell r="HL8">
            <v>4540894.6179999998</v>
          </cell>
          <cell r="HM8">
            <v>4326989.3600000003</v>
          </cell>
          <cell r="HN8">
            <v>4253906.5889999997</v>
          </cell>
          <cell r="HO8">
            <v>4603902.5019999994</v>
          </cell>
          <cell r="HP8">
            <v>4515242.392</v>
          </cell>
          <cell r="HQ8">
            <v>4692288.9449999994</v>
          </cell>
          <cell r="HR8">
            <v>5230428.8479999993</v>
          </cell>
          <cell r="HS8">
            <v>2729717.0919999997</v>
          </cell>
          <cell r="HT8" t="str">
            <v>#N/A N/A</v>
          </cell>
          <cell r="HU8">
            <v>6524201</v>
          </cell>
          <cell r="HV8">
            <v>5465336</v>
          </cell>
          <cell r="HW8">
            <v>5317659.5</v>
          </cell>
          <cell r="HX8">
            <v>4874471</v>
          </cell>
          <cell r="HY8">
            <v>5284687</v>
          </cell>
          <cell r="HZ8">
            <v>5387378</v>
          </cell>
          <cell r="IA8">
            <v>6678905.3649999993</v>
          </cell>
          <cell r="IB8">
            <v>6169352.6119999997</v>
          </cell>
          <cell r="IC8">
            <v>6034871.8049999997</v>
          </cell>
          <cell r="ID8">
            <v>6562013.1159999995</v>
          </cell>
          <cell r="IE8">
            <v>6453231.0630000001</v>
          </cell>
          <cell r="IF8">
            <v>6762124.8360000001</v>
          </cell>
          <cell r="IG8">
            <v>7237671.8989999993</v>
          </cell>
          <cell r="IH8">
            <v>7278770.3329999996</v>
          </cell>
          <cell r="II8" t="str">
            <v>#N/A N/A</v>
          </cell>
          <cell r="IJ8">
            <v>66687</v>
          </cell>
          <cell r="IK8">
            <v>58558.49609375</v>
          </cell>
          <cell r="IL8">
            <v>81045.7265625</v>
          </cell>
          <cell r="IM8">
            <v>55935.83984375</v>
          </cell>
          <cell r="IN8">
            <v>87751.3984375</v>
          </cell>
          <cell r="IO8">
            <v>192954.21875</v>
          </cell>
          <cell r="IP8">
            <v>347675.01699999999</v>
          </cell>
          <cell r="IQ8">
            <v>57135.697999999997</v>
          </cell>
          <cell r="IR8">
            <v>48857.284999999996</v>
          </cell>
          <cell r="IS8">
            <v>109707.264</v>
          </cell>
          <cell r="IT8">
            <v>116926.55399999999</v>
          </cell>
          <cell r="IU8">
            <v>97750.746999999988</v>
          </cell>
          <cell r="IV8">
            <v>106970.79</v>
          </cell>
          <cell r="IW8">
            <v>122490.29999999999</v>
          </cell>
          <cell r="IX8" t="str">
            <v>#N/A N/A</v>
          </cell>
          <cell r="IY8">
            <v>3172498</v>
          </cell>
          <cell r="IZ8">
            <v>2422569.234375</v>
          </cell>
          <cell r="JA8">
            <v>2314811.90625</v>
          </cell>
          <cell r="JB8">
            <v>1981588.40625</v>
          </cell>
          <cell r="JC8">
            <v>2028606.40625</v>
          </cell>
          <cell r="JD8">
            <v>2009133.03125</v>
          </cell>
          <cell r="JE8">
            <v>2874661.852</v>
          </cell>
          <cell r="JF8">
            <v>2137336.91</v>
          </cell>
          <cell r="JG8">
            <v>1785962.2610000002</v>
          </cell>
          <cell r="JH8">
            <v>2026911.98</v>
          </cell>
          <cell r="JI8">
            <v>1926124.0999999999</v>
          </cell>
          <cell r="JJ8">
            <v>1892004.4240000001</v>
          </cell>
          <cell r="JK8">
            <v>2078207.4380000001</v>
          </cell>
          <cell r="JL8">
            <v>844827.10400000005</v>
          </cell>
          <cell r="JM8" t="str">
            <v>#N/A N/A</v>
          </cell>
          <cell r="JN8">
            <v>3595335</v>
          </cell>
          <cell r="JO8">
            <v>2754923.7578125</v>
          </cell>
          <cell r="JP8">
            <v>2621370.109375</v>
          </cell>
          <cell r="JQ8">
            <v>2298312.296875</v>
          </cell>
          <cell r="JR8">
            <v>2555188.53125</v>
          </cell>
          <cell r="JS8">
            <v>2616268.5625</v>
          </cell>
          <cell r="JT8">
            <v>3976951.1469999999</v>
          </cell>
          <cell r="JU8">
            <v>3214350.7600000002</v>
          </cell>
          <cell r="JV8">
            <v>2930044.6129999999</v>
          </cell>
          <cell r="JW8">
            <v>3120873.5430000001</v>
          </cell>
          <cell r="JX8">
            <v>3018737.7340000002</v>
          </cell>
          <cell r="JY8">
            <v>3174310.8459999999</v>
          </cell>
          <cell r="JZ8">
            <v>3713785.5580000002</v>
          </cell>
          <cell r="KA8">
            <v>3734880.2540000002</v>
          </cell>
          <cell r="KB8" t="str">
            <v>#N/A N/A</v>
          </cell>
          <cell r="KC8">
            <v>1498231</v>
          </cell>
          <cell r="KD8">
            <v>1217743</v>
          </cell>
          <cell r="KE8">
            <v>1127391.25</v>
          </cell>
          <cell r="KF8">
            <v>933899.6875</v>
          </cell>
          <cell r="KG8">
            <v>935188.4375</v>
          </cell>
          <cell r="KH8">
            <v>886882.5625</v>
          </cell>
          <cell r="KI8">
            <v>1103224.206</v>
          </cell>
          <cell r="KJ8">
            <v>885916.21</v>
          </cell>
          <cell r="KK8">
            <v>728340.31400000001</v>
          </cell>
          <cell r="KL8">
            <v>882601.576</v>
          </cell>
          <cell r="KM8">
            <v>893250.92999999993</v>
          </cell>
          <cell r="KN8">
            <v>935846.14299999992</v>
          </cell>
          <cell r="KO8">
            <v>823605.85699999996</v>
          </cell>
          <cell r="KP8">
            <v>895700.1719999999</v>
          </cell>
          <cell r="KQ8" t="str">
            <v>#N/A N/A</v>
          </cell>
          <cell r="KR8">
            <v>2928866</v>
          </cell>
          <cell r="KS8">
            <v>2710412.015625</v>
          </cell>
          <cell r="KT8">
            <v>2696289.28125</v>
          </cell>
          <cell r="KU8">
            <v>2576158.5625</v>
          </cell>
          <cell r="KV8">
            <v>2729498.28125</v>
          </cell>
          <cell r="KW8">
            <v>2771109.1875</v>
          </cell>
          <cell r="KX8">
            <v>2701954.2180000003</v>
          </cell>
          <cell r="KY8">
            <v>2955001.852</v>
          </cell>
          <cell r="KZ8">
            <v>3104827.1919999998</v>
          </cell>
          <cell r="LA8">
            <v>3441139.5729999999</v>
          </cell>
          <cell r="LB8">
            <v>3434493.3290000004</v>
          </cell>
          <cell r="LC8">
            <v>3587813.9899999998</v>
          </cell>
          <cell r="LD8">
            <v>3523886.341</v>
          </cell>
          <cell r="LE8">
            <v>3543890.0789999999</v>
          </cell>
          <cell r="LF8" t="str">
            <v>#N/A N/A</v>
          </cell>
          <cell r="LG8">
            <v>-134858</v>
          </cell>
          <cell r="LH8">
            <v>-131139.8125</v>
          </cell>
          <cell r="LI8">
            <v>0</v>
          </cell>
          <cell r="LJ8">
            <v>0</v>
          </cell>
          <cell r="LK8">
            <v>-170084.890625</v>
          </cell>
          <cell r="LL8">
            <v>-207029.78125</v>
          </cell>
          <cell r="LM8">
            <v>-255117.54299999998</v>
          </cell>
          <cell r="LN8">
            <v>-315589.50799999997</v>
          </cell>
          <cell r="LO8">
            <v>-254609.30599999998</v>
          </cell>
          <cell r="LP8">
            <v>-266667.712</v>
          </cell>
          <cell r="LQ8">
            <v>-257474.63399999999</v>
          </cell>
          <cell r="LR8">
            <v>-292016.89799999999</v>
          </cell>
          <cell r="LS8">
            <v>-421313.962</v>
          </cell>
          <cell r="LT8">
            <v>-525755.41599999997</v>
          </cell>
          <cell r="LU8" t="str">
            <v>#N/A N/A</v>
          </cell>
          <cell r="LV8" t="str">
            <v>#N/A N/A</v>
          </cell>
          <cell r="LW8" t="str">
            <v>#N/A N/A</v>
          </cell>
          <cell r="LX8" t="str">
            <v>#N/A N/A</v>
          </cell>
          <cell r="LY8" t="str">
            <v>#N/A N/A</v>
          </cell>
          <cell r="LZ8" t="str">
            <v>#N/A N/A</v>
          </cell>
          <cell r="MA8" t="str">
            <v>#N/A N/A</v>
          </cell>
          <cell r="MB8">
            <v>163445.49400000001</v>
          </cell>
          <cell r="MC8">
            <v>114393.219</v>
          </cell>
          <cell r="MD8">
            <v>118988.00099999999</v>
          </cell>
          <cell r="ME8">
            <v>109669.01199999999</v>
          </cell>
          <cell r="MF8">
            <v>124326.45899999999</v>
          </cell>
          <cell r="MG8">
            <v>136456.89199999999</v>
          </cell>
          <cell r="MH8">
            <v>144524.34699999998</v>
          </cell>
          <cell r="MI8">
            <v>152767.80100000001</v>
          </cell>
          <cell r="MJ8" t="str">
            <v>#N/A N/A</v>
          </cell>
          <cell r="MK8" t="str">
            <v>#N/A N/A</v>
          </cell>
          <cell r="ML8" t="str">
            <v>#N/A N/A</v>
          </cell>
          <cell r="MM8" t="str">
            <v>#N/A N/A</v>
          </cell>
          <cell r="MN8" t="str">
            <v>#N/A N/A</v>
          </cell>
          <cell r="MO8" t="str">
            <v>#N/A N/A</v>
          </cell>
          <cell r="MP8" t="str">
            <v>#N/A N/A</v>
          </cell>
          <cell r="MQ8">
            <v>19340.543999999998</v>
          </cell>
          <cell r="MR8">
            <v>99250.346999999994</v>
          </cell>
          <cell r="MS8">
            <v>81377.07699999999</v>
          </cell>
          <cell r="MT8">
            <v>21587.095999999998</v>
          </cell>
          <cell r="MU8">
            <v>213016.12</v>
          </cell>
          <cell r="MV8">
            <v>166026.02899999998</v>
          </cell>
          <cell r="MW8">
            <v>141369.83299999998</v>
          </cell>
          <cell r="MX8">
            <v>236640.54499999998</v>
          </cell>
          <cell r="MY8" t="str">
            <v>#N/A N/A</v>
          </cell>
          <cell r="MZ8">
            <v>-68653</v>
          </cell>
          <cell r="NA8">
            <v>-36360.8984375</v>
          </cell>
          <cell r="NB8">
            <v>-73833.2109375</v>
          </cell>
          <cell r="NC8">
            <v>-84188.6328125</v>
          </cell>
          <cell r="ND8">
            <v>-114307.8046875</v>
          </cell>
          <cell r="NE8">
            <v>-236721.71875</v>
          </cell>
          <cell r="NF8">
            <v>-248859.25699999998</v>
          </cell>
          <cell r="NG8">
            <v>-321098.24199999997</v>
          </cell>
          <cell r="NH8">
            <v>-303502.02600000001</v>
          </cell>
          <cell r="NI8">
            <v>-368222.978</v>
          </cell>
          <cell r="NJ8">
            <v>-380332.864</v>
          </cell>
          <cell r="NK8">
            <v>-293937.897</v>
          </cell>
          <cell r="NL8">
            <v>-368635.73300000001</v>
          </cell>
          <cell r="NM8">
            <v>-400032.46499999997</v>
          </cell>
          <cell r="NN8" t="str">
            <v>#N/A N/A</v>
          </cell>
          <cell r="NO8">
            <v>222094</v>
          </cell>
          <cell r="NP8">
            <v>167081.09375</v>
          </cell>
          <cell r="NQ8">
            <v>157553.75</v>
          </cell>
          <cell r="NR8">
            <v>157727.703125</v>
          </cell>
          <cell r="NS8">
            <v>171319.71875</v>
          </cell>
          <cell r="NT8">
            <v>195107.59375</v>
          </cell>
          <cell r="NU8">
            <v>186604.57499999998</v>
          </cell>
          <cell r="NV8">
            <v>196142.07499999998</v>
          </cell>
          <cell r="NW8">
            <v>179007.9</v>
          </cell>
          <cell r="NX8">
            <v>176447.1</v>
          </cell>
          <cell r="NY8">
            <v>184567.997</v>
          </cell>
          <cell r="NZ8">
            <v>189695.33899999998</v>
          </cell>
          <cell r="OA8">
            <v>205141.24399999998</v>
          </cell>
          <cell r="OB8">
            <v>124835.55899999999</v>
          </cell>
          <cell r="OC8" t="str">
            <v>#N/A N/A</v>
          </cell>
          <cell r="OD8" t="str">
            <v>CLP</v>
          </cell>
        </row>
        <row r="9">
          <cell r="C9" t="str">
            <v>CENCOSUD SA</v>
          </cell>
          <cell r="D9">
            <v>665979.875</v>
          </cell>
          <cell r="E9">
            <v>921291.4375</v>
          </cell>
          <cell r="F9">
            <v>1379401</v>
          </cell>
          <cell r="G9">
            <v>2517965.179</v>
          </cell>
          <cell r="H9">
            <v>3116454.5780000002</v>
          </cell>
          <cell r="I9">
            <v>3779735.4950000001</v>
          </cell>
          <cell r="J9">
            <v>6131170.6619999995</v>
          </cell>
          <cell r="K9">
            <v>5554243.551</v>
          </cell>
          <cell r="L9">
            <v>6229911.517</v>
          </cell>
          <cell r="M9">
            <v>7604806.3729999997</v>
          </cell>
          <cell r="N9">
            <v>9149077.1070000008</v>
          </cell>
          <cell r="O9">
            <v>10341039.827</v>
          </cell>
          <cell r="P9">
            <v>10711029.245999999</v>
          </cell>
          <cell r="Q9">
            <v>10991337.710000001</v>
          </cell>
          <cell r="R9" t="str">
            <v>#N/A N/A</v>
          </cell>
          <cell r="S9">
            <v>474080.40625</v>
          </cell>
          <cell r="T9">
            <v>677867.4375</v>
          </cell>
          <cell r="U9">
            <v>986293.1875</v>
          </cell>
          <cell r="V9">
            <v>1766743.3559999999</v>
          </cell>
          <cell r="W9">
            <v>2162774.2910000002</v>
          </cell>
          <cell r="X9">
            <v>2723175.5149999997</v>
          </cell>
          <cell r="Y9">
            <v>4459871.5240000002</v>
          </cell>
          <cell r="Z9">
            <v>4039254.7199999997</v>
          </cell>
          <cell r="AA9">
            <v>4448942.7620000001</v>
          </cell>
          <cell r="AB9">
            <v>5434916.6379999993</v>
          </cell>
          <cell r="AC9">
            <v>6547831.773</v>
          </cell>
          <cell r="AD9">
            <v>7371548.5970000001</v>
          </cell>
          <cell r="AE9">
            <v>7827431.8859999999</v>
          </cell>
          <cell r="AF9">
            <v>7813225.7849999992</v>
          </cell>
          <cell r="AG9" t="str">
            <v>#N/A N/A</v>
          </cell>
          <cell r="AH9">
            <v>70133.23046875</v>
          </cell>
          <cell r="AI9">
            <v>77377.0546875</v>
          </cell>
          <cell r="AJ9">
            <v>107220.6875</v>
          </cell>
          <cell r="AK9">
            <v>205126.69399999999</v>
          </cell>
          <cell r="AL9">
            <v>261734.75</v>
          </cell>
          <cell r="AM9">
            <v>325658.20799999998</v>
          </cell>
          <cell r="AN9">
            <v>446557.60399999999</v>
          </cell>
          <cell r="AO9">
            <v>464294.44299999997</v>
          </cell>
          <cell r="AP9">
            <v>559095.554</v>
          </cell>
          <cell r="AQ9">
            <v>693159.82700000005</v>
          </cell>
          <cell r="AR9">
            <v>720614.98300000001</v>
          </cell>
          <cell r="AS9">
            <v>833183.80900000001</v>
          </cell>
          <cell r="AT9">
            <v>711085.951</v>
          </cell>
          <cell r="AU9">
            <v>807897.37599999993</v>
          </cell>
          <cell r="AV9" t="str">
            <v>#N/A N/A</v>
          </cell>
          <cell r="AW9">
            <v>36273.578125</v>
          </cell>
          <cell r="AX9">
            <v>42895.953125</v>
          </cell>
          <cell r="AY9">
            <v>64952.13671875</v>
          </cell>
          <cell r="AZ9">
            <v>133917.06899999999</v>
          </cell>
          <cell r="BA9">
            <v>174704.50899999999</v>
          </cell>
          <cell r="BB9">
            <v>227555.69199999998</v>
          </cell>
          <cell r="BC9">
            <v>275769.98499999999</v>
          </cell>
          <cell r="BD9">
            <v>362761.484</v>
          </cell>
          <cell r="BE9">
            <v>456785.52999999997</v>
          </cell>
          <cell r="BF9">
            <v>572985.52</v>
          </cell>
          <cell r="BG9">
            <v>579164.58499999996</v>
          </cell>
          <cell r="BH9">
            <v>644146.13500000001</v>
          </cell>
          <cell r="BI9">
            <v>508743.13799999998</v>
          </cell>
          <cell r="BJ9">
            <v>588692.03399999999</v>
          </cell>
          <cell r="BK9" t="str">
            <v>#N/A N/A</v>
          </cell>
          <cell r="BL9" t="str">
            <v>#N/A N/A</v>
          </cell>
          <cell r="BM9">
            <v>2046.5579833984375</v>
          </cell>
          <cell r="BN9">
            <v>3886.111083984375</v>
          </cell>
          <cell r="BO9">
            <v>3556.489</v>
          </cell>
          <cell r="BP9">
            <v>4591.4449999999997</v>
          </cell>
          <cell r="BQ9">
            <v>3641.2539999999999</v>
          </cell>
          <cell r="BR9">
            <v>4151.2349999999997</v>
          </cell>
          <cell r="BS9">
            <v>3700.2709999999997</v>
          </cell>
          <cell r="BT9">
            <v>16856.928</v>
          </cell>
          <cell r="BU9">
            <v>10984.100999999999</v>
          </cell>
          <cell r="BV9">
            <v>8110.4679999999998</v>
          </cell>
          <cell r="BW9">
            <v>5854.6129999999994</v>
          </cell>
          <cell r="BX9">
            <v>6709.1439999999993</v>
          </cell>
          <cell r="BY9">
            <v>14938.64</v>
          </cell>
          <cell r="BZ9" t="str">
            <v>#N/A N/A</v>
          </cell>
          <cell r="CA9">
            <v>17620.859375</v>
          </cell>
          <cell r="CB9">
            <v>13464.8193359375</v>
          </cell>
          <cell r="CC9">
            <v>22705.2265625</v>
          </cell>
          <cell r="CD9">
            <v>25355.255999999998</v>
          </cell>
          <cell r="CE9">
            <v>36455.735999999997</v>
          </cell>
          <cell r="CF9">
            <v>31952.060999999998</v>
          </cell>
          <cell r="CG9">
            <v>119282.416</v>
          </cell>
          <cell r="CH9">
            <v>82310.930999999997</v>
          </cell>
          <cell r="CI9">
            <v>79607.290999999997</v>
          </cell>
          <cell r="CJ9">
            <v>144135.731</v>
          </cell>
          <cell r="CK9">
            <v>211022.11</v>
          </cell>
          <cell r="CL9">
            <v>258684.57399999999</v>
          </cell>
          <cell r="CM9">
            <v>215736.014</v>
          </cell>
          <cell r="CN9">
            <v>259038.397</v>
          </cell>
          <cell r="CO9" t="str">
            <v>#N/A N/A</v>
          </cell>
          <cell r="CP9">
            <v>52702.23046875</v>
          </cell>
          <cell r="CQ9">
            <v>43539.728515625</v>
          </cell>
          <cell r="CR9">
            <v>55529.9638671875</v>
          </cell>
          <cell r="CS9">
            <v>128575.784</v>
          </cell>
          <cell r="CT9">
            <v>143836.571</v>
          </cell>
          <cell r="CU9">
            <v>268058.658</v>
          </cell>
          <cell r="CV9">
            <v>187552.10700000002</v>
          </cell>
          <cell r="CW9">
            <v>301617.098</v>
          </cell>
          <cell r="CX9">
            <v>382650.19900000002</v>
          </cell>
          <cell r="CY9">
            <v>404447.80499999999</v>
          </cell>
          <cell r="CZ9">
            <v>353297.41200000001</v>
          </cell>
          <cell r="DA9">
            <v>345922.56900000002</v>
          </cell>
          <cell r="DB9">
            <v>277416.33600000001</v>
          </cell>
          <cell r="DC9">
            <v>219908.00899999999</v>
          </cell>
          <cell r="DD9" t="str">
            <v>#N/A N/A</v>
          </cell>
          <cell r="DE9">
            <v>7261.26123046875</v>
          </cell>
          <cell r="DF9">
            <v>-2894.73193359375</v>
          </cell>
          <cell r="DG9">
            <v>4938.85693359375</v>
          </cell>
          <cell r="DH9">
            <v>25217.378000000001</v>
          </cell>
          <cell r="DI9">
            <v>11466.808999999999</v>
          </cell>
          <cell r="DJ9">
            <v>50878.341</v>
          </cell>
          <cell r="DK9">
            <v>21111.014999999999</v>
          </cell>
          <cell r="DL9">
            <v>54071.367999999995</v>
          </cell>
          <cell r="DM9">
            <v>76168.820999999996</v>
          </cell>
          <cell r="DN9">
            <v>119555.60799999999</v>
          </cell>
          <cell r="DO9">
            <v>100488.28199999999</v>
          </cell>
          <cell r="DP9">
            <v>96157.773000000001</v>
          </cell>
          <cell r="DQ9">
            <v>125931.659</v>
          </cell>
          <cell r="DR9">
            <v>58540.082999999999</v>
          </cell>
          <cell r="DS9" t="str">
            <v>#N/A N/A</v>
          </cell>
          <cell r="DT9">
            <v>45440.96875</v>
          </cell>
          <cell r="DU9">
            <v>46434.4609375</v>
          </cell>
          <cell r="DV9">
            <v>50591.109375</v>
          </cell>
          <cell r="DW9">
            <v>103358.40599999999</v>
          </cell>
          <cell r="DX9">
            <v>132369.76199999999</v>
          </cell>
          <cell r="DY9">
            <v>217180.31699999998</v>
          </cell>
          <cell r="DZ9">
            <v>166441.092</v>
          </cell>
          <cell r="EA9">
            <v>247545.72999999998</v>
          </cell>
          <cell r="EB9">
            <v>306481.37799999997</v>
          </cell>
          <cell r="EC9">
            <v>284892.19699999999</v>
          </cell>
          <cell r="ED9">
            <v>252809.12999999998</v>
          </cell>
          <cell r="EE9">
            <v>249764.796</v>
          </cell>
          <cell r="EF9">
            <v>151484.677</v>
          </cell>
          <cell r="EG9">
            <v>161367.92600000001</v>
          </cell>
          <cell r="EH9" t="str">
            <v>#N/A N/A</v>
          </cell>
          <cell r="EI9">
            <v>39867.71875</v>
          </cell>
          <cell r="EJ9">
            <v>13407.4716796875</v>
          </cell>
          <cell r="EK9">
            <v>38432.0625</v>
          </cell>
          <cell r="EL9">
            <v>40357.057999999997</v>
          </cell>
          <cell r="EM9">
            <v>51264.32</v>
          </cell>
          <cell r="EN9">
            <v>69556.167000000001</v>
          </cell>
          <cell r="EO9">
            <v>97498.87999999999</v>
          </cell>
          <cell r="EP9">
            <v>91916.857999999993</v>
          </cell>
          <cell r="EQ9">
            <v>103055.68699999999</v>
          </cell>
          <cell r="ER9">
            <v>145061.58100000001</v>
          </cell>
          <cell r="ES9">
            <v>237720.80499999999</v>
          </cell>
          <cell r="ET9">
            <v>171711.625</v>
          </cell>
          <cell r="EU9">
            <v>218871.79299999998</v>
          </cell>
          <cell r="EV9">
            <v>268275.12599999999</v>
          </cell>
          <cell r="EW9" t="str">
            <v>#N/A N/A</v>
          </cell>
          <cell r="EX9">
            <v>27038.615234375</v>
          </cell>
          <cell r="EY9">
            <v>17444.939453125</v>
          </cell>
          <cell r="EZ9">
            <v>14067.669921875</v>
          </cell>
          <cell r="FA9">
            <v>10786.550999999999</v>
          </cell>
          <cell r="FB9">
            <v>8080.4749999999995</v>
          </cell>
          <cell r="FC9">
            <v>34199.523999999998</v>
          </cell>
          <cell r="FD9">
            <v>28231.531999999999</v>
          </cell>
          <cell r="FE9">
            <v>283591.05499999999</v>
          </cell>
          <cell r="FF9">
            <v>50505.924999999996</v>
          </cell>
          <cell r="FG9">
            <v>219869.204</v>
          </cell>
          <cell r="FH9">
            <v>65220.197999999997</v>
          </cell>
          <cell r="FI9">
            <v>49583.939999999995</v>
          </cell>
          <cell r="FJ9">
            <v>47778.994999999995</v>
          </cell>
          <cell r="FK9">
            <v>254850.72499999998</v>
          </cell>
          <cell r="FL9" t="str">
            <v>#N/A N/A</v>
          </cell>
          <cell r="FM9">
            <v>16162.9697265625</v>
          </cell>
          <cell r="FN9">
            <v>65274.9765625</v>
          </cell>
          <cell r="FO9">
            <v>100485.0703125</v>
          </cell>
          <cell r="FP9">
            <v>290716.38399999996</v>
          </cell>
          <cell r="FQ9">
            <v>363858.38799999998</v>
          </cell>
          <cell r="FR9">
            <v>499989.625</v>
          </cell>
          <cell r="FS9">
            <v>550971.18699999992</v>
          </cell>
          <cell r="FT9">
            <v>725687.73599999992</v>
          </cell>
          <cell r="FU9">
            <v>944306.87099999993</v>
          </cell>
          <cell r="FV9">
            <v>929868.79099999997</v>
          </cell>
          <cell r="FW9">
            <v>1060332.8659999999</v>
          </cell>
          <cell r="FX9">
            <v>1133447.5529999998</v>
          </cell>
          <cell r="FY9">
            <v>781576.75399999996</v>
          </cell>
          <cell r="FZ9">
            <v>819839.38299999991</v>
          </cell>
          <cell r="GA9" t="str">
            <v>#N/A N/A</v>
          </cell>
          <cell r="GB9">
            <v>79347.1328125</v>
          </cell>
          <cell r="GC9">
            <v>89059.828125</v>
          </cell>
          <cell r="GD9">
            <v>145266.609375</v>
          </cell>
          <cell r="GE9">
            <v>229544.60699999999</v>
          </cell>
          <cell r="GF9">
            <v>286177.15100000001</v>
          </cell>
          <cell r="GG9">
            <v>399159.64299999998</v>
          </cell>
          <cell r="GH9">
            <v>518489.22899999999</v>
          </cell>
          <cell r="GI9">
            <v>421065.10099999997</v>
          </cell>
          <cell r="GJ9">
            <v>567117.473</v>
          </cell>
          <cell r="GK9">
            <v>769472.451</v>
          </cell>
          <cell r="GL9">
            <v>926761.58499999996</v>
          </cell>
          <cell r="GM9">
            <v>1044906.627</v>
          </cell>
          <cell r="GN9">
            <v>1094609.5830000001</v>
          </cell>
          <cell r="GO9">
            <v>1068309.3330000001</v>
          </cell>
          <cell r="GP9" t="str">
            <v>#N/A N/A</v>
          </cell>
          <cell r="GQ9">
            <v>220238.953125</v>
          </cell>
          <cell r="GR9">
            <v>208682.40625</v>
          </cell>
          <cell r="GS9">
            <v>348421.53125</v>
          </cell>
          <cell r="GT9">
            <v>628459.79499999993</v>
          </cell>
          <cell r="GU9">
            <v>782851.97699999996</v>
          </cell>
          <cell r="GV9">
            <v>1245738.9890000001</v>
          </cell>
          <cell r="GW9">
            <v>1392391.4949999999</v>
          </cell>
          <cell r="GX9">
            <v>1555071.4069999999</v>
          </cell>
          <cell r="GY9">
            <v>1710894.318</v>
          </cell>
          <cell r="GZ9">
            <v>2085635.571</v>
          </cell>
          <cell r="HA9">
            <v>2334567.4240000001</v>
          </cell>
          <cell r="HB9">
            <v>2434484.844</v>
          </cell>
          <cell r="HC9">
            <v>3002467.6259999997</v>
          </cell>
          <cell r="HD9">
            <v>2501764.84</v>
          </cell>
          <cell r="HE9" t="str">
            <v>#N/A N/A</v>
          </cell>
          <cell r="HF9">
            <v>804622.0625</v>
          </cell>
          <cell r="HG9">
            <v>834638.4375</v>
          </cell>
          <cell r="HH9">
            <v>1058098.875</v>
          </cell>
          <cell r="HI9">
            <v>1237437.5349999999</v>
          </cell>
          <cell r="HJ9">
            <v>1377858.92</v>
          </cell>
          <cell r="HK9">
            <v>1690195.7759999998</v>
          </cell>
          <cell r="HL9">
            <v>2653592.4899999998</v>
          </cell>
          <cell r="HM9">
            <v>1802738.014</v>
          </cell>
          <cell r="HN9">
            <v>1723391.486</v>
          </cell>
          <cell r="HO9">
            <v>2228528.801</v>
          </cell>
          <cell r="HP9">
            <v>2977837.83</v>
          </cell>
          <cell r="HQ9">
            <v>3101883.8679999998</v>
          </cell>
          <cell r="HR9">
            <v>3009728.4559999998</v>
          </cell>
          <cell r="HS9">
            <v>2711490.63</v>
          </cell>
          <cell r="HT9" t="str">
            <v>#N/A N/A</v>
          </cell>
          <cell r="HU9">
            <v>1088513.75</v>
          </cell>
          <cell r="HV9">
            <v>1108190.125</v>
          </cell>
          <cell r="HW9">
            <v>1559854</v>
          </cell>
          <cell r="HX9">
            <v>2499195.202</v>
          </cell>
          <cell r="HY9">
            <v>2881938.9439999997</v>
          </cell>
          <cell r="HZ9">
            <v>3879348.4239999996</v>
          </cell>
          <cell r="IA9">
            <v>5519567.3399999999</v>
          </cell>
          <cell r="IB9">
            <v>5591070.3119999999</v>
          </cell>
          <cell r="IC9">
            <v>6352533.3269999996</v>
          </cell>
          <cell r="ID9">
            <v>7644087.8019999992</v>
          </cell>
          <cell r="IE9">
            <v>9673999.5930000003</v>
          </cell>
          <cell r="IF9">
            <v>10065234.213</v>
          </cell>
          <cell r="IG9">
            <v>10716503.229</v>
          </cell>
          <cell r="IH9">
            <v>10110725.309999999</v>
          </cell>
          <cell r="II9" t="str">
            <v>#N/A N/A</v>
          </cell>
          <cell r="IJ9">
            <v>142134.28125</v>
          </cell>
          <cell r="IK9">
            <v>198863.96875</v>
          </cell>
          <cell r="IL9">
            <v>300003.3125</v>
          </cell>
          <cell r="IM9">
            <v>393618.41899999999</v>
          </cell>
          <cell r="IN9">
            <v>525448.13</v>
          </cell>
          <cell r="IO9">
            <v>695035.58499999996</v>
          </cell>
          <cell r="IP9">
            <v>920316.86899999995</v>
          </cell>
          <cell r="IQ9">
            <v>914283.19199999992</v>
          </cell>
          <cell r="IR9">
            <v>1133227.3219999999</v>
          </cell>
          <cell r="IS9">
            <v>1374705.77</v>
          </cell>
          <cell r="IT9">
            <v>1704773.0629999998</v>
          </cell>
          <cell r="IU9">
            <v>1737920.899</v>
          </cell>
          <cell r="IV9">
            <v>1743224.689</v>
          </cell>
          <cell r="IW9">
            <v>1622571.8639999998</v>
          </cell>
          <cell r="IX9" t="str">
            <v>#N/A N/A</v>
          </cell>
          <cell r="IY9">
            <v>300244.12109375</v>
          </cell>
          <cell r="IZ9">
            <v>298593.81640625</v>
          </cell>
          <cell r="JA9">
            <v>363388.921875</v>
          </cell>
          <cell r="JB9">
            <v>593147.31900000002</v>
          </cell>
          <cell r="JC9">
            <v>700744.55799999996</v>
          </cell>
          <cell r="JD9">
            <v>1116599.1369999999</v>
          </cell>
          <cell r="JE9">
            <v>1688810.9939999999</v>
          </cell>
          <cell r="JF9">
            <v>1417670.72</v>
          </cell>
          <cell r="JG9">
            <v>1590736.747</v>
          </cell>
          <cell r="JH9">
            <v>2466462.827</v>
          </cell>
          <cell r="JI9">
            <v>3538632.1549999998</v>
          </cell>
          <cell r="JJ9">
            <v>2956781.9029999999</v>
          </cell>
          <cell r="JK9">
            <v>3170156.4709999999</v>
          </cell>
          <cell r="JL9">
            <v>3279065.0690000001</v>
          </cell>
          <cell r="JM9" t="str">
            <v>#N/A N/A</v>
          </cell>
          <cell r="JN9">
            <v>565233.9296875</v>
          </cell>
          <cell r="JO9">
            <v>594625.23046875</v>
          </cell>
          <cell r="JP9">
            <v>823087.140625</v>
          </cell>
          <cell r="JQ9">
            <v>1180372.0360000001</v>
          </cell>
          <cell r="JR9">
            <v>1432177.9539999999</v>
          </cell>
          <cell r="JS9">
            <v>2083321.7879999997</v>
          </cell>
          <cell r="JT9">
            <v>3077084.8509999998</v>
          </cell>
          <cell r="JU9">
            <v>3011943.53</v>
          </cell>
          <cell r="JV9">
            <v>3662940.148</v>
          </cell>
          <cell r="JW9">
            <v>4693481.5560000008</v>
          </cell>
          <cell r="JX9">
            <v>6275787.8489999995</v>
          </cell>
          <cell r="JY9">
            <v>5803867.1239999998</v>
          </cell>
          <cell r="JZ9">
            <v>6425017.4179999996</v>
          </cell>
          <cell r="KA9">
            <v>6139913.4919999996</v>
          </cell>
          <cell r="KB9" t="str">
            <v>#N/A N/A</v>
          </cell>
          <cell r="KC9">
            <v>17208.91796875</v>
          </cell>
          <cell r="KD9">
            <v>19536.26953125</v>
          </cell>
          <cell r="KE9">
            <v>19389.625</v>
          </cell>
          <cell r="KF9">
            <v>90460.112999999998</v>
          </cell>
          <cell r="KG9">
            <v>97834.243999999992</v>
          </cell>
          <cell r="KH9">
            <v>81592.694999999992</v>
          </cell>
          <cell r="KI9">
            <v>111624.22199999999</v>
          </cell>
          <cell r="KJ9">
            <v>76348.44</v>
          </cell>
          <cell r="KK9">
            <v>74885.759999999995</v>
          </cell>
          <cell r="KL9">
            <v>87750.294999999998</v>
          </cell>
          <cell r="KM9">
            <v>677.59899999999993</v>
          </cell>
          <cell r="KN9">
            <v>100.086</v>
          </cell>
          <cell r="KO9">
            <v>-831.78399999999999</v>
          </cell>
          <cell r="KP9">
            <v>-933.94099999999992</v>
          </cell>
          <cell r="KQ9" t="str">
            <v>#N/A N/A</v>
          </cell>
          <cell r="KR9">
            <v>523279.85546875</v>
          </cell>
          <cell r="KS9">
            <v>513564.92578125</v>
          </cell>
          <cell r="KT9">
            <v>736766.90625</v>
          </cell>
          <cell r="KU9">
            <v>1318823.166</v>
          </cell>
          <cell r="KV9">
            <v>1449760.9899999998</v>
          </cell>
          <cell r="KW9">
            <v>1796026.6360000002</v>
          </cell>
          <cell r="KX9">
            <v>2442482.4890000001</v>
          </cell>
          <cell r="KY9">
            <v>2579126.7819999997</v>
          </cell>
          <cell r="KZ9">
            <v>2689593.1789999995</v>
          </cell>
          <cell r="LA9">
            <v>2950606.2460000003</v>
          </cell>
          <cell r="LB9">
            <v>3398211.7439999999</v>
          </cell>
          <cell r="LC9">
            <v>4261367.0889999997</v>
          </cell>
          <cell r="LD9">
            <v>4291485.8109999998</v>
          </cell>
          <cell r="LE9">
            <v>3970811.8179999995</v>
          </cell>
          <cell r="LF9" t="str">
            <v>#N/A N/A</v>
          </cell>
          <cell r="LG9">
            <v>-84832.9765625</v>
          </cell>
          <cell r="LH9">
            <v>-83381.46875</v>
          </cell>
          <cell r="LI9">
            <v>-117389.515625</v>
          </cell>
          <cell r="LJ9">
            <v>-127452.5</v>
          </cell>
          <cell r="LK9">
            <v>-187734.06</v>
          </cell>
          <cell r="LL9">
            <v>-321513.86799999996</v>
          </cell>
          <cell r="LM9">
            <v>-554608.41399999999</v>
          </cell>
          <cell r="LN9">
            <v>-190868.18</v>
          </cell>
          <cell r="LO9">
            <v>-349057.53399999999</v>
          </cell>
          <cell r="LP9">
            <v>-616336.07999999996</v>
          </cell>
          <cell r="LQ9">
            <v>-575227.69499999995</v>
          </cell>
          <cell r="LR9">
            <v>-318597.31899999996</v>
          </cell>
          <cell r="LS9">
            <v>-227422.96099999998</v>
          </cell>
          <cell r="LT9">
            <v>-171605.755</v>
          </cell>
          <cell r="LU9" t="str">
            <v>#N/A N/A</v>
          </cell>
          <cell r="LV9" t="str">
            <v>#N/A N/A</v>
          </cell>
          <cell r="LW9" t="str">
            <v>#N/A N/A</v>
          </cell>
          <cell r="LX9" t="str">
            <v>#N/A N/A</v>
          </cell>
          <cell r="LY9" t="str">
            <v>#N/A N/A</v>
          </cell>
          <cell r="LZ9" t="str">
            <v>#N/A N/A</v>
          </cell>
          <cell r="MA9" t="str">
            <v>#N/A N/A</v>
          </cell>
          <cell r="MB9" t="str">
            <v>#N/A N/A</v>
          </cell>
          <cell r="MC9">
            <v>83849.843999999997</v>
          </cell>
          <cell r="MD9">
            <v>80730.402000000002</v>
          </cell>
          <cell r="ME9">
            <v>123271.067</v>
          </cell>
          <cell r="MF9">
            <v>171177.28699999998</v>
          </cell>
          <cell r="MG9">
            <v>191080.04399999999</v>
          </cell>
          <cell r="MH9">
            <v>188378.177</v>
          </cell>
          <cell r="MI9">
            <v>224580.11799999999</v>
          </cell>
          <cell r="MJ9" t="str">
            <v>#N/A N/A</v>
          </cell>
          <cell r="MK9" t="str">
            <v>#N/A N/A</v>
          </cell>
          <cell r="ML9" t="str">
            <v>#N/A N/A</v>
          </cell>
          <cell r="MM9" t="str">
            <v>#N/A N/A</v>
          </cell>
          <cell r="MN9" t="str">
            <v>#N/A N/A</v>
          </cell>
          <cell r="MO9" t="str">
            <v>#N/A N/A</v>
          </cell>
          <cell r="MP9" t="str">
            <v>#N/A N/A</v>
          </cell>
          <cell r="MQ9" t="str">
            <v>#N/A N/A</v>
          </cell>
          <cell r="MR9">
            <v>17507.198</v>
          </cell>
          <cell r="MS9">
            <v>8756.4989999999998</v>
          </cell>
          <cell r="MT9">
            <v>40466.962999999996</v>
          </cell>
          <cell r="MU9">
            <v>80948.678</v>
          </cell>
          <cell r="MV9">
            <v>69832.312999999995</v>
          </cell>
          <cell r="MW9">
            <v>87128.966</v>
          </cell>
          <cell r="MX9">
            <v>66528.482999999993</v>
          </cell>
          <cell r="MY9" t="str">
            <v>#N/A N/A</v>
          </cell>
          <cell r="MZ9" t="str">
            <v>#N/A N/A</v>
          </cell>
          <cell r="NA9">
            <v>0</v>
          </cell>
          <cell r="NB9">
            <v>-32955.47265625</v>
          </cell>
          <cell r="NC9">
            <v>-17697.665000000001</v>
          </cell>
          <cell r="ND9">
            <v>-37795.939999999995</v>
          </cell>
          <cell r="NE9">
            <v>-42692.303</v>
          </cell>
          <cell r="NF9">
            <v>-59616.63</v>
          </cell>
          <cell r="NG9">
            <v>-48388.246999999996</v>
          </cell>
          <cell r="NH9">
            <v>-54928.398000000001</v>
          </cell>
          <cell r="NI9">
            <v>-78468.618000000002</v>
          </cell>
          <cell r="NJ9">
            <v>-53259.382999999994</v>
          </cell>
          <cell r="NK9">
            <v>-79736.683999999994</v>
          </cell>
          <cell r="NL9">
            <v>-55893.004999999997</v>
          </cell>
          <cell r="NM9">
            <v>-80898.84599999999</v>
          </cell>
          <cell r="NN9" t="str">
            <v>#N/A N/A</v>
          </cell>
          <cell r="NO9">
            <v>33859.65234375</v>
          </cell>
          <cell r="NP9">
            <v>34481.1015625</v>
          </cell>
          <cell r="NQ9">
            <v>42268.55078125</v>
          </cell>
          <cell r="NR9">
            <v>71209.625</v>
          </cell>
          <cell r="NS9">
            <v>87030.240999999995</v>
          </cell>
          <cell r="NT9">
            <v>98102.515999999989</v>
          </cell>
          <cell r="NU9">
            <v>170787.61900000001</v>
          </cell>
          <cell r="NV9">
            <v>101532.959</v>
          </cell>
          <cell r="NW9">
            <v>102310.02399999999</v>
          </cell>
          <cell r="NX9">
            <v>120174.307</v>
          </cell>
          <cell r="NY9">
            <v>141450.39799999999</v>
          </cell>
          <cell r="NZ9">
            <v>189037.674</v>
          </cell>
          <cell r="OA9">
            <v>202342.81299999999</v>
          </cell>
          <cell r="OB9">
            <v>219205.342</v>
          </cell>
          <cell r="OC9" t="str">
            <v>#N/A N/A</v>
          </cell>
          <cell r="OD9" t="str">
            <v>CLP</v>
          </cell>
        </row>
        <row r="10">
          <cell r="C10" t="str">
            <v>CMPC</v>
          </cell>
          <cell r="D10">
            <v>887835.3125</v>
          </cell>
          <cell r="E10">
            <v>993021.625</v>
          </cell>
          <cell r="F10">
            <v>1077572.791</v>
          </cell>
          <cell r="G10">
            <v>1091279.723</v>
          </cell>
          <cell r="H10">
            <v>1201891.844</v>
          </cell>
          <cell r="I10">
            <v>1603610.125</v>
          </cell>
          <cell r="J10">
            <v>1873943.625</v>
          </cell>
          <cell r="K10">
            <v>1745430.1327534656</v>
          </cell>
          <cell r="L10">
            <v>2151367.2277113837</v>
          </cell>
          <cell r="M10">
            <v>2315106.9071983127</v>
          </cell>
          <cell r="N10">
            <v>2314590.2024758942</v>
          </cell>
          <cell r="O10">
            <v>2464535.3821775122</v>
          </cell>
          <cell r="P10">
            <v>2761128.4761741422</v>
          </cell>
          <cell r="Q10">
            <v>3169547.8823001254</v>
          </cell>
          <cell r="R10" t="str">
            <v>#N/A N/A</v>
          </cell>
          <cell r="S10">
            <v>562810.1875</v>
          </cell>
          <cell r="T10">
            <v>600541.0625</v>
          </cell>
          <cell r="U10">
            <v>629593.15999999992</v>
          </cell>
          <cell r="V10">
            <v>700197.06699999992</v>
          </cell>
          <cell r="W10">
            <v>801169.67200000002</v>
          </cell>
          <cell r="X10">
            <v>1008772.5625</v>
          </cell>
          <cell r="Y10">
            <v>1284319.625</v>
          </cell>
          <cell r="Z10">
            <v>1408938.4804269802</v>
          </cell>
          <cell r="AA10">
            <v>1595870.0395240141</v>
          </cell>
          <cell r="AB10">
            <v>1797044.834446962</v>
          </cell>
          <cell r="AC10">
            <v>1843085.5562019669</v>
          </cell>
          <cell r="AD10">
            <v>1956440.0632450646</v>
          </cell>
          <cell r="AE10">
            <v>2184472.3427869328</v>
          </cell>
          <cell r="AF10">
            <v>2496780.0342052318</v>
          </cell>
          <cell r="AG10" t="str">
            <v>#N/A N/A</v>
          </cell>
          <cell r="AH10">
            <v>218772.703125</v>
          </cell>
          <cell r="AI10">
            <v>263346.6015625</v>
          </cell>
          <cell r="AJ10">
            <v>301319.533</v>
          </cell>
          <cell r="AK10">
            <v>244187.66399999999</v>
          </cell>
          <cell r="AL10">
            <v>256711.715</v>
          </cell>
          <cell r="AM10">
            <v>433126.21875</v>
          </cell>
          <cell r="AN10">
            <v>397309.796875</v>
          </cell>
          <cell r="AO10">
            <v>360637.92892401799</v>
          </cell>
          <cell r="AP10">
            <v>605886.28368043469</v>
          </cell>
          <cell r="AQ10">
            <v>479748.10218258435</v>
          </cell>
          <cell r="AR10">
            <v>411654.70063721982</v>
          </cell>
          <cell r="AS10">
            <v>417712.58791171858</v>
          </cell>
          <cell r="AT10">
            <v>475641.43070400541</v>
          </cell>
          <cell r="AU10">
            <v>637026.52421222953</v>
          </cell>
          <cell r="AV10" t="str">
            <v>#N/A N/A</v>
          </cell>
          <cell r="AW10">
            <v>128837.1015625</v>
          </cell>
          <cell r="AX10">
            <v>178182.578125</v>
          </cell>
          <cell r="AY10">
            <v>216581.88399999999</v>
          </cell>
          <cell r="AZ10">
            <v>155647.106</v>
          </cell>
          <cell r="BA10">
            <v>157583.576</v>
          </cell>
          <cell r="BB10">
            <v>290442.65625</v>
          </cell>
          <cell r="BC10">
            <v>234987.140625</v>
          </cell>
          <cell r="BD10">
            <v>205940.71646812701</v>
          </cell>
          <cell r="BE10">
            <v>440259.17621185095</v>
          </cell>
          <cell r="BF10">
            <v>319136.85462102428</v>
          </cell>
          <cell r="BG10">
            <v>248511.1361526793</v>
          </cell>
          <cell r="BH10">
            <v>247160.08216725878</v>
          </cell>
          <cell r="BI10">
            <v>275519.7078965776</v>
          </cell>
          <cell r="BJ10">
            <v>392370.87373699597</v>
          </cell>
          <cell r="BK10" t="str">
            <v>#N/A N/A</v>
          </cell>
          <cell r="BL10" t="str">
            <v>#N/A N/A</v>
          </cell>
          <cell r="BM10">
            <v>4130.27783203125</v>
          </cell>
          <cell r="BN10">
            <v>6939.7</v>
          </cell>
          <cell r="BO10">
            <v>7757.4119999999994</v>
          </cell>
          <cell r="BP10">
            <v>3808.9169999999999</v>
          </cell>
          <cell r="BQ10">
            <v>4133.3720703125</v>
          </cell>
          <cell r="BR10">
            <v>10347.904296875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 t="str">
            <v>#N/A N/A</v>
          </cell>
          <cell r="CA10">
            <v>31840.939453125</v>
          </cell>
          <cell r="CB10">
            <v>30754.8828125</v>
          </cell>
          <cell r="CC10">
            <v>29624.021999999997</v>
          </cell>
          <cell r="CD10">
            <v>31179.724999999999</v>
          </cell>
          <cell r="CE10">
            <v>37193.447</v>
          </cell>
          <cell r="CF10">
            <v>40244.2265625</v>
          </cell>
          <cell r="CG10">
            <v>41924.1015625</v>
          </cell>
          <cell r="CH10">
            <v>58373.05930030231</v>
          </cell>
          <cell r="CI10">
            <v>68669.617472420534</v>
          </cell>
          <cell r="CJ10">
            <v>78800.644554835861</v>
          </cell>
          <cell r="CK10">
            <v>85219.7279800588</v>
          </cell>
          <cell r="CL10">
            <v>86353.830244208657</v>
          </cell>
          <cell r="CM10">
            <v>108182.4973849113</v>
          </cell>
          <cell r="CN10">
            <v>122451.89295712666</v>
          </cell>
          <cell r="CO10" t="str">
            <v>#N/A N/A</v>
          </cell>
          <cell r="CP10">
            <v>85136.9970703125</v>
          </cell>
          <cell r="CQ10">
            <v>150224.541015625</v>
          </cell>
          <cell r="CR10">
            <v>203443.41099999999</v>
          </cell>
          <cell r="CS10">
            <v>144537.60500000001</v>
          </cell>
          <cell r="CT10">
            <v>139460.495</v>
          </cell>
          <cell r="CU10">
            <v>303947.35464477539</v>
          </cell>
          <cell r="CV10">
            <v>182148.05859375</v>
          </cell>
          <cell r="CW10">
            <v>104306.41644346601</v>
          </cell>
          <cell r="CX10">
            <v>364782.35758954909</v>
          </cell>
          <cell r="CY10">
            <v>275305.51364237722</v>
          </cell>
          <cell r="CZ10">
            <v>160602.01476774507</v>
          </cell>
          <cell r="DA10">
            <v>185241.74321655097</v>
          </cell>
          <cell r="DB10">
            <v>212654.66064852773</v>
          </cell>
          <cell r="DC10">
            <v>273489.11943151831</v>
          </cell>
          <cell r="DD10" t="str">
            <v>#N/A N/A</v>
          </cell>
          <cell r="DE10">
            <v>15736.169921875</v>
          </cell>
          <cell r="DF10">
            <v>23343.390625</v>
          </cell>
          <cell r="DG10">
            <v>32391.444</v>
          </cell>
          <cell r="DH10">
            <v>18554.208999999999</v>
          </cell>
          <cell r="DI10">
            <v>27522.734999999997</v>
          </cell>
          <cell r="DJ10">
            <v>52436.67578125</v>
          </cell>
          <cell r="DK10">
            <v>48160.296875</v>
          </cell>
          <cell r="DL10">
            <v>-45570.14600300826</v>
          </cell>
          <cell r="DM10">
            <v>38433.406701959015</v>
          </cell>
          <cell r="DN10">
            <v>85086.587032859446</v>
          </cell>
          <cell r="DO10">
            <v>62164.38021424882</v>
          </cell>
          <cell r="DP10">
            <v>88317.74596950697</v>
          </cell>
          <cell r="DQ10">
            <v>133985.87332629791</v>
          </cell>
          <cell r="DR10">
            <v>275534.43634839921</v>
          </cell>
          <cell r="DS10" t="str">
            <v>#N/A N/A</v>
          </cell>
          <cell r="DT10">
            <v>69400.828125</v>
          </cell>
          <cell r="DU10">
            <v>126881.15625</v>
          </cell>
          <cell r="DV10">
            <v>171051.967</v>
          </cell>
          <cell r="DW10">
            <v>125983.39599999999</v>
          </cell>
          <cell r="DX10">
            <v>111937.76</v>
          </cell>
          <cell r="DY10">
            <v>251510.671875</v>
          </cell>
          <cell r="DZ10">
            <v>133987.765625</v>
          </cell>
          <cell r="EA10">
            <v>149876.56244647427</v>
          </cell>
          <cell r="EB10">
            <v>326348.95088759012</v>
          </cell>
          <cell r="EC10">
            <v>190218.92660951769</v>
          </cell>
          <cell r="ED10">
            <v>98437.63455349626</v>
          </cell>
          <cell r="EE10">
            <v>96923.997247043997</v>
          </cell>
          <cell r="EF10">
            <v>78668.787322229851</v>
          </cell>
          <cell r="EG10">
            <v>-2045.316916880874</v>
          </cell>
          <cell r="EH10" t="str">
            <v>#N/A N/A</v>
          </cell>
          <cell r="EI10">
            <v>10570.7275390625</v>
          </cell>
          <cell r="EJ10">
            <v>81540.890625</v>
          </cell>
          <cell r="EK10">
            <v>145142.76499999998</v>
          </cell>
          <cell r="EL10">
            <v>50720.127</v>
          </cell>
          <cell r="EM10">
            <v>30374.165999999997</v>
          </cell>
          <cell r="EN10">
            <v>61836.6796875</v>
          </cell>
          <cell r="EO10">
            <v>48467.0078125</v>
          </cell>
          <cell r="EP10">
            <v>386416.5781499999</v>
          </cell>
          <cell r="EQ10">
            <v>170599.57199999999</v>
          </cell>
          <cell r="ER10">
            <v>210063.4615</v>
          </cell>
          <cell r="ES10">
            <v>206474.35718000002</v>
          </cell>
          <cell r="ET10">
            <v>487222.98705000005</v>
          </cell>
          <cell r="EU10">
            <v>665785.07939999993</v>
          </cell>
          <cell r="EV10">
            <v>361638.26159999997</v>
          </cell>
          <cell r="EW10" t="str">
            <v>#N/A N/A</v>
          </cell>
          <cell r="EX10">
            <v>100887.8125</v>
          </cell>
          <cell r="EY10">
            <v>55361.1875</v>
          </cell>
          <cell r="EZ10">
            <v>125765.81599999999</v>
          </cell>
          <cell r="FA10">
            <v>15994.302</v>
          </cell>
          <cell r="FB10">
            <v>240.37299999999999</v>
          </cell>
          <cell r="FC10">
            <v>881.9169921875</v>
          </cell>
          <cell r="FD10">
            <v>6564.8818359375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 t="str">
            <v>#N/A N/A</v>
          </cell>
          <cell r="FM10">
            <v>177131.90625</v>
          </cell>
          <cell r="FN10">
            <v>161465.125</v>
          </cell>
          <cell r="FO10">
            <v>146600.69399999999</v>
          </cell>
          <cell r="FP10">
            <v>155201.99400000001</v>
          </cell>
          <cell r="FQ10">
            <v>228110.16499999998</v>
          </cell>
          <cell r="FR10">
            <v>288676.75</v>
          </cell>
          <cell r="FS10">
            <v>375386.5625</v>
          </cell>
          <cell r="FT10">
            <v>320130.9218999999</v>
          </cell>
          <cell r="FU10">
            <v>381050.27999999997</v>
          </cell>
          <cell r="FV10">
            <v>426502.74650000001</v>
          </cell>
          <cell r="FW10">
            <v>434510.06442999997</v>
          </cell>
          <cell r="FX10">
            <v>459186.02595000004</v>
          </cell>
          <cell r="FY10">
            <v>508775.80109999998</v>
          </cell>
          <cell r="FZ10">
            <v>625044.01379999996</v>
          </cell>
          <cell r="GA10" t="str">
            <v>#N/A N/A</v>
          </cell>
          <cell r="GB10">
            <v>227666.984375</v>
          </cell>
          <cell r="GC10">
            <v>203741.90625</v>
          </cell>
          <cell r="GD10">
            <v>225520.39799999999</v>
          </cell>
          <cell r="GE10">
            <v>268628.15500000003</v>
          </cell>
          <cell r="GF10">
            <v>329183.78899999999</v>
          </cell>
          <cell r="GG10">
            <v>360571.03125</v>
          </cell>
          <cell r="GH10">
            <v>507302.75</v>
          </cell>
          <cell r="GI10">
            <v>374124.10934999998</v>
          </cell>
          <cell r="GJ10">
            <v>448567.23599999998</v>
          </cell>
          <cell r="GK10">
            <v>530453.65749999997</v>
          </cell>
          <cell r="GL10">
            <v>525888.09351000004</v>
          </cell>
          <cell r="GM10">
            <v>555900.35295000009</v>
          </cell>
          <cell r="GN10">
            <v>629565.89429999981</v>
          </cell>
          <cell r="GO10">
            <v>755741.74079999991</v>
          </cell>
          <cell r="GP10" t="str">
            <v>#N/A N/A</v>
          </cell>
          <cell r="GQ10">
            <v>589927.5</v>
          </cell>
          <cell r="GR10">
            <v>635505.375</v>
          </cell>
          <cell r="GS10">
            <v>786868.04499999993</v>
          </cell>
          <cell r="GT10">
            <v>600147.56099999999</v>
          </cell>
          <cell r="GU10">
            <v>687446.929</v>
          </cell>
          <cell r="GV10">
            <v>797136.8125</v>
          </cell>
          <cell r="GW10">
            <v>1128421</v>
          </cell>
          <cell r="GX10">
            <v>1299954.4555499998</v>
          </cell>
          <cell r="GY10">
            <v>1416976.236</v>
          </cell>
          <cell r="GZ10">
            <v>1677538.23</v>
          </cell>
          <cell r="HA10">
            <v>1605714.6714700002</v>
          </cell>
          <cell r="HB10">
            <v>1833179.4510000001</v>
          </cell>
          <cell r="HC10">
            <v>2146903.2878999999</v>
          </cell>
          <cell r="HD10">
            <v>2223854.6508000004</v>
          </cell>
          <cell r="HE10" t="str">
            <v>#N/A N/A</v>
          </cell>
          <cell r="HF10">
            <v>2018018</v>
          </cell>
          <cell r="HG10">
            <v>2120475</v>
          </cell>
          <cell r="HH10">
            <v>2231238.5749999997</v>
          </cell>
          <cell r="HI10">
            <v>2533946.7080000001</v>
          </cell>
          <cell r="HJ10">
            <v>2809545.588</v>
          </cell>
          <cell r="HK10">
            <v>3025259.5</v>
          </cell>
          <cell r="HL10">
            <v>3547858.25</v>
          </cell>
          <cell r="HM10">
            <v>4622065.6991999997</v>
          </cell>
          <cell r="HN10">
            <v>4374338.4359999998</v>
          </cell>
          <cell r="HO10">
            <v>4998306.3905000007</v>
          </cell>
          <cell r="HP10">
            <v>4716466.9259500001</v>
          </cell>
          <cell r="HQ10">
            <v>5316130.0305000003</v>
          </cell>
          <cell r="HR10">
            <v>6669702.3372</v>
          </cell>
          <cell r="HS10">
            <v>7815552.5933999997</v>
          </cell>
          <cell r="HT10" t="str">
            <v>#N/A N/A</v>
          </cell>
          <cell r="HU10">
            <v>2700414.75</v>
          </cell>
          <cell r="HV10">
            <v>2809904.5</v>
          </cell>
          <cell r="HW10">
            <v>3086725.2739999997</v>
          </cell>
          <cell r="HX10">
            <v>3230797.8589999997</v>
          </cell>
          <cell r="HY10">
            <v>3592619.298</v>
          </cell>
          <cell r="HZ10">
            <v>3939138</v>
          </cell>
          <cell r="IA10">
            <v>4816390.5</v>
          </cell>
          <cell r="IB10">
            <v>6215100.9469499998</v>
          </cell>
          <cell r="IC10">
            <v>6026181.4079999998</v>
          </cell>
          <cell r="ID10">
            <v>6934156.125</v>
          </cell>
          <cell r="IE10">
            <v>6645309.3077799994</v>
          </cell>
          <cell r="IF10">
            <v>7455007.8843</v>
          </cell>
          <cell r="IG10">
            <v>9218854.0899</v>
          </cell>
          <cell r="IH10">
            <v>10465462.9146</v>
          </cell>
          <cell r="II10" t="str">
            <v>#N/A N/A</v>
          </cell>
          <cell r="IJ10">
            <v>78386.2890625</v>
          </cell>
          <cell r="IK10">
            <v>88075.421875</v>
          </cell>
          <cell r="IL10">
            <v>94016.296999999991</v>
          </cell>
          <cell r="IM10">
            <v>107014.76299999999</v>
          </cell>
          <cell r="IN10">
            <v>147895.09599999999</v>
          </cell>
          <cell r="IO10">
            <v>154230.09375</v>
          </cell>
          <cell r="IP10">
            <v>209613.890625</v>
          </cell>
          <cell r="IQ10">
            <v>209271.87255</v>
          </cell>
          <cell r="IR10">
            <v>235204.63199999998</v>
          </cell>
          <cell r="IS10">
            <v>278444.20749999996</v>
          </cell>
          <cell r="IT10">
            <v>302814.56581999996</v>
          </cell>
          <cell r="IU10">
            <v>296689.56255000003</v>
          </cell>
          <cell r="IV10">
            <v>344821.15919999999</v>
          </cell>
          <cell r="IW10">
            <v>428903.53380000003</v>
          </cell>
          <cell r="IX10" t="str">
            <v>#N/A N/A</v>
          </cell>
          <cell r="IY10">
            <v>545505.984375</v>
          </cell>
          <cell r="IZ10">
            <v>540393.2109375</v>
          </cell>
          <cell r="JA10">
            <v>597095.70200000005</v>
          </cell>
          <cell r="JB10">
            <v>613610.96100000001</v>
          </cell>
          <cell r="JC10">
            <v>832333.94099999999</v>
          </cell>
          <cell r="JD10">
            <v>779943.8125</v>
          </cell>
          <cell r="JE10">
            <v>1053631.90625</v>
          </cell>
          <cell r="JF10">
            <v>1512377.0851500002</v>
          </cell>
          <cell r="JG10">
            <v>1396556.9279999998</v>
          </cell>
          <cell r="JH10">
            <v>1772179.7009999999</v>
          </cell>
          <cell r="JI10">
            <v>1865883.4119900002</v>
          </cell>
          <cell r="JJ10">
            <v>2023672.4158500002</v>
          </cell>
          <cell r="JK10">
            <v>2761785.2366999998</v>
          </cell>
          <cell r="JL10">
            <v>2829466.0181999998</v>
          </cell>
          <cell r="JM10" t="str">
            <v>#N/A N/A</v>
          </cell>
          <cell r="JN10">
            <v>743781.671875</v>
          </cell>
          <cell r="JO10">
            <v>739272.046875</v>
          </cell>
          <cell r="JP10">
            <v>825406.70200000005</v>
          </cell>
          <cell r="JQ10">
            <v>842282.17299999995</v>
          </cell>
          <cell r="JR10">
            <v>1133773.227</v>
          </cell>
          <cell r="JS10">
            <v>1150134.5625</v>
          </cell>
          <cell r="JT10">
            <v>1479623.8125</v>
          </cell>
          <cell r="JU10">
            <v>2531981.6540999999</v>
          </cell>
          <cell r="JV10">
            <v>2365611.3000000003</v>
          </cell>
          <cell r="JW10">
            <v>2849620.6230000001</v>
          </cell>
          <cell r="JX10">
            <v>2822154.87892</v>
          </cell>
          <cell r="JY10">
            <v>3083385.2632500003</v>
          </cell>
          <cell r="JZ10">
            <v>4239902.9316000007</v>
          </cell>
          <cell r="KA10">
            <v>4847740.2198000001</v>
          </cell>
          <cell r="KB10" t="str">
            <v>#N/A N/A</v>
          </cell>
          <cell r="KC10">
            <v>64256.6796875</v>
          </cell>
          <cell r="KD10">
            <v>61715.95703125</v>
          </cell>
          <cell r="KE10">
            <v>62581.828999999998</v>
          </cell>
          <cell r="KF10">
            <v>63993.911</v>
          </cell>
          <cell r="KG10">
            <v>65241.582999999999</v>
          </cell>
          <cell r="KH10">
            <v>69048.078125</v>
          </cell>
          <cell r="KI10">
            <v>86190.9140625</v>
          </cell>
          <cell r="KJ10">
            <v>79998.477599999998</v>
          </cell>
          <cell r="KK10">
            <v>73158.228000000003</v>
          </cell>
          <cell r="KL10">
            <v>4456.7905000000001</v>
          </cell>
          <cell r="KM10">
            <v>2260.8463800000004</v>
          </cell>
          <cell r="KN10">
            <v>2230.5352500000004</v>
          </cell>
          <cell r="KO10">
            <v>2093.1980999999996</v>
          </cell>
          <cell r="KP10">
            <v>2822.3538000000003</v>
          </cell>
          <cell r="KQ10" t="str">
            <v>#N/A N/A</v>
          </cell>
          <cell r="KR10">
            <v>1956633.15625</v>
          </cell>
          <cell r="KS10">
            <v>2070632.46484375</v>
          </cell>
          <cell r="KT10">
            <v>2261318.5719999997</v>
          </cell>
          <cell r="KU10">
            <v>2388515.6859999998</v>
          </cell>
          <cell r="KV10">
            <v>2458846.071</v>
          </cell>
          <cell r="KW10">
            <v>2789003.4140625</v>
          </cell>
          <cell r="KX10">
            <v>3336766.7109375</v>
          </cell>
          <cell r="KY10">
            <v>3683119.2928500003</v>
          </cell>
          <cell r="KZ10">
            <v>3660570.108</v>
          </cell>
          <cell r="LA10">
            <v>4084535.5019999999</v>
          </cell>
          <cell r="LB10">
            <v>3823154.4288599999</v>
          </cell>
          <cell r="LC10">
            <v>4371622.6210500011</v>
          </cell>
          <cell r="LD10">
            <v>4978951.1582999984</v>
          </cell>
          <cell r="LE10">
            <v>5617722.6948000006</v>
          </cell>
          <cell r="LF10" t="str">
            <v>#N/A N/A</v>
          </cell>
          <cell r="LG10">
            <v>-111003.3984375</v>
          </cell>
          <cell r="LH10">
            <v>-195331.734375</v>
          </cell>
          <cell r="LI10">
            <v>0</v>
          </cell>
          <cell r="LJ10">
            <v>-377657.05099999998</v>
          </cell>
          <cell r="LK10">
            <v>-363659.495</v>
          </cell>
          <cell r="LL10">
            <v>-199007.015625</v>
          </cell>
          <cell r="LM10">
            <v>-154137.484375</v>
          </cell>
          <cell r="LN10">
            <v>-177325.26648757406</v>
          </cell>
          <cell r="LO10">
            <v>-234309.47250870065</v>
          </cell>
          <cell r="LP10">
            <v>-308224.96924827783</v>
          </cell>
          <cell r="LQ10">
            <v>-276458.94280692446</v>
          </cell>
          <cell r="LR10">
            <v>-396084.24760195636</v>
          </cell>
          <cell r="LS10">
            <v>-862303.3409730196</v>
          </cell>
          <cell r="LT10">
            <v>-473276.77578678925</v>
          </cell>
          <cell r="LU10" t="str">
            <v>#N/A N/A</v>
          </cell>
          <cell r="LV10" t="str">
            <v>#N/A N/A</v>
          </cell>
          <cell r="LW10" t="str">
            <v>#N/A N/A</v>
          </cell>
          <cell r="LX10" t="str">
            <v>#N/A N/A</v>
          </cell>
          <cell r="LY10" t="str">
            <v>#N/A N/A</v>
          </cell>
          <cell r="LZ10" t="str">
            <v>#N/A N/A</v>
          </cell>
          <cell r="MA10" t="str">
            <v>#N/A N/A</v>
          </cell>
          <cell r="MB10" t="str">
            <v>#N/A N/A</v>
          </cell>
          <cell r="MC10">
            <v>43841.819762237901</v>
          </cell>
          <cell r="MD10">
            <v>55395.830181505924</v>
          </cell>
          <cell r="ME10">
            <v>66669.39468631403</v>
          </cell>
          <cell r="MF10">
            <v>79477.167885163857</v>
          </cell>
          <cell r="MG10">
            <v>83593.250420454337</v>
          </cell>
          <cell r="MH10">
            <v>96246.637927022763</v>
          </cell>
          <cell r="MI10">
            <v>117030.88653210309</v>
          </cell>
          <cell r="MJ10" t="str">
            <v>#N/A N/A</v>
          </cell>
          <cell r="MK10" t="str">
            <v>#N/A N/A</v>
          </cell>
          <cell r="ML10" t="str">
            <v>#N/A N/A</v>
          </cell>
          <cell r="MM10" t="str">
            <v>#N/A N/A</v>
          </cell>
          <cell r="MN10" t="str">
            <v>#N/A N/A</v>
          </cell>
          <cell r="MO10" t="str">
            <v>#N/A N/A</v>
          </cell>
          <cell r="MP10" t="str">
            <v>#N/A N/A</v>
          </cell>
          <cell r="MQ10" t="str">
            <v>#N/A N/A</v>
          </cell>
          <cell r="MR10">
            <v>45570.14600300826</v>
          </cell>
          <cell r="MS10">
            <v>-38433.406701959015</v>
          </cell>
          <cell r="MT10">
            <v>-85086.587032859446</v>
          </cell>
          <cell r="MU10">
            <v>50463.330427394809</v>
          </cell>
          <cell r="MV10">
            <v>21280.542923495941</v>
          </cell>
          <cell r="MW10">
            <v>42107.72571162432</v>
          </cell>
          <cell r="MX10">
            <v>76680.397766326772</v>
          </cell>
          <cell r="MY10" t="str">
            <v>#N/A N/A</v>
          </cell>
          <cell r="MZ10">
            <v>-27885.69921875</v>
          </cell>
          <cell r="NA10">
            <v>-38470.63671875</v>
          </cell>
          <cell r="NB10">
            <v>-56808.299999999996</v>
          </cell>
          <cell r="NC10">
            <v>-88320.067999999999</v>
          </cell>
          <cell r="ND10">
            <v>-29777.462</v>
          </cell>
          <cell r="NE10">
            <v>-60400.43359375</v>
          </cell>
          <cell r="NF10">
            <v>-109961.0546875</v>
          </cell>
          <cell r="NG10">
            <v>-35576.25178503932</v>
          </cell>
          <cell r="NH10">
            <v>-72900.280239504034</v>
          </cell>
          <cell r="NI10">
            <v>-99871.321083778734</v>
          </cell>
          <cell r="NJ10">
            <v>-60284.722798363924</v>
          </cell>
          <cell r="NK10">
            <v>-36017.837869187977</v>
          </cell>
          <cell r="NL10">
            <v>-32698.318380020548</v>
          </cell>
          <cell r="NM10">
            <v>-19650.493579789549</v>
          </cell>
          <cell r="NN10" t="str">
            <v>#N/A N/A</v>
          </cell>
          <cell r="NO10">
            <v>89935.6015625</v>
          </cell>
          <cell r="NP10">
            <v>85164.0234375</v>
          </cell>
          <cell r="NQ10">
            <v>84737.64899999999</v>
          </cell>
          <cell r="NR10">
            <v>88540.55799999999</v>
          </cell>
          <cell r="NS10">
            <v>99128.138999999996</v>
          </cell>
          <cell r="NT10">
            <v>142683.5625</v>
          </cell>
          <cell r="NU10">
            <v>162322.65625</v>
          </cell>
          <cell r="NV10">
            <v>154697.21245589099</v>
          </cell>
          <cell r="NW10">
            <v>165627.10746858374</v>
          </cell>
          <cell r="NX10">
            <v>160611.24756156004</v>
          </cell>
          <cell r="NY10">
            <v>163143.56448454055</v>
          </cell>
          <cell r="NZ10">
            <v>170552.50574445981</v>
          </cell>
          <cell r="OA10">
            <v>200121.72280742778</v>
          </cell>
          <cell r="OB10">
            <v>244655.6504752335</v>
          </cell>
          <cell r="OC10" t="str">
            <v>#N/A N/A</v>
          </cell>
          <cell r="OD10" t="str">
            <v>CLP</v>
          </cell>
        </row>
        <row r="11">
          <cell r="C11" t="str">
            <v>SOQUIMICH-B</v>
          </cell>
          <cell r="D11">
            <v>397972.6875</v>
          </cell>
          <cell r="E11">
            <v>477386.20116989384</v>
          </cell>
          <cell r="F11">
            <v>480417.67045141966</v>
          </cell>
          <cell r="G11">
            <v>501229.57885758742</v>
          </cell>
          <cell r="H11">
            <v>553239.64948482055</v>
          </cell>
          <cell r="I11">
            <v>620033.69910235214</v>
          </cell>
          <cell r="J11">
            <v>928996.36653336335</v>
          </cell>
          <cell r="K11">
            <v>803903.03951517877</v>
          </cell>
          <cell r="L11">
            <v>933332.54519533145</v>
          </cell>
          <cell r="M11">
            <v>1037638.0728615967</v>
          </cell>
          <cell r="N11">
            <v>1181368.3333430707</v>
          </cell>
          <cell r="O11">
            <v>1091518.9937017399</v>
          </cell>
          <cell r="P11">
            <v>1149754.9125830475</v>
          </cell>
          <cell r="Q11">
            <v>1131557.8353350048</v>
          </cell>
          <cell r="R11" t="str">
            <v>#N/A N/A</v>
          </cell>
          <cell r="S11">
            <v>305253.3125</v>
          </cell>
          <cell r="T11">
            <v>382267.23900179978</v>
          </cell>
          <cell r="U11">
            <v>370888.31980743451</v>
          </cell>
          <cell r="V11">
            <v>365250.29237125337</v>
          </cell>
          <cell r="W11">
            <v>399636.53226172063</v>
          </cell>
          <cell r="X11">
            <v>447857.78000039503</v>
          </cell>
          <cell r="Y11">
            <v>553094.87589971756</v>
          </cell>
          <cell r="Z11">
            <v>507642.8882177865</v>
          </cell>
          <cell r="AA11">
            <v>614131.92036917841</v>
          </cell>
          <cell r="AB11">
            <v>624189.83165855426</v>
          </cell>
          <cell r="AC11">
            <v>681134.83777326508</v>
          </cell>
          <cell r="AD11">
            <v>734085.34082170506</v>
          </cell>
          <cell r="AE11">
            <v>816982.46591235395</v>
          </cell>
          <cell r="AF11">
            <v>776214.13772931427</v>
          </cell>
          <cell r="AG11" t="str">
            <v>#N/A N/A</v>
          </cell>
          <cell r="AH11">
            <v>103742.19921875</v>
          </cell>
          <cell r="AI11">
            <v>103010.46440510693</v>
          </cell>
          <cell r="AJ11">
            <v>113890.49193356113</v>
          </cell>
          <cell r="AK11">
            <v>140831.77330001217</v>
          </cell>
          <cell r="AL11">
            <v>165065.39508129202</v>
          </cell>
          <cell r="AM11">
            <v>186933.69092956863</v>
          </cell>
          <cell r="AN11">
            <v>389287.77594712185</v>
          </cell>
          <cell r="AO11">
            <v>327973.51291028631</v>
          </cell>
          <cell r="AP11">
            <v>337278.71543048945</v>
          </cell>
          <cell r="AQ11">
            <v>459295.57235161884</v>
          </cell>
          <cell r="AR11">
            <v>533533.82732605073</v>
          </cell>
          <cell r="AS11">
            <v>538288.29373848403</v>
          </cell>
          <cell r="AT11">
            <v>547353.05613849044</v>
          </cell>
          <cell r="AU11">
            <v>414746.27416955709</v>
          </cell>
          <cell r="AV11" t="str">
            <v>#N/A N/A</v>
          </cell>
          <cell r="AW11">
            <v>58838.3984375</v>
          </cell>
          <cell r="AX11">
            <v>59681.728355610925</v>
          </cell>
          <cell r="AY11">
            <v>75060.006070394957</v>
          </cell>
          <cell r="AZ11">
            <v>100318.64739652158</v>
          </cell>
          <cell r="BA11">
            <v>115501.79901099595</v>
          </cell>
          <cell r="BB11">
            <v>134309.03773639823</v>
          </cell>
          <cell r="BC11">
            <v>329861.1311475687</v>
          </cell>
          <cell r="BD11">
            <v>251385.13553800454</v>
          </cell>
          <cell r="BE11">
            <v>263883.31966165692</v>
          </cell>
          <cell r="BF11">
            <v>361633.23089981405</v>
          </cell>
          <cell r="BG11">
            <v>438136.7149366198</v>
          </cell>
          <cell r="BH11">
            <v>323119.13041538175</v>
          </cell>
          <cell r="BI11">
            <v>261328.53611357589</v>
          </cell>
          <cell r="BJ11">
            <v>236624.96631951618</v>
          </cell>
          <cell r="BK11" t="str">
            <v>#N/A N/A</v>
          </cell>
          <cell r="BL11" t="str">
            <v>#N/A N/A</v>
          </cell>
          <cell r="BM11">
            <v>2040.5012342468494</v>
          </cell>
          <cell r="BN11">
            <v>2223.8286821671113</v>
          </cell>
          <cell r="BO11">
            <v>3093.6301068990074</v>
          </cell>
          <cell r="BP11">
            <v>6052.8805647230884</v>
          </cell>
          <cell r="BQ11">
            <v>4880.2721837142944</v>
          </cell>
          <cell r="BR11">
            <v>7256.5772912749089</v>
          </cell>
          <cell r="BS11">
            <v>7557.5856470802264</v>
          </cell>
          <cell r="BT11">
            <v>6593.0420125816609</v>
          </cell>
          <cell r="BU11">
            <v>11226.279233220028</v>
          </cell>
          <cell r="BV11">
            <v>14136.580016802674</v>
          </cell>
          <cell r="BW11">
            <v>6290.0792251229113</v>
          </cell>
          <cell r="BX11">
            <v>9214.1866747602544</v>
          </cell>
          <cell r="BY11">
            <v>7575.0053547732768</v>
          </cell>
          <cell r="BZ11" t="str">
            <v>#N/A N/A</v>
          </cell>
          <cell r="CA11">
            <v>21318.30078125</v>
          </cell>
          <cell r="CB11">
            <v>15027.391064657977</v>
          </cell>
          <cell r="CC11">
            <v>11443.274057113063</v>
          </cell>
          <cell r="CD11">
            <v>9321.7281819018262</v>
          </cell>
          <cell r="CE11">
            <v>14637.785576021397</v>
          </cell>
          <cell r="CF11">
            <v>10415.80718871472</v>
          </cell>
          <cell r="CG11">
            <v>10450.246283877425</v>
          </cell>
          <cell r="CH11">
            <v>17310.64293980764</v>
          </cell>
          <cell r="CI11">
            <v>17868.010688699658</v>
          </cell>
          <cell r="CJ11">
            <v>19025.665387277459</v>
          </cell>
          <cell r="CK11">
            <v>26307.908903568896</v>
          </cell>
          <cell r="CL11">
            <v>28542.671253824516</v>
          </cell>
          <cell r="CM11">
            <v>35533.584469323869</v>
          </cell>
          <cell r="CN11">
            <v>45596.687374920482</v>
          </cell>
          <cell r="CO11" t="str">
            <v>#N/A N/A</v>
          </cell>
          <cell r="CP11">
            <v>38321.397583007813</v>
          </cell>
          <cell r="CQ11">
            <v>45863.318745941273</v>
          </cell>
          <cell r="CR11">
            <v>64996.115064357611</v>
          </cell>
          <cell r="CS11">
            <v>82276.0152414201</v>
          </cell>
          <cell r="CT11">
            <v>97561.188334539314</v>
          </cell>
          <cell r="CU11">
            <v>121343.709945022</v>
          </cell>
          <cell r="CV11">
            <v>320911.6317620023</v>
          </cell>
          <cell r="CW11">
            <v>232233.29151079361</v>
          </cell>
          <cell r="CX11">
            <v>251535.00578550142</v>
          </cell>
          <cell r="CY11">
            <v>354940.51113462384</v>
          </cell>
          <cell r="CZ11">
            <v>424783.60920105659</v>
          </cell>
          <cell r="DA11">
            <v>303757.41837081627</v>
          </cell>
          <cell r="DB11">
            <v>235264.8659630646</v>
          </cell>
          <cell r="DC11">
            <v>197132.14886011445</v>
          </cell>
          <cell r="DD11" t="str">
            <v>#N/A N/A</v>
          </cell>
          <cell r="DE11">
            <v>7735.10009765625</v>
          </cell>
          <cell r="DF11">
            <v>11079.569772427263</v>
          </cell>
          <cell r="DG11">
            <v>16637.894151402597</v>
          </cell>
          <cell r="DH11">
            <v>18196.474501098211</v>
          </cell>
          <cell r="DI11">
            <v>20114.02449535851</v>
          </cell>
          <cell r="DJ11">
            <v>25370.941045366962</v>
          </cell>
          <cell r="DK11">
            <v>56527.260439487487</v>
          </cell>
          <cell r="DL11">
            <v>42378.358260596266</v>
          </cell>
          <cell r="DM11">
            <v>54064.474211293178</v>
          </cell>
          <cell r="DN11">
            <v>86922.647178025465</v>
          </cell>
          <cell r="DO11">
            <v>105086.70989372353</v>
          </cell>
          <cell r="DP11">
            <v>68637.467373133506</v>
          </cell>
          <cell r="DQ11">
            <v>61866.681959104564</v>
          </cell>
          <cell r="DR11">
            <v>54842.514999821804</v>
          </cell>
          <cell r="DS11" t="str">
            <v>#N/A N/A</v>
          </cell>
          <cell r="DT11">
            <v>30586.30078125</v>
          </cell>
          <cell r="DU11">
            <v>34783.748973514012</v>
          </cell>
          <cell r="DV11">
            <v>48358.22091295501</v>
          </cell>
          <cell r="DW11">
            <v>64079.537339189679</v>
          </cell>
          <cell r="DX11">
            <v>77447.163839180794</v>
          </cell>
          <cell r="DY11">
            <v>95972.768899655042</v>
          </cell>
          <cell r="DZ11">
            <v>264384.37132251478</v>
          </cell>
          <cell r="EA11">
            <v>189854.93325019735</v>
          </cell>
          <cell r="EB11">
            <v>197470.5315742082</v>
          </cell>
          <cell r="EC11">
            <v>268017.86395659839</v>
          </cell>
          <cell r="ED11">
            <v>319696.89930733305</v>
          </cell>
          <cell r="EE11">
            <v>235119.95099768272</v>
          </cell>
          <cell r="EF11">
            <v>173398.18400396002</v>
          </cell>
          <cell r="EG11">
            <v>142289.63386029258</v>
          </cell>
          <cell r="EH11" t="str">
            <v>#N/A N/A</v>
          </cell>
          <cell r="EI11">
            <v>14177.4599609375</v>
          </cell>
          <cell r="EJ11">
            <v>16986.630850000001</v>
          </cell>
          <cell r="EK11">
            <v>19132.249499999998</v>
          </cell>
          <cell r="EL11">
            <v>7592.8081607818604</v>
          </cell>
          <cell r="EM11">
            <v>28600.368979999999</v>
          </cell>
          <cell r="EN11">
            <v>51682.357899999995</v>
          </cell>
          <cell r="EO11">
            <v>101030.4935</v>
          </cell>
          <cell r="EP11">
            <v>190618.01054999998</v>
          </cell>
          <cell r="EQ11">
            <v>245537.13600000003</v>
          </cell>
          <cell r="ER11">
            <v>231173.34399999998</v>
          </cell>
          <cell r="ES11">
            <v>155296.97287</v>
          </cell>
          <cell r="ET11">
            <v>250441.02990000002</v>
          </cell>
          <cell r="EU11">
            <v>215186.10539999997</v>
          </cell>
          <cell r="EV11">
            <v>373615.72740000003</v>
          </cell>
          <cell r="EW11" t="str">
            <v>#N/A N/A</v>
          </cell>
          <cell r="EX11">
            <v>31847.359375</v>
          </cell>
          <cell r="EY11">
            <v>22889.613949999995</v>
          </cell>
          <cell r="EZ11">
            <v>17115.43275</v>
          </cell>
          <cell r="FA11">
            <v>68003.738800048828</v>
          </cell>
          <cell r="FB11">
            <v>69510.614979999998</v>
          </cell>
          <cell r="FC11">
            <v>30111.639300000003</v>
          </cell>
          <cell r="FD11">
            <v>105792.4265</v>
          </cell>
          <cell r="FE11">
            <v>86163.9951</v>
          </cell>
          <cell r="FF11">
            <v>32674.823999999997</v>
          </cell>
          <cell r="FG11">
            <v>67051.345499999996</v>
          </cell>
          <cell r="FH11">
            <v>116901.84518999999</v>
          </cell>
          <cell r="FI11">
            <v>226932.92234999998</v>
          </cell>
          <cell r="FJ11">
            <v>396573.9498</v>
          </cell>
          <cell r="FK11">
            <v>437395.39620000002</v>
          </cell>
          <cell r="FL11" t="str">
            <v>#N/A N/A</v>
          </cell>
          <cell r="FM11">
            <v>77144.9375</v>
          </cell>
          <cell r="FN11">
            <v>89450.755449999997</v>
          </cell>
          <cell r="FO11">
            <v>94388.58</v>
          </cell>
          <cell r="FP11">
            <v>80099.703247070313</v>
          </cell>
          <cell r="FQ11">
            <v>94624.812279999998</v>
          </cell>
          <cell r="FR11">
            <v>111795.5564</v>
          </cell>
          <cell r="FS11">
            <v>209454.17849999998</v>
          </cell>
          <cell r="FT11">
            <v>157190.24924999999</v>
          </cell>
          <cell r="FU11">
            <v>164136.96000000002</v>
          </cell>
          <cell r="FV11">
            <v>201361.8365</v>
          </cell>
          <cell r="FW11">
            <v>234975.7683</v>
          </cell>
          <cell r="FX11">
            <v>165070.64294999998</v>
          </cell>
          <cell r="FY11">
            <v>195561.9939</v>
          </cell>
          <cell r="FZ11">
            <v>198117.47399999999</v>
          </cell>
          <cell r="GA11" t="str">
            <v>#N/A N/A</v>
          </cell>
          <cell r="GB11">
            <v>167293.796875</v>
          </cell>
          <cell r="GC11">
            <v>145408.21469999995</v>
          </cell>
          <cell r="GD11">
            <v>152610.06149999995</v>
          </cell>
          <cell r="GE11">
            <v>168197.24523925781</v>
          </cell>
          <cell r="GF11">
            <v>194949.85661999998</v>
          </cell>
          <cell r="GG11">
            <v>193147.2408</v>
          </cell>
          <cell r="GH11">
            <v>345254.18949999998</v>
          </cell>
          <cell r="GI11">
            <v>320080.68435</v>
          </cell>
          <cell r="GJ11">
            <v>283187.26799999998</v>
          </cell>
          <cell r="GK11">
            <v>386716.83900000004</v>
          </cell>
          <cell r="GL11">
            <v>429108.83444000001</v>
          </cell>
          <cell r="GM11">
            <v>502083.23850000004</v>
          </cell>
          <cell r="GN11">
            <v>558107.0606999998</v>
          </cell>
          <cell r="GO11">
            <v>711325.27559999994</v>
          </cell>
          <cell r="GP11" t="str">
            <v>#N/A N/A</v>
          </cell>
          <cell r="GQ11">
            <v>349643.28125</v>
          </cell>
          <cell r="GR11">
            <v>316700.1985</v>
          </cell>
          <cell r="GS11">
            <v>319806.33749999997</v>
          </cell>
          <cell r="GT11">
            <v>381790.47229003906</v>
          </cell>
          <cell r="GU11">
            <v>451172.8075</v>
          </cell>
          <cell r="GV11">
            <v>450259.48739999998</v>
          </cell>
          <cell r="GW11">
            <v>855215.83899999992</v>
          </cell>
          <cell r="GX11">
            <v>841174.49249999993</v>
          </cell>
          <cell r="GY11">
            <v>793383.0839999998</v>
          </cell>
          <cell r="GZ11">
            <v>1016356.5534999999</v>
          </cell>
          <cell r="HA11">
            <v>1075713.77186</v>
          </cell>
          <cell r="HB11">
            <v>1290005.4970499999</v>
          </cell>
          <cell r="HC11">
            <v>1524422.3442000002</v>
          </cell>
          <cell r="HD11">
            <v>1910984.3669999996</v>
          </cell>
          <cell r="HE11" t="str">
            <v>#N/A N/A</v>
          </cell>
          <cell r="HF11">
            <v>487977.8125</v>
          </cell>
          <cell r="HG11">
            <v>396640.52645</v>
          </cell>
          <cell r="HH11">
            <v>386113.98149999999</v>
          </cell>
          <cell r="HI11">
            <v>408448.5439453125</v>
          </cell>
          <cell r="HJ11">
            <v>489071.05663999991</v>
          </cell>
          <cell r="HK11">
            <v>489855.94689999998</v>
          </cell>
          <cell r="HL11">
            <v>715068.91999999993</v>
          </cell>
          <cell r="HM11">
            <v>659962.06770000001</v>
          </cell>
          <cell r="HN11">
            <v>680459.36399999994</v>
          </cell>
          <cell r="HO11">
            <v>911744.31899999978</v>
          </cell>
          <cell r="HP11">
            <v>951973.36910000001</v>
          </cell>
          <cell r="HQ11">
            <v>1079472.3946500001</v>
          </cell>
          <cell r="HR11">
            <v>1145799.2826</v>
          </cell>
          <cell r="HS11">
            <v>1192981.9536000001</v>
          </cell>
          <cell r="HT11" t="str">
            <v>#N/A N/A</v>
          </cell>
          <cell r="HU11">
            <v>950213.6875</v>
          </cell>
          <cell r="HV11">
            <v>807927.70380000002</v>
          </cell>
          <cell r="HW11">
            <v>756582.48899999994</v>
          </cell>
          <cell r="HX11">
            <v>843251.94848632812</v>
          </cell>
          <cell r="HY11">
            <v>998061.72275999992</v>
          </cell>
          <cell r="HZ11">
            <v>989385.4939</v>
          </cell>
          <cell r="IA11">
            <v>1639166.7774999999</v>
          </cell>
          <cell r="IB11">
            <v>1594308.4397999998</v>
          </cell>
          <cell r="IC11">
            <v>1578487.2479999999</v>
          </cell>
          <cell r="ID11">
            <v>2011287.3684999999</v>
          </cell>
          <cell r="IE11">
            <v>2114542.9984899997</v>
          </cell>
          <cell r="IF11">
            <v>2505139.6236000005</v>
          </cell>
          <cell r="IG11">
            <v>2830372.2194999992</v>
          </cell>
          <cell r="IH11">
            <v>3290569.7531999992</v>
          </cell>
          <cell r="II11" t="str">
            <v>#N/A N/A</v>
          </cell>
          <cell r="IJ11">
            <v>34547.890625</v>
          </cell>
          <cell r="IK11">
            <v>28696.603949999997</v>
          </cell>
          <cell r="IL11">
            <v>32155.13925</v>
          </cell>
          <cell r="IM11">
            <v>36130.087905883789</v>
          </cell>
          <cell r="IN11">
            <v>43102.4378</v>
          </cell>
          <cell r="IO11">
            <v>49326.843000000001</v>
          </cell>
          <cell r="IP11">
            <v>70083.675499999998</v>
          </cell>
          <cell r="IQ11">
            <v>93624.017549999975</v>
          </cell>
          <cell r="IR11">
            <v>70909.487999999998</v>
          </cell>
          <cell r="IS11">
            <v>94835.763999999996</v>
          </cell>
          <cell r="IT11">
            <v>99314.93091000001</v>
          </cell>
          <cell r="IU11">
            <v>78986.694900000002</v>
          </cell>
          <cell r="IV11">
            <v>87999.286199999988</v>
          </cell>
          <cell r="IW11">
            <v>96842.944800000012</v>
          </cell>
          <cell r="IX11" t="str">
            <v>#N/A N/A</v>
          </cell>
          <cell r="IY11">
            <v>249618.474609375</v>
          </cell>
          <cell r="IZ11">
            <v>190793.98939999999</v>
          </cell>
          <cell r="JA11">
            <v>118114.659</v>
          </cell>
          <cell r="JB11">
            <v>200409.63214111328</v>
          </cell>
          <cell r="JC11">
            <v>290927.85395999998</v>
          </cell>
          <cell r="JD11">
            <v>248116.56060000003</v>
          </cell>
          <cell r="JE11">
            <v>419925.48750000005</v>
          </cell>
          <cell r="JF11">
            <v>654089.34884999995</v>
          </cell>
          <cell r="JG11">
            <v>589394.52</v>
          </cell>
          <cell r="JH11">
            <v>725010.04399999999</v>
          </cell>
          <cell r="JI11">
            <v>760654.63058</v>
          </cell>
          <cell r="JJ11">
            <v>953683.3428000001</v>
          </cell>
          <cell r="JK11">
            <v>1060761.6684000001</v>
          </cell>
          <cell r="JL11">
            <v>1145414.3442000002</v>
          </cell>
          <cell r="JM11" t="str">
            <v>#N/A N/A</v>
          </cell>
          <cell r="JN11">
            <v>323074.83984375</v>
          </cell>
          <cell r="JO11">
            <v>263320.33174999995</v>
          </cell>
          <cell r="JP11">
            <v>210248.0055</v>
          </cell>
          <cell r="JQ11">
            <v>300506.50476074219</v>
          </cell>
          <cell r="JR11">
            <v>397922.81519999995</v>
          </cell>
          <cell r="JS11">
            <v>377502.02040000004</v>
          </cell>
          <cell r="JT11">
            <v>674918.76300000004</v>
          </cell>
          <cell r="JU11">
            <v>851173.28730000008</v>
          </cell>
          <cell r="JV11">
            <v>796543.48800000001</v>
          </cell>
          <cell r="JW11">
            <v>1042741.9584999999</v>
          </cell>
          <cell r="JX11">
            <v>1067215.7281499999</v>
          </cell>
          <cell r="JY11">
            <v>1227118.5901500003</v>
          </cell>
          <cell r="JZ11">
            <v>1434682.4687999999</v>
          </cell>
          <cell r="KA11">
            <v>1589677.4916000001</v>
          </cell>
          <cell r="KB11" t="str">
            <v>#N/A N/A</v>
          </cell>
          <cell r="KC11">
            <v>16563.240234375</v>
          </cell>
          <cell r="KD11">
            <v>17254.463449999999</v>
          </cell>
          <cell r="KE11">
            <v>19134.4725</v>
          </cell>
          <cell r="KF11">
            <v>18251.625419616699</v>
          </cell>
          <cell r="KG11">
            <v>20915.429939999998</v>
          </cell>
          <cell r="KH11">
            <v>22912.101899999998</v>
          </cell>
          <cell r="KI11">
            <v>30053.556500000002</v>
          </cell>
          <cell r="KJ11">
            <v>23188.942649999997</v>
          </cell>
          <cell r="KK11">
            <v>22471.487999999994</v>
          </cell>
          <cell r="KL11">
            <v>26778.146999999997</v>
          </cell>
          <cell r="KM11">
            <v>26172.09777</v>
          </cell>
          <cell r="KN11">
            <v>29226.054450000003</v>
          </cell>
          <cell r="KO11">
            <v>36333.282299999999</v>
          </cell>
          <cell r="KP11">
            <v>42920.6106</v>
          </cell>
          <cell r="KQ11" t="str">
            <v>#N/A N/A</v>
          </cell>
          <cell r="KR11">
            <v>627138.865234375</v>
          </cell>
          <cell r="KS11">
            <v>544607.37205000001</v>
          </cell>
          <cell r="KT11">
            <v>546334.48349999997</v>
          </cell>
          <cell r="KU11">
            <v>542745.4574508667</v>
          </cell>
          <cell r="KV11">
            <v>600138.90755999996</v>
          </cell>
          <cell r="KW11">
            <v>611883.47349999996</v>
          </cell>
          <cell r="KX11">
            <v>964248.01449999982</v>
          </cell>
          <cell r="KY11">
            <v>743135.15249999985</v>
          </cell>
          <cell r="KZ11">
            <v>781943.76</v>
          </cell>
          <cell r="LA11">
            <v>968545.40999999992</v>
          </cell>
          <cell r="LB11">
            <v>1047327.2703399999</v>
          </cell>
          <cell r="LC11">
            <v>1278021.03345</v>
          </cell>
          <cell r="LD11">
            <v>1395689.7507000002</v>
          </cell>
          <cell r="LE11">
            <v>1700892.2615999996</v>
          </cell>
          <cell r="LF11" t="str">
            <v>#N/A N/A</v>
          </cell>
          <cell r="LG11">
            <v>-30110.5</v>
          </cell>
          <cell r="LH11">
            <v>-39494.084254193418</v>
          </cell>
          <cell r="LI11">
            <v>-32575.129950889524</v>
          </cell>
          <cell r="LJ11">
            <v>-106706.73659772529</v>
          </cell>
          <cell r="LK11">
            <v>-99061.41149291239</v>
          </cell>
          <cell r="LL11">
            <v>-92952.294460499441</v>
          </cell>
          <cell r="LM11">
            <v>-150083.06804127933</v>
          </cell>
          <cell r="LN11">
            <v>-210236.66607661147</v>
          </cell>
          <cell r="LO11">
            <v>-171325.78013158546</v>
          </cell>
          <cell r="LP11">
            <v>-242382.18857357831</v>
          </cell>
          <cell r="LQ11">
            <v>-216894.47166002903</v>
          </cell>
          <cell r="LR11">
            <v>-191484.26040594516</v>
          </cell>
          <cell r="LS11">
            <v>-64013.538363749183</v>
          </cell>
          <cell r="LT11">
            <v>-72879.146159601311</v>
          </cell>
          <cell r="LU11" t="str">
            <v>#N/A N/A</v>
          </cell>
          <cell r="LV11" t="str">
            <v>#N/A N/A</v>
          </cell>
          <cell r="LW11" t="str">
            <v>#N/A N/A</v>
          </cell>
          <cell r="LX11" t="str">
            <v>#N/A N/A</v>
          </cell>
          <cell r="LY11" t="str">
            <v>#N/A N/A</v>
          </cell>
          <cell r="LZ11" t="str">
            <v>#N/A N/A</v>
          </cell>
          <cell r="MA11" t="str">
            <v>#N/A N/A</v>
          </cell>
          <cell r="MB11" t="str">
            <v>#N/A N/A</v>
          </cell>
          <cell r="MC11">
            <v>6389.1633485186921</v>
          </cell>
          <cell r="MD11">
            <v>3393.4025207835234</v>
          </cell>
          <cell r="ME11">
            <v>1136.1710434654824</v>
          </cell>
          <cell r="MF11">
            <v>3136.3287645644846</v>
          </cell>
          <cell r="MG11">
            <v>43112.012760849524</v>
          </cell>
          <cell r="MH11">
            <v>47716.038441120007</v>
          </cell>
          <cell r="MI11" t="str">
            <v>#N/A N/A</v>
          </cell>
          <cell r="MJ11" t="str">
            <v>#N/A N/A</v>
          </cell>
          <cell r="MK11" t="str">
            <v>#N/A N/A</v>
          </cell>
          <cell r="ML11" t="str">
            <v>#N/A N/A</v>
          </cell>
          <cell r="MM11" t="str">
            <v>#N/A N/A</v>
          </cell>
          <cell r="MN11" t="str">
            <v>#N/A N/A</v>
          </cell>
          <cell r="MO11" t="str">
            <v>#N/A N/A</v>
          </cell>
          <cell r="MP11" t="str">
            <v>#N/A N/A</v>
          </cell>
          <cell r="MQ11" t="str">
            <v>#N/A N/A</v>
          </cell>
          <cell r="MR11" t="str">
            <v>#N/A N/A</v>
          </cell>
          <cell r="MS11">
            <v>0</v>
          </cell>
          <cell r="MT11">
            <v>-50155.494402789773</v>
          </cell>
          <cell r="MU11">
            <v>-105086.70989372353</v>
          </cell>
          <cell r="MV11">
            <v>59010.118641045578</v>
          </cell>
          <cell r="MW11">
            <v>43844.732901024356</v>
          </cell>
          <cell r="MX11">
            <v>47518.263927751912</v>
          </cell>
          <cell r="MY11" t="str">
            <v>#N/A N/A</v>
          </cell>
          <cell r="MZ11">
            <v>-11808.900390625</v>
          </cell>
          <cell r="NA11">
            <v>-14740.32697488906</v>
          </cell>
          <cell r="NB11">
            <v>-15661.846603777469</v>
          </cell>
          <cell r="NC11">
            <v>-28940.264340556118</v>
          </cell>
          <cell r="ND11">
            <v>-39556.449797470799</v>
          </cell>
          <cell r="NE11">
            <v>-49554.577185869661</v>
          </cell>
          <cell r="NF11">
            <v>-111446.42816274571</v>
          </cell>
          <cell r="NG11">
            <v>-193142.27346178872</v>
          </cell>
          <cell r="NH11">
            <v>-89507.811434382995</v>
          </cell>
          <cell r="NI11">
            <v>-134141.70292399151</v>
          </cell>
          <cell r="NJ11">
            <v>-162804.10759546224</v>
          </cell>
          <cell r="NK11">
            <v>-138558.11883519805</v>
          </cell>
          <cell r="NL11">
            <v>-216366.1364110907</v>
          </cell>
          <cell r="NM11">
            <v>-83372.852799731481</v>
          </cell>
          <cell r="NN11" t="str">
            <v>#N/A N/A</v>
          </cell>
          <cell r="NO11">
            <v>44903.80078125</v>
          </cell>
          <cell r="NP11">
            <v>43328.736049496001</v>
          </cell>
          <cell r="NQ11">
            <v>38830.485863166155</v>
          </cell>
          <cell r="NR11">
            <v>40513.125903490589</v>
          </cell>
          <cell r="NS11">
            <v>49563.596070296066</v>
          </cell>
          <cell r="NT11">
            <v>52624.653193170408</v>
          </cell>
          <cell r="NU11">
            <v>59426.644799553098</v>
          </cell>
          <cell r="NV11">
            <v>76588.377372281699</v>
          </cell>
          <cell r="NW11">
            <v>73395.395768832503</v>
          </cell>
          <cell r="NX11">
            <v>97662.34145180475</v>
          </cell>
          <cell r="NY11">
            <v>95397.112389430928</v>
          </cell>
          <cell r="NZ11">
            <v>215169.1633231022</v>
          </cell>
          <cell r="OA11">
            <v>286024.52002491453</v>
          </cell>
          <cell r="OB11">
            <v>178121.30785004079</v>
          </cell>
          <cell r="OC11" t="str">
            <v>#N/A N/A</v>
          </cell>
          <cell r="OD11" t="str">
            <v>CLP</v>
          </cell>
        </row>
        <row r="12">
          <cell r="C12" t="str">
            <v>WALMART CHILE SA</v>
          </cell>
          <cell r="D12">
            <v>1048237</v>
          </cell>
          <cell r="E12">
            <v>1162999.75</v>
          </cell>
          <cell r="F12">
            <v>1440461.625</v>
          </cell>
          <cell r="G12">
            <v>1598766.75</v>
          </cell>
          <cell r="H12">
            <v>1696664.875</v>
          </cell>
          <cell r="I12">
            <v>1905780.5</v>
          </cell>
          <cell r="J12">
            <v>2137372</v>
          </cell>
          <cell r="K12">
            <v>2056490.949</v>
          </cell>
          <cell r="L12">
            <v>2276702.4470000002</v>
          </cell>
          <cell r="M12">
            <v>2604483.2170000002</v>
          </cell>
          <cell r="N12">
            <v>2892801.969</v>
          </cell>
          <cell r="O12">
            <v>3155124.861</v>
          </cell>
          <cell r="P12">
            <v>3461075.537</v>
          </cell>
          <cell r="Q12">
            <v>3814442.4619999998</v>
          </cell>
          <cell r="R12" t="str">
            <v>#N/A N/A</v>
          </cell>
          <cell r="S12">
            <v>808987.8125</v>
          </cell>
          <cell r="T12">
            <v>901115.3125</v>
          </cell>
          <cell r="U12">
            <v>1107916.5</v>
          </cell>
          <cell r="V12">
            <v>1151125.75</v>
          </cell>
          <cell r="W12">
            <v>1229418.375</v>
          </cell>
          <cell r="X12">
            <v>1365292.25</v>
          </cell>
          <cell r="Y12">
            <v>1527579.5</v>
          </cell>
          <cell r="Z12">
            <v>1423906.7249999999</v>
          </cell>
          <cell r="AA12">
            <v>1587648.2789999999</v>
          </cell>
          <cell r="AB12">
            <v>1828092.6459999999</v>
          </cell>
          <cell r="AC12">
            <v>2106872.9049999998</v>
          </cell>
          <cell r="AD12">
            <v>2297235.9439999997</v>
          </cell>
          <cell r="AE12">
            <v>2530159.9329999997</v>
          </cell>
          <cell r="AF12">
            <v>2739906.0159999998</v>
          </cell>
          <cell r="AG12" t="str">
            <v>#N/A N/A</v>
          </cell>
          <cell r="AH12">
            <v>76059.492188000004</v>
          </cell>
          <cell r="AI12">
            <v>82798.800780999998</v>
          </cell>
          <cell r="AJ12">
            <v>71085.13671875</v>
          </cell>
          <cell r="AK12">
            <v>123215.83203125</v>
          </cell>
          <cell r="AL12">
            <v>116346.0625</v>
          </cell>
          <cell r="AM12">
            <v>157450.50390625</v>
          </cell>
          <cell r="AN12">
            <v>163878.5078125</v>
          </cell>
          <cell r="AO12">
            <v>31192.862999999998</v>
          </cell>
          <cell r="AP12">
            <v>141585.245</v>
          </cell>
          <cell r="AQ12">
            <v>255920.68900000001</v>
          </cell>
          <cell r="AR12">
            <v>255511.84100000001</v>
          </cell>
          <cell r="AS12">
            <v>298655.07199999999</v>
          </cell>
          <cell r="AT12">
            <v>300148.109</v>
          </cell>
          <cell r="AU12">
            <v>330855.734</v>
          </cell>
          <cell r="AV12" t="str">
            <v>#N/A N/A</v>
          </cell>
          <cell r="AW12">
            <v>41805.1875</v>
          </cell>
          <cell r="AX12">
            <v>44800.199218999995</v>
          </cell>
          <cell r="AY12">
            <v>21811.7734375</v>
          </cell>
          <cell r="AZ12">
            <v>68068.9765625</v>
          </cell>
          <cell r="BA12">
            <v>61834.06640625</v>
          </cell>
          <cell r="BB12">
            <v>94383.609375</v>
          </cell>
          <cell r="BC12">
            <v>112097.453125</v>
          </cell>
          <cell r="BD12">
            <v>-27778.806999999997</v>
          </cell>
          <cell r="BE12">
            <v>83616.047999999995</v>
          </cell>
          <cell r="BF12">
            <v>191198.84</v>
          </cell>
          <cell r="BG12">
            <v>179747.024</v>
          </cell>
          <cell r="BH12">
            <v>213819.19699999999</v>
          </cell>
          <cell r="BI12">
            <v>202273.34099999999</v>
          </cell>
          <cell r="BJ12">
            <v>223454.36499999999</v>
          </cell>
          <cell r="BK12" t="str">
            <v>#N/A N/A</v>
          </cell>
          <cell r="BL12" t="str">
            <v>#N/A N/A</v>
          </cell>
          <cell r="BM12" t="str">
            <v>#N/A N/A</v>
          </cell>
          <cell r="BN12">
            <v>1303.487060546875</v>
          </cell>
          <cell r="BO12" t="str">
            <v>#N/A N/A</v>
          </cell>
          <cell r="BP12">
            <v>2692.576904296875</v>
          </cell>
          <cell r="BQ12">
            <v>1137.947021484375</v>
          </cell>
          <cell r="BR12">
            <v>778.30999755859375</v>
          </cell>
          <cell r="BS12">
            <v>718.85599999999999</v>
          </cell>
          <cell r="BT12">
            <v>1437.702</v>
          </cell>
          <cell r="BU12">
            <v>4043.922</v>
          </cell>
          <cell r="BV12">
            <v>2750.6979999999999</v>
          </cell>
          <cell r="BW12">
            <v>2861.288</v>
          </cell>
          <cell r="BX12">
            <v>3730.1569999999997</v>
          </cell>
          <cell r="BY12">
            <v>8780.1769999999997</v>
          </cell>
          <cell r="BZ12" t="str">
            <v>#N/A N/A</v>
          </cell>
          <cell r="CA12">
            <v>13387.794921999999</v>
          </cell>
          <cell r="CB12">
            <v>16407.900390999999</v>
          </cell>
          <cell r="CC12">
            <v>18694.78125</v>
          </cell>
          <cell r="CD12">
            <v>0</v>
          </cell>
          <cell r="CE12">
            <v>22527.8203125</v>
          </cell>
          <cell r="CF12">
            <v>29101.05078125</v>
          </cell>
          <cell r="CG12">
            <v>27785.494140625</v>
          </cell>
          <cell r="CH12">
            <v>41137.195</v>
          </cell>
          <cell r="CI12">
            <v>27834.816999999999</v>
          </cell>
          <cell r="CJ12">
            <v>36101.690999999999</v>
          </cell>
          <cell r="CK12">
            <v>27284.625</v>
          </cell>
          <cell r="CL12">
            <v>33076.190999999999</v>
          </cell>
          <cell r="CM12">
            <v>31691.967999999997</v>
          </cell>
          <cell r="CN12">
            <v>26615.611999999997</v>
          </cell>
          <cell r="CO12" t="str">
            <v>#N/A N/A</v>
          </cell>
          <cell r="CP12">
            <v>28496.197264999999</v>
          </cell>
          <cell r="CQ12">
            <v>27364.69873</v>
          </cell>
          <cell r="CR12">
            <v>6276.9001770019531</v>
          </cell>
          <cell r="CS12">
            <v>47195.84228515625</v>
          </cell>
          <cell r="CT12">
            <v>44442.228088378906</v>
          </cell>
          <cell r="CU12">
            <v>61612.602722167969</v>
          </cell>
          <cell r="CV12">
            <v>27179.45166015625</v>
          </cell>
          <cell r="CW12">
            <v>-44564.848999999995</v>
          </cell>
          <cell r="CX12">
            <v>46620.955000000002</v>
          </cell>
          <cell r="CY12">
            <v>136463.299</v>
          </cell>
          <cell r="CZ12">
            <v>144996.93299999999</v>
          </cell>
          <cell r="DA12">
            <v>175883.565</v>
          </cell>
          <cell r="DB12">
            <v>154046.60200000001</v>
          </cell>
          <cell r="DC12">
            <v>181874.62299999999</v>
          </cell>
          <cell r="DD12" t="str">
            <v>#N/A N/A</v>
          </cell>
          <cell r="DE12">
            <v>4656.8090819999998</v>
          </cell>
          <cell r="DF12">
            <v>6502.7001949999994</v>
          </cell>
          <cell r="DG12">
            <v>1093.4310302734375</v>
          </cell>
          <cell r="DH12">
            <v>4828.72119140625</v>
          </cell>
          <cell r="DI12">
            <v>4820.55810546875</v>
          </cell>
          <cell r="DJ12">
            <v>8930.4482421875</v>
          </cell>
          <cell r="DK12">
            <v>6166.46484375</v>
          </cell>
          <cell r="DL12">
            <v>-171.63</v>
          </cell>
          <cell r="DM12">
            <v>4852.8310000000001</v>
          </cell>
          <cell r="DN12">
            <v>22558.778999999999</v>
          </cell>
          <cell r="DO12">
            <v>29358.766</v>
          </cell>
          <cell r="DP12">
            <v>32638.455999999998</v>
          </cell>
          <cell r="DQ12">
            <v>22755.705999999998</v>
          </cell>
          <cell r="DR12">
            <v>-180144.62599999999</v>
          </cell>
          <cell r="DS12" t="str">
            <v>#N/A N/A</v>
          </cell>
          <cell r="DT12">
            <v>23839.388671999997</v>
          </cell>
          <cell r="DU12">
            <v>20862</v>
          </cell>
          <cell r="DV12">
            <v>5183.47021484375</v>
          </cell>
          <cell r="DW12">
            <v>42367.12109375</v>
          </cell>
          <cell r="DX12">
            <v>39621.671875</v>
          </cell>
          <cell r="DY12">
            <v>52682.15234375</v>
          </cell>
          <cell r="DZ12">
            <v>21012.982421875</v>
          </cell>
          <cell r="EA12">
            <v>-44393.218999999997</v>
          </cell>
          <cell r="EB12">
            <v>41768.123999999996</v>
          </cell>
          <cell r="EC12">
            <v>113904.51999999999</v>
          </cell>
          <cell r="ED12">
            <v>115638.167</v>
          </cell>
          <cell r="EE12">
            <v>143245.109</v>
          </cell>
          <cell r="EF12">
            <v>131290.89600000001</v>
          </cell>
          <cell r="EG12">
            <v>362019.24900000001</v>
          </cell>
          <cell r="EH12" t="str">
            <v>#N/A N/A</v>
          </cell>
          <cell r="EI12">
            <v>19763.503905999998</v>
          </cell>
          <cell r="EJ12">
            <v>31395.705077999999</v>
          </cell>
          <cell r="EK12">
            <v>22783.6015625</v>
          </cell>
          <cell r="EL12">
            <v>20772.490234375</v>
          </cell>
          <cell r="EM12">
            <v>30933.62109375</v>
          </cell>
          <cell r="EN12">
            <v>43363</v>
          </cell>
          <cell r="EO12">
            <v>31853.328125</v>
          </cell>
          <cell r="EP12">
            <v>104025.477</v>
          </cell>
          <cell r="EQ12">
            <v>81123.159</v>
          </cell>
          <cell r="ER12">
            <v>42544.981999999996</v>
          </cell>
          <cell r="ES12">
            <v>43858.379000000001</v>
          </cell>
          <cell r="ET12">
            <v>65968.308000000005</v>
          </cell>
          <cell r="EU12">
            <v>103378.788</v>
          </cell>
          <cell r="EV12">
            <v>91659.763999999996</v>
          </cell>
          <cell r="EW12" t="str">
            <v>#N/A N/A</v>
          </cell>
          <cell r="EX12">
            <v>1376.155029</v>
          </cell>
          <cell r="EY12">
            <v>3695.6359859999998</v>
          </cell>
          <cell r="EZ12">
            <v>35612.2734375</v>
          </cell>
          <cell r="FA12">
            <v>39966.59765625</v>
          </cell>
          <cell r="FB12">
            <v>2759.902099609375</v>
          </cell>
          <cell r="FC12">
            <v>1567.2139892578125</v>
          </cell>
          <cell r="FD12">
            <v>80.11199951171875</v>
          </cell>
          <cell r="FE12">
            <v>0</v>
          </cell>
          <cell r="FF12">
            <v>0</v>
          </cell>
          <cell r="FG12">
            <v>40243.619999999995</v>
          </cell>
          <cell r="FH12">
            <v>19392.603999999999</v>
          </cell>
          <cell r="FI12">
            <v>34665.214999999997</v>
          </cell>
          <cell r="FJ12">
            <v>9073.8109999999997</v>
          </cell>
          <cell r="FK12">
            <v>2368.8409999999999</v>
          </cell>
          <cell r="FL12" t="str">
            <v>#N/A N/A</v>
          </cell>
          <cell r="FM12">
            <v>55454.394530999998</v>
          </cell>
          <cell r="FN12">
            <v>97173.804687999989</v>
          </cell>
          <cell r="FO12">
            <v>129194.1015625</v>
          </cell>
          <cell r="FP12">
            <v>169418.703125</v>
          </cell>
          <cell r="FQ12">
            <v>105469.1953125</v>
          </cell>
          <cell r="FR12">
            <v>115860.3046875</v>
          </cell>
          <cell r="FS12">
            <v>183462.53125</v>
          </cell>
          <cell r="FT12">
            <v>146421.742</v>
          </cell>
          <cell r="FU12">
            <v>243407.609</v>
          </cell>
          <cell r="FV12">
            <v>262544.64500000002</v>
          </cell>
          <cell r="FW12">
            <v>272308.995</v>
          </cell>
          <cell r="FX12">
            <v>274127.86599999998</v>
          </cell>
          <cell r="FY12">
            <v>315838.3</v>
          </cell>
          <cell r="FZ12">
            <v>401707.55499999999</v>
          </cell>
          <cell r="GA12" t="str">
            <v>#N/A N/A</v>
          </cell>
          <cell r="GB12">
            <v>89257.226561999996</v>
          </cell>
          <cell r="GC12">
            <v>89511.265625</v>
          </cell>
          <cell r="GD12">
            <v>118642.984375</v>
          </cell>
          <cell r="GE12">
            <v>132421.78125</v>
          </cell>
          <cell r="GF12">
            <v>147265.65625</v>
          </cell>
          <cell r="GG12">
            <v>158550.078125</v>
          </cell>
          <cell r="GH12">
            <v>182952.125</v>
          </cell>
          <cell r="GI12">
            <v>139712.94099999999</v>
          </cell>
          <cell r="GJ12">
            <v>179183.149</v>
          </cell>
          <cell r="GK12">
            <v>217100.49399999998</v>
          </cell>
          <cell r="GL12">
            <v>245144.63799999998</v>
          </cell>
          <cell r="GM12">
            <v>286847.48499999999</v>
          </cell>
          <cell r="GN12">
            <v>313634.266</v>
          </cell>
          <cell r="GO12">
            <v>374357.304</v>
          </cell>
          <cell r="GP12" t="str">
            <v>#N/A N/A</v>
          </cell>
          <cell r="GQ12">
            <v>247512.890625</v>
          </cell>
          <cell r="GR12">
            <v>320899.5625</v>
          </cell>
          <cell r="GS12">
            <v>385798.75</v>
          </cell>
          <cell r="GT12">
            <v>387032.90625</v>
          </cell>
          <cell r="GU12">
            <v>341973.0625</v>
          </cell>
          <cell r="GV12">
            <v>410741.34375</v>
          </cell>
          <cell r="GW12">
            <v>506010.53125</v>
          </cell>
          <cell r="GX12">
            <v>426649.90299999999</v>
          </cell>
          <cell r="GY12">
            <v>534078.64899999998</v>
          </cell>
          <cell r="GZ12">
            <v>625100.55700000003</v>
          </cell>
          <cell r="HA12">
            <v>673350.80299999996</v>
          </cell>
          <cell r="HB12">
            <v>774638.57699999993</v>
          </cell>
          <cell r="HC12">
            <v>812041.38899999997</v>
          </cell>
          <cell r="HD12">
            <v>1165510.422</v>
          </cell>
          <cell r="HE12" t="str">
            <v>#N/A N/A</v>
          </cell>
          <cell r="HF12">
            <v>489578.8125</v>
          </cell>
          <cell r="HG12">
            <v>499645.90625</v>
          </cell>
          <cell r="HH12">
            <v>590846.3125</v>
          </cell>
          <cell r="HI12">
            <v>606186.625</v>
          </cell>
          <cell r="HJ12">
            <v>646843.625</v>
          </cell>
          <cell r="HK12">
            <v>753682.8125</v>
          </cell>
          <cell r="HL12">
            <v>873831.5625</v>
          </cell>
          <cell r="HM12">
            <v>855353.32299999997</v>
          </cell>
          <cell r="HN12">
            <v>896753.902</v>
          </cell>
          <cell r="HO12">
            <v>1018228.178</v>
          </cell>
          <cell r="HP12">
            <v>1114043.3739999998</v>
          </cell>
          <cell r="HQ12">
            <v>1201274.5999999999</v>
          </cell>
          <cell r="HR12">
            <v>1305179.564</v>
          </cell>
          <cell r="HS12">
            <v>1259579.0659999999</v>
          </cell>
          <cell r="HT12" t="str">
            <v>#N/A N/A</v>
          </cell>
          <cell r="HU12">
            <v>755261.125</v>
          </cell>
          <cell r="HV12">
            <v>844726.02299999993</v>
          </cell>
          <cell r="HW12">
            <v>1040356.375</v>
          </cell>
          <cell r="HX12">
            <v>1104261.5</v>
          </cell>
          <cell r="HY12">
            <v>1205405.125</v>
          </cell>
          <cell r="HZ12">
            <v>1431548.25</v>
          </cell>
          <cell r="IA12">
            <v>1692405.25</v>
          </cell>
          <cell r="IB12">
            <v>1714136.2009999999</v>
          </cell>
          <cell r="IC12">
            <v>1738506.588</v>
          </cell>
          <cell r="ID12">
            <v>1974766.8879999998</v>
          </cell>
          <cell r="IE12">
            <v>2117319.3539999998</v>
          </cell>
          <cell r="IF12">
            <v>2310529.37</v>
          </cell>
          <cell r="IG12">
            <v>3186452.497</v>
          </cell>
          <cell r="IH12">
            <v>3554883.46</v>
          </cell>
          <cell r="II12" t="str">
            <v>#N/A N/A</v>
          </cell>
          <cell r="IJ12">
            <v>158515.296875</v>
          </cell>
          <cell r="IK12">
            <v>180299.734375</v>
          </cell>
          <cell r="IL12">
            <v>201699.328125</v>
          </cell>
          <cell r="IM12">
            <v>221544.40625</v>
          </cell>
          <cell r="IN12">
            <v>241168.15625</v>
          </cell>
          <cell r="IO12">
            <v>259652.65625</v>
          </cell>
          <cell r="IP12">
            <v>268845.9375</v>
          </cell>
          <cell r="IQ12">
            <v>286643.929</v>
          </cell>
          <cell r="IR12">
            <v>351364.402</v>
          </cell>
          <cell r="IS12">
            <v>441500.24400000001</v>
          </cell>
          <cell r="IT12">
            <v>471536.70600000001</v>
          </cell>
          <cell r="IU12">
            <v>477052.00799999997</v>
          </cell>
          <cell r="IV12">
            <v>473845.41899999999</v>
          </cell>
          <cell r="IW12">
            <v>608008.73899999994</v>
          </cell>
          <cell r="IX12" t="str">
            <v>#N/A N/A</v>
          </cell>
          <cell r="IY12">
            <v>240391.42187399999</v>
          </cell>
          <cell r="IZ12">
            <v>301036.96875</v>
          </cell>
          <cell r="JA12">
            <v>327738.3203125</v>
          </cell>
          <cell r="JB12">
            <v>266839.69140625</v>
          </cell>
          <cell r="JC12">
            <v>401406.15625</v>
          </cell>
          <cell r="JD12">
            <v>540882.03125</v>
          </cell>
          <cell r="JE12">
            <v>707351</v>
          </cell>
          <cell r="JF12">
            <v>459464.38500000001</v>
          </cell>
          <cell r="JG12">
            <v>432894.90099999995</v>
          </cell>
          <cell r="JH12">
            <v>469435.43699999998</v>
          </cell>
          <cell r="JI12">
            <v>514895.52</v>
          </cell>
          <cell r="JJ12">
            <v>589284.47500000009</v>
          </cell>
          <cell r="JK12">
            <v>517240.25799999997</v>
          </cell>
          <cell r="JL12">
            <v>399521.82500000001</v>
          </cell>
          <cell r="JM12" t="str">
            <v>#N/A N/A</v>
          </cell>
          <cell r="JN12">
            <v>454443.787109375</v>
          </cell>
          <cell r="JO12">
            <v>533769.4375</v>
          </cell>
          <cell r="JP12">
            <v>580207.044921875</v>
          </cell>
          <cell r="JQ12">
            <v>615932.33203125</v>
          </cell>
          <cell r="JR12">
            <v>687493.5146484375</v>
          </cell>
          <cell r="JS12">
            <v>868911.0263671875</v>
          </cell>
          <cell r="JT12">
            <v>1070192.8564453125</v>
          </cell>
          <cell r="JU12">
            <v>1131469.7139999999</v>
          </cell>
          <cell r="JV12">
            <v>1159073.7949999999</v>
          </cell>
          <cell r="JW12">
            <v>1334440.6059999999</v>
          </cell>
          <cell r="JX12">
            <v>1396377.5219999999</v>
          </cell>
          <cell r="JY12">
            <v>1488550.645</v>
          </cell>
          <cell r="JZ12">
            <v>1574260.7660000001</v>
          </cell>
          <cell r="KA12">
            <v>1660899.8569999998</v>
          </cell>
          <cell r="KB12" t="str">
            <v>#N/A N/A</v>
          </cell>
          <cell r="KC12">
            <v>84.193000999999995</v>
          </cell>
          <cell r="KD12">
            <v>127.691002</v>
          </cell>
          <cell r="KE12">
            <v>3.8849999904632568</v>
          </cell>
          <cell r="KF12">
            <v>23.788000106811523</v>
          </cell>
          <cell r="KG12">
            <v>0.76099997758865356</v>
          </cell>
          <cell r="KH12">
            <v>-3.3080000877380371</v>
          </cell>
          <cell r="KI12">
            <v>-1.5570000410079956</v>
          </cell>
          <cell r="KJ12">
            <v>678.00299999999993</v>
          </cell>
          <cell r="KK12">
            <v>731.57399999999996</v>
          </cell>
          <cell r="KL12">
            <v>25.09</v>
          </cell>
          <cell r="KM12">
            <v>27.215999999999998</v>
          </cell>
          <cell r="KN12">
            <v>0</v>
          </cell>
          <cell r="KO12">
            <v>491.43899999999996</v>
          </cell>
          <cell r="KP12">
            <v>0</v>
          </cell>
          <cell r="KQ12" t="str">
            <v>#N/A N/A</v>
          </cell>
          <cell r="KR12">
            <v>300817.30237579346</v>
          </cell>
          <cell r="KS12">
            <v>310956.57381500001</v>
          </cell>
          <cell r="KT12">
            <v>460149.33031249046</v>
          </cell>
          <cell r="KU12">
            <v>488329.15518760681</v>
          </cell>
          <cell r="KV12">
            <v>517911.62037497759</v>
          </cell>
          <cell r="KW12">
            <v>562637.20762491226</v>
          </cell>
          <cell r="KX12">
            <v>622212.42737495899</v>
          </cell>
          <cell r="KY12">
            <v>582666.48700000008</v>
          </cell>
          <cell r="KZ12">
            <v>579432.79300000006</v>
          </cell>
          <cell r="LA12">
            <v>640326.28200000001</v>
          </cell>
          <cell r="LB12">
            <v>720941.83199999994</v>
          </cell>
          <cell r="LC12">
            <v>821978.72500000009</v>
          </cell>
          <cell r="LD12">
            <v>1612191.7309999999</v>
          </cell>
          <cell r="LE12">
            <v>1893983.6029999999</v>
          </cell>
          <cell r="LF12" t="str">
            <v>#N/A N/A</v>
          </cell>
          <cell r="LG12">
            <v>-69202.070311999996</v>
          </cell>
          <cell r="LH12">
            <v>-44559.300780999998</v>
          </cell>
          <cell r="LI12">
            <v>-75588.6328125</v>
          </cell>
          <cell r="LJ12">
            <v>0</v>
          </cell>
          <cell r="LK12">
            <v>-80186.578125</v>
          </cell>
          <cell r="LL12">
            <v>-123825.625</v>
          </cell>
          <cell r="LM12">
            <v>-109833.0546875</v>
          </cell>
          <cell r="LN12">
            <v>-74338.542000000001</v>
          </cell>
          <cell r="LO12">
            <v>-91048.930999999997</v>
          </cell>
          <cell r="LP12">
            <v>-145379.51300000001</v>
          </cell>
          <cell r="LQ12">
            <v>-168444.226</v>
          </cell>
          <cell r="LR12">
            <v>-156512.041</v>
          </cell>
          <cell r="LS12">
            <v>-173073.30599999998</v>
          </cell>
          <cell r="LT12">
            <v>-105889.28899999999</v>
          </cell>
          <cell r="LU12" t="str">
            <v>#N/A N/A</v>
          </cell>
          <cell r="LV12" t="str">
            <v>#N/A N/A</v>
          </cell>
          <cell r="LW12" t="str">
            <v>#N/A N/A</v>
          </cell>
          <cell r="LX12" t="str">
            <v>#N/A N/A</v>
          </cell>
          <cell r="LY12" t="str">
            <v>#N/A N/A</v>
          </cell>
          <cell r="LZ12" t="str">
            <v>#N/A N/A</v>
          </cell>
          <cell r="MA12" t="str">
            <v>#N/A N/A</v>
          </cell>
          <cell r="MB12" t="str">
            <v>#N/A N/A</v>
          </cell>
          <cell r="MC12">
            <v>39022.496999999996</v>
          </cell>
          <cell r="MD12">
            <v>10477.24</v>
          </cell>
          <cell r="ME12">
            <v>21295.038</v>
          </cell>
          <cell r="MF12">
            <v>22101.298999999999</v>
          </cell>
          <cell r="MG12">
            <v>26325.105</v>
          </cell>
          <cell r="MH12">
            <v>13542.025</v>
          </cell>
          <cell r="MI12">
            <v>10342.653999999999</v>
          </cell>
          <cell r="MJ12" t="str">
            <v>#N/A N/A</v>
          </cell>
          <cell r="MK12" t="str">
            <v>#N/A N/A</v>
          </cell>
          <cell r="ML12" t="str">
            <v>#N/A N/A</v>
          </cell>
          <cell r="MM12" t="str">
            <v>#N/A N/A</v>
          </cell>
          <cell r="MN12" t="str">
            <v>#N/A N/A</v>
          </cell>
          <cell r="MO12" t="str">
            <v>#N/A N/A</v>
          </cell>
          <cell r="MP12" t="str">
            <v>#N/A N/A</v>
          </cell>
          <cell r="MQ12" t="str">
            <v>#N/A N/A</v>
          </cell>
          <cell r="MR12">
            <v>171.63</v>
          </cell>
          <cell r="MS12">
            <v>-4852.8310000000001</v>
          </cell>
          <cell r="MT12">
            <v>-22558.778999999999</v>
          </cell>
          <cell r="MU12">
            <v>55439.290999999997</v>
          </cell>
          <cell r="MV12">
            <v>45432.687999999995</v>
          </cell>
          <cell r="MW12">
            <v>-18099.296999999999</v>
          </cell>
          <cell r="MX12">
            <v>49171.243999999999</v>
          </cell>
          <cell r="MY12" t="str">
            <v>#N/A N/A</v>
          </cell>
          <cell r="MZ12">
            <v>-14200.200194999999</v>
          </cell>
          <cell r="NA12">
            <v>-13800</v>
          </cell>
          <cell r="NB12">
            <v>-24771</v>
          </cell>
          <cell r="NC12">
            <v>-13326.8798828125</v>
          </cell>
          <cell r="ND12">
            <v>-26255.904296875</v>
          </cell>
          <cell r="NE12">
            <v>-26851.931640625</v>
          </cell>
          <cell r="NF12">
            <v>-41181.984375</v>
          </cell>
          <cell r="NG12">
            <v>-13040</v>
          </cell>
          <cell r="NH12">
            <v>-45114.178999999996</v>
          </cell>
          <cell r="NI12">
            <v>-32954.514000000003</v>
          </cell>
          <cell r="NJ12">
            <v>-34302.091999999997</v>
          </cell>
          <cell r="NK12">
            <v>-34814.985000000001</v>
          </cell>
          <cell r="NL12">
            <v>-115.768</v>
          </cell>
          <cell r="NM12">
            <v>-10994.366</v>
          </cell>
          <cell r="NN12" t="str">
            <v>#N/A N/A</v>
          </cell>
          <cell r="NO12">
            <v>34254.304687999997</v>
          </cell>
          <cell r="NP12">
            <v>37998.601561999996</v>
          </cell>
          <cell r="NQ12">
            <v>49273.36328125</v>
          </cell>
          <cell r="NR12">
            <v>55146.85546875</v>
          </cell>
          <cell r="NS12">
            <v>54511.99609375</v>
          </cell>
          <cell r="NT12">
            <v>63066.89453125</v>
          </cell>
          <cell r="NU12">
            <v>51781.0546875</v>
          </cell>
          <cell r="NV12">
            <v>58971.67</v>
          </cell>
          <cell r="NW12">
            <v>57969.197</v>
          </cell>
          <cell r="NX12">
            <v>64721.848999999995</v>
          </cell>
          <cell r="NY12">
            <v>75764.816999999995</v>
          </cell>
          <cell r="NZ12">
            <v>84835.875</v>
          </cell>
          <cell r="OA12">
            <v>97874.767999999996</v>
          </cell>
          <cell r="OB12">
            <v>107401.36899999999</v>
          </cell>
          <cell r="OC12" t="str">
            <v>#N/A N/A</v>
          </cell>
          <cell r="OD12" t="str">
            <v>CLP</v>
          </cell>
        </row>
        <row r="13">
          <cell r="C13" t="str">
            <v>ANTARCHILE</v>
          </cell>
          <cell r="D13">
            <v>685545.5625</v>
          </cell>
          <cell r="E13">
            <v>720803.5</v>
          </cell>
          <cell r="F13">
            <v>972360.375</v>
          </cell>
          <cell r="G13">
            <v>880257.25</v>
          </cell>
          <cell r="H13">
            <v>1076524.125</v>
          </cell>
          <cell r="I13">
            <v>6143881.1749999998</v>
          </cell>
          <cell r="J13">
            <v>6622064.0161320698</v>
          </cell>
          <cell r="K13">
            <v>5686044.1361738415</v>
          </cell>
          <cell r="L13">
            <v>6407548.0758095812</v>
          </cell>
          <cell r="M13">
            <v>10479147.375313276</v>
          </cell>
          <cell r="N13">
            <v>11318635.552485891</v>
          </cell>
          <cell r="O13">
            <v>12294243.235965615</v>
          </cell>
          <cell r="P13">
            <v>13842956.925718255</v>
          </cell>
          <cell r="Q13">
            <v>12090253.265704336</v>
          </cell>
          <cell r="R13" t="str">
            <v>#N/A N/A</v>
          </cell>
          <cell r="S13" t="str">
            <v>#N/A N/A</v>
          </cell>
          <cell r="T13" t="str">
            <v>#N/A N/A</v>
          </cell>
          <cell r="U13" t="str">
            <v>#N/A N/A</v>
          </cell>
          <cell r="V13" t="str">
            <v>#N/A N/A</v>
          </cell>
          <cell r="W13" t="str">
            <v>#N/A N/A</v>
          </cell>
          <cell r="X13" t="str">
            <v>#N/A N/A</v>
          </cell>
          <cell r="Y13" t="str">
            <v>#N/A N/A</v>
          </cell>
          <cell r="Z13" t="str">
            <v>#N/A N/A</v>
          </cell>
          <cell r="AA13" t="str">
            <v>#N/A N/A</v>
          </cell>
          <cell r="AB13" t="str">
            <v>#N/A N/A</v>
          </cell>
          <cell r="AC13" t="str">
            <v>#N/A N/A</v>
          </cell>
          <cell r="AD13" t="str">
            <v>#N/A N/A</v>
          </cell>
          <cell r="AE13" t="str">
            <v>#N/A N/A</v>
          </cell>
          <cell r="AF13" t="str">
            <v>#N/A N/A</v>
          </cell>
          <cell r="AG13" t="str">
            <v>#N/A N/A</v>
          </cell>
          <cell r="AH13">
            <v>520372.4609375</v>
          </cell>
          <cell r="AI13">
            <v>528456.31640625</v>
          </cell>
          <cell r="AJ13">
            <v>717190.984375</v>
          </cell>
          <cell r="AK13">
            <v>616953.8125</v>
          </cell>
          <cell r="AL13">
            <v>780190.484375</v>
          </cell>
          <cell r="AM13">
            <v>880924.1399999999</v>
          </cell>
          <cell r="AN13">
            <v>704228.88568032358</v>
          </cell>
          <cell r="AO13">
            <v>595698.12067795976</v>
          </cell>
          <cell r="AP13">
            <v>900575.37543722859</v>
          </cell>
          <cell r="AQ13">
            <v>919069.02337115759</v>
          </cell>
          <cell r="AR13">
            <v>670603.40663717513</v>
          </cell>
          <cell r="AS13">
            <v>866266.18336627749</v>
          </cell>
          <cell r="AT13">
            <v>1138298.5424577571</v>
          </cell>
          <cell r="AU13">
            <v>1152358.0012918888</v>
          </cell>
          <cell r="AV13" t="str">
            <v>#N/A N/A</v>
          </cell>
          <cell r="AW13">
            <v>326262.1875</v>
          </cell>
          <cell r="AX13">
            <v>376500.78125</v>
          </cell>
          <cell r="AY13">
            <v>547180.875</v>
          </cell>
          <cell r="AZ13">
            <v>412355.3125</v>
          </cell>
          <cell r="BA13">
            <v>557810.5</v>
          </cell>
          <cell r="BB13">
            <v>606617.12399999995</v>
          </cell>
          <cell r="BC13">
            <v>437037.290309712</v>
          </cell>
          <cell r="BD13">
            <v>309809.04439792864</v>
          </cell>
          <cell r="BE13">
            <v>609735.53922204173</v>
          </cell>
          <cell r="BF13">
            <v>574696.49909420824</v>
          </cell>
          <cell r="BG13">
            <v>281013.89011796669</v>
          </cell>
          <cell r="BH13">
            <v>465600.12632245466</v>
          </cell>
          <cell r="BI13">
            <v>659818.42074064398</v>
          </cell>
          <cell r="BJ13">
            <v>583624.37323838007</v>
          </cell>
          <cell r="BK13" t="str">
            <v>#N/A N/A</v>
          </cell>
          <cell r="BL13">
            <v>19217.75</v>
          </cell>
          <cell r="BM13">
            <v>16873.669921875</v>
          </cell>
          <cell r="BN13">
            <v>17049.486328125</v>
          </cell>
          <cell r="BO13">
            <v>22195.90234375</v>
          </cell>
          <cell r="BP13">
            <v>24807.90234375</v>
          </cell>
          <cell r="BQ13">
            <v>22564.585999999999</v>
          </cell>
          <cell r="BR13">
            <v>20845.510563455246</v>
          </cell>
          <cell r="BS13" t="str">
            <v>#N/A N/A</v>
          </cell>
          <cell r="BT13">
            <v>22807.43821970341</v>
          </cell>
          <cell r="BU13">
            <v>26878.256656184269</v>
          </cell>
          <cell r="BV13">
            <v>25312.881976557121</v>
          </cell>
          <cell r="BW13">
            <v>25568.557707163138</v>
          </cell>
          <cell r="BX13">
            <v>34651.095769089741</v>
          </cell>
          <cell r="BY13">
            <v>57036.451295746199</v>
          </cell>
          <cell r="BZ13" t="str">
            <v>#N/A N/A</v>
          </cell>
          <cell r="CA13" t="str">
            <v>#N/A N/A</v>
          </cell>
          <cell r="CB13" t="str">
            <v>#N/A N/A</v>
          </cell>
          <cell r="CC13" t="str">
            <v>#N/A N/A</v>
          </cell>
          <cell r="CD13" t="str">
            <v>#N/A N/A</v>
          </cell>
          <cell r="CE13" t="str">
            <v>#N/A N/A</v>
          </cell>
          <cell r="CF13" t="str">
            <v>#N/A N/A</v>
          </cell>
          <cell r="CG13" t="str">
            <v>#N/A N/A</v>
          </cell>
          <cell r="CH13" t="str">
            <v>#N/A N/A</v>
          </cell>
          <cell r="CI13" t="str">
            <v>#N/A N/A</v>
          </cell>
          <cell r="CJ13" t="str">
            <v>#N/A N/A</v>
          </cell>
          <cell r="CK13" t="str">
            <v>#N/A N/A</v>
          </cell>
          <cell r="CL13" t="str">
            <v>#N/A N/A</v>
          </cell>
          <cell r="CM13" t="str">
            <v>#N/A N/A</v>
          </cell>
          <cell r="CN13" t="str">
            <v>#N/A N/A</v>
          </cell>
          <cell r="CO13" t="str">
            <v>#N/A N/A</v>
          </cell>
          <cell r="CP13">
            <v>323077.65942382812</v>
          </cell>
          <cell r="CQ13">
            <v>407008.81640625</v>
          </cell>
          <cell r="CR13">
            <v>548232.78698730469</v>
          </cell>
          <cell r="CS13">
            <v>469501.8125</v>
          </cell>
          <cell r="CT13">
            <v>536455.890625</v>
          </cell>
          <cell r="CU13">
            <v>631823.62400000007</v>
          </cell>
          <cell r="CV13">
            <v>389649.08626109065</v>
          </cell>
          <cell r="CW13">
            <v>370742.46284314193</v>
          </cell>
          <cell r="CX13">
            <v>643960.71887606289</v>
          </cell>
          <cell r="CY13">
            <v>598899.50583919312</v>
          </cell>
          <cell r="CZ13">
            <v>325405.41644773586</v>
          </cell>
          <cell r="DA13">
            <v>521954.69796864683</v>
          </cell>
          <cell r="DB13">
            <v>690871.63405334589</v>
          </cell>
          <cell r="DC13">
            <v>489911.01615400828</v>
          </cell>
          <cell r="DD13" t="str">
            <v>#N/A N/A</v>
          </cell>
          <cell r="DE13">
            <v>34444.671875</v>
          </cell>
          <cell r="DF13">
            <v>56497.28125</v>
          </cell>
          <cell r="DG13">
            <v>90798.421875</v>
          </cell>
          <cell r="DH13">
            <v>96513.4296875</v>
          </cell>
          <cell r="DI13">
            <v>97624.5390625</v>
          </cell>
          <cell r="DJ13">
            <v>118841.31499999999</v>
          </cell>
          <cell r="DK13">
            <v>75391.847933748562</v>
          </cell>
          <cell r="DL13">
            <v>57455.532081632766</v>
          </cell>
          <cell r="DM13">
            <v>122529.62069786336</v>
          </cell>
          <cell r="DN13">
            <v>120138.6003784959</v>
          </cell>
          <cell r="DO13">
            <v>119004.92867385548</v>
          </cell>
          <cell r="DP13">
            <v>127359.73661044592</v>
          </cell>
          <cell r="DQ13">
            <v>183392.68248546027</v>
          </cell>
          <cell r="DR13">
            <v>121380.13117961898</v>
          </cell>
          <cell r="DS13" t="str">
            <v>#N/A N/A</v>
          </cell>
          <cell r="DT13">
            <v>288632.96875</v>
          </cell>
          <cell r="DU13">
            <v>350511.53125</v>
          </cell>
          <cell r="DV13">
            <v>457434.34375</v>
          </cell>
          <cell r="DW13">
            <v>372988.375</v>
          </cell>
          <cell r="DX13">
            <v>438831.375</v>
          </cell>
          <cell r="DY13">
            <v>512982.30899999995</v>
          </cell>
          <cell r="DZ13">
            <v>314257.23832734209</v>
          </cell>
          <cell r="EA13">
            <v>313286.93076150917</v>
          </cell>
          <cell r="EB13">
            <v>521431.09817819949</v>
          </cell>
          <cell r="EC13">
            <v>478760.90546069707</v>
          </cell>
          <cell r="ED13">
            <v>206400.48777388042</v>
          </cell>
          <cell r="EE13">
            <v>394594.96135820093</v>
          </cell>
          <cell r="EF13">
            <v>507478.95156788552</v>
          </cell>
          <cell r="EG13">
            <v>368530.88497438928</v>
          </cell>
          <cell r="EH13" t="str">
            <v>#N/A N/A</v>
          </cell>
          <cell r="EI13">
            <v>13943.2958984375</v>
          </cell>
          <cell r="EJ13">
            <v>66666.953125</v>
          </cell>
          <cell r="EK13">
            <v>107281</v>
          </cell>
          <cell r="EL13">
            <v>208354.5625</v>
          </cell>
          <cell r="EM13">
            <v>112063.3203125</v>
          </cell>
          <cell r="EN13">
            <v>106161.42199999999</v>
          </cell>
          <cell r="EO13">
            <v>180649.52799999999</v>
          </cell>
          <cell r="EP13">
            <v>676841.88449999981</v>
          </cell>
          <cell r="EQ13">
            <v>872046.39599999995</v>
          </cell>
          <cell r="ER13">
            <v>657354.00049999997</v>
          </cell>
          <cell r="ES13">
            <v>634661.52087000012</v>
          </cell>
          <cell r="ET13">
            <v>856017.95130000007</v>
          </cell>
          <cell r="EU13">
            <v>1295731.5</v>
          </cell>
          <cell r="EV13">
            <v>1182328.8611999999</v>
          </cell>
          <cell r="EW13" t="str">
            <v>#N/A N/A</v>
          </cell>
          <cell r="EX13">
            <v>315258.4375</v>
          </cell>
          <cell r="EY13">
            <v>371990.28125</v>
          </cell>
          <cell r="EZ13">
            <v>232554.5</v>
          </cell>
          <cell r="FA13">
            <v>190027.21875</v>
          </cell>
          <cell r="FB13">
            <v>141949</v>
          </cell>
          <cell r="FC13">
            <v>194526.21899999998</v>
          </cell>
          <cell r="FD13">
            <v>163058.2145</v>
          </cell>
          <cell r="FE13">
            <v>26250.388499999994</v>
          </cell>
          <cell r="FF13">
            <v>34091.928</v>
          </cell>
          <cell r="FG13">
            <v>48386.749500000005</v>
          </cell>
          <cell r="FH13">
            <v>76538.411820000008</v>
          </cell>
          <cell r="FI13">
            <v>84284.281800000012</v>
          </cell>
          <cell r="FJ13">
            <v>98924.093099999998</v>
          </cell>
          <cell r="FK13">
            <v>123991.53659999999</v>
          </cell>
          <cell r="FL13" t="str">
            <v>#N/A N/A</v>
          </cell>
          <cell r="FM13">
            <v>268699.15625</v>
          </cell>
          <cell r="FN13">
            <v>254739.96875</v>
          </cell>
          <cell r="FO13">
            <v>393087.625</v>
          </cell>
          <cell r="FP13">
            <v>372126.09375</v>
          </cell>
          <cell r="FQ13">
            <v>533580.6875</v>
          </cell>
          <cell r="FR13">
            <v>789266.19799999997</v>
          </cell>
          <cell r="FS13">
            <v>738207.52149999992</v>
          </cell>
          <cell r="FT13">
            <v>562811.27264999994</v>
          </cell>
          <cell r="FU13">
            <v>813502.87199999997</v>
          </cell>
          <cell r="FV13">
            <v>918490.02649999992</v>
          </cell>
          <cell r="FW13">
            <v>993299.6491599998</v>
          </cell>
          <cell r="FX13">
            <v>999382.25475000008</v>
          </cell>
          <cell r="FY13">
            <v>1047713.9253</v>
          </cell>
          <cell r="FZ13">
            <v>987101.76659999997</v>
          </cell>
          <cell r="GA13" t="str">
            <v>#N/A N/A</v>
          </cell>
          <cell r="GB13" t="str">
            <v>#N/A N/A</v>
          </cell>
          <cell r="GC13" t="str">
            <v>#N/A N/A</v>
          </cell>
          <cell r="GD13" t="str">
            <v>#N/A N/A</v>
          </cell>
          <cell r="GE13" t="str">
            <v>#N/A N/A</v>
          </cell>
          <cell r="GF13" t="str">
            <v>#N/A N/A</v>
          </cell>
          <cell r="GG13" t="str">
            <v>#N/A N/A</v>
          </cell>
          <cell r="GH13" t="str">
            <v>#N/A N/A</v>
          </cell>
          <cell r="GI13" t="str">
            <v>#N/A N/A</v>
          </cell>
          <cell r="GJ13" t="str">
            <v>#N/A N/A</v>
          </cell>
          <cell r="GK13" t="str">
            <v>#N/A N/A</v>
          </cell>
          <cell r="GL13" t="str">
            <v>#N/A N/A</v>
          </cell>
          <cell r="GM13" t="str">
            <v>#N/A N/A</v>
          </cell>
          <cell r="GN13" t="str">
            <v>#N/A N/A</v>
          </cell>
          <cell r="GO13" t="str">
            <v>#N/A N/A</v>
          </cell>
          <cell r="GP13" t="str">
            <v>#N/A N/A</v>
          </cell>
          <cell r="GQ13" t="str">
            <v>#N/A N/A</v>
          </cell>
          <cell r="GR13" t="str">
            <v>#N/A N/A</v>
          </cell>
          <cell r="GS13" t="str">
            <v>#N/A N/A</v>
          </cell>
          <cell r="GT13" t="str">
            <v>#N/A N/A</v>
          </cell>
          <cell r="GU13" t="str">
            <v>#N/A N/A</v>
          </cell>
          <cell r="GV13" t="str">
            <v>#N/A N/A</v>
          </cell>
          <cell r="GW13" t="str">
            <v>#N/A N/A</v>
          </cell>
          <cell r="GX13" t="str">
            <v>#N/A N/A</v>
          </cell>
          <cell r="GY13" t="str">
            <v>#N/A N/A</v>
          </cell>
          <cell r="GZ13" t="str">
            <v>#N/A N/A</v>
          </cell>
          <cell r="HA13" t="str">
            <v>#N/A N/A</v>
          </cell>
          <cell r="HB13" t="str">
            <v>#N/A N/A</v>
          </cell>
          <cell r="HC13" t="str">
            <v>#N/A N/A</v>
          </cell>
          <cell r="HD13" t="str">
            <v>#N/A N/A</v>
          </cell>
          <cell r="HE13" t="str">
            <v>#N/A N/A</v>
          </cell>
          <cell r="HF13">
            <v>3114549.5</v>
          </cell>
          <cell r="HG13">
            <v>2949388.25</v>
          </cell>
          <cell r="HH13">
            <v>3206894.25</v>
          </cell>
          <cell r="HI13">
            <v>3391938.25</v>
          </cell>
          <cell r="HJ13">
            <v>3842939</v>
          </cell>
          <cell r="HK13">
            <v>3941546.9439999997</v>
          </cell>
          <cell r="HL13">
            <v>5113617.523</v>
          </cell>
          <cell r="HM13">
            <v>3398222.6542499997</v>
          </cell>
          <cell r="HN13">
            <v>3629793.4919999996</v>
          </cell>
          <cell r="HO13">
            <v>4217310.8705000002</v>
          </cell>
          <cell r="HP13">
            <v>4760214.9258300001</v>
          </cell>
          <cell r="HQ13">
            <v>5300975.001600001</v>
          </cell>
          <cell r="HR13">
            <v>5962466.5946999984</v>
          </cell>
          <cell r="HS13">
            <v>6573327.8999999994</v>
          </cell>
          <cell r="HT13" t="str">
            <v>#N/A N/A</v>
          </cell>
          <cell r="HU13">
            <v>4602531.5</v>
          </cell>
          <cell r="HV13">
            <v>4477651</v>
          </cell>
          <cell r="HW13">
            <v>4752179.5</v>
          </cell>
          <cell r="HX13">
            <v>4963118.5</v>
          </cell>
          <cell r="HY13">
            <v>5660691</v>
          </cell>
          <cell r="HZ13">
            <v>6296652.7359999996</v>
          </cell>
          <cell r="IA13">
            <v>7766160.4205</v>
          </cell>
          <cell r="IB13">
            <v>8193787.0307999998</v>
          </cell>
          <cell r="IC13">
            <v>9422400.7799999993</v>
          </cell>
          <cell r="ID13">
            <v>10767999.628999997</v>
          </cell>
          <cell r="IE13">
            <v>11169407.508739999</v>
          </cell>
          <cell r="IF13">
            <v>12054575.444400001</v>
          </cell>
          <cell r="IG13">
            <v>13669661.447399998</v>
          </cell>
          <cell r="IH13">
            <v>14506978.603799999</v>
          </cell>
          <cell r="II13" t="str">
            <v>#N/A N/A</v>
          </cell>
          <cell r="IJ13" t="str">
            <v>#N/A N/A</v>
          </cell>
          <cell r="IK13" t="str">
            <v>#N/A N/A</v>
          </cell>
          <cell r="IL13" t="str">
            <v>#N/A N/A</v>
          </cell>
          <cell r="IM13" t="str">
            <v>#N/A N/A</v>
          </cell>
          <cell r="IN13" t="str">
            <v>#N/A N/A</v>
          </cell>
          <cell r="IO13" t="str">
            <v>#N/A N/A</v>
          </cell>
          <cell r="IP13" t="str">
            <v>#N/A N/A</v>
          </cell>
          <cell r="IQ13" t="str">
            <v>#N/A N/A</v>
          </cell>
          <cell r="IR13" t="str">
            <v>#N/A N/A</v>
          </cell>
          <cell r="IS13" t="str">
            <v>#N/A N/A</v>
          </cell>
          <cell r="IT13" t="str">
            <v>#N/A N/A</v>
          </cell>
          <cell r="IU13" t="str">
            <v>#N/A N/A</v>
          </cell>
          <cell r="IV13" t="str">
            <v>#N/A N/A</v>
          </cell>
          <cell r="IW13" t="str">
            <v>#N/A N/A</v>
          </cell>
          <cell r="IX13" t="str">
            <v>#N/A N/A</v>
          </cell>
          <cell r="IY13">
            <v>1301149.203125</v>
          </cell>
          <cell r="IZ13">
            <v>1302686.17578125</v>
          </cell>
          <cell r="JA13">
            <v>1250376.453125</v>
          </cell>
          <cell r="JB13">
            <v>1319623.125</v>
          </cell>
          <cell r="JC13">
            <v>1439015.1875</v>
          </cell>
          <cell r="JD13">
            <v>1596991.6970000002</v>
          </cell>
          <cell r="JE13">
            <v>1868071.5815000001</v>
          </cell>
          <cell r="JF13">
            <v>2031216.2929500001</v>
          </cell>
          <cell r="JG13">
            <v>2428203.4920000001</v>
          </cell>
          <cell r="JH13">
            <v>2868899.2680000002</v>
          </cell>
          <cell r="JI13">
            <v>3655478.8193300003</v>
          </cell>
          <cell r="JJ13">
            <v>3852363.9984000009</v>
          </cell>
          <cell r="JK13">
            <v>4467641.5496999994</v>
          </cell>
          <cell r="JL13">
            <v>4516902.6744000008</v>
          </cell>
          <cell r="JM13" t="str">
            <v>#N/A N/A</v>
          </cell>
          <cell r="JN13">
            <v>1671829.0546875</v>
          </cell>
          <cell r="JO13">
            <v>1608452.37109375</v>
          </cell>
          <cell r="JP13">
            <v>1642952.3125</v>
          </cell>
          <cell r="JQ13">
            <v>1783944.390625</v>
          </cell>
          <cell r="JR13">
            <v>1991985.046875</v>
          </cell>
          <cell r="JS13">
            <v>2285231.1779999998</v>
          </cell>
          <cell r="JT13">
            <v>2631094.4054999999</v>
          </cell>
          <cell r="JU13">
            <v>3349274.0272499998</v>
          </cell>
          <cell r="JV13">
            <v>4192129.1879999996</v>
          </cell>
          <cell r="JW13">
            <v>4985023.2949999999</v>
          </cell>
          <cell r="JX13">
            <v>5845527.0008200016</v>
          </cell>
          <cell r="JY13">
            <v>6226525.7514000004</v>
          </cell>
          <cell r="JZ13">
            <v>7201410.4616999999</v>
          </cell>
          <cell r="KA13">
            <v>7331207.4870000007</v>
          </cell>
          <cell r="KB13" t="str">
            <v>#N/A N/A</v>
          </cell>
          <cell r="KC13">
            <v>1179271.375</v>
          </cell>
          <cell r="KD13">
            <v>1144317.75</v>
          </cell>
          <cell r="KE13">
            <v>1235816.125</v>
          </cell>
          <cell r="KF13">
            <v>1216530.875</v>
          </cell>
          <cell r="KG13">
            <v>1398842.5</v>
          </cell>
          <cell r="KH13">
            <v>1544968.3129999998</v>
          </cell>
          <cell r="KI13">
            <v>1981443.6414999999</v>
          </cell>
          <cell r="KJ13">
            <v>1880954.2585499999</v>
          </cell>
          <cell r="KK13">
            <v>2255404.3199999998</v>
          </cell>
          <cell r="KL13">
            <v>2480134.56</v>
          </cell>
          <cell r="KM13">
            <v>2239335.3028800003</v>
          </cell>
          <cell r="KN13">
            <v>2426720.9401499997</v>
          </cell>
          <cell r="KO13">
            <v>2648754.9668999999</v>
          </cell>
          <cell r="KP13">
            <v>2919359.7227999996</v>
          </cell>
          <cell r="KQ13" t="str">
            <v>#N/A N/A</v>
          </cell>
          <cell r="KR13">
            <v>2930702.3125</v>
          </cell>
          <cell r="KS13">
            <v>2869198.625</v>
          </cell>
          <cell r="KT13">
            <v>3109227.0625</v>
          </cell>
          <cell r="KU13">
            <v>3179173.9375</v>
          </cell>
          <cell r="KV13">
            <v>3668705.8125</v>
          </cell>
          <cell r="KW13">
            <v>4011421.5579999997</v>
          </cell>
          <cell r="KX13">
            <v>5135066.0149999997</v>
          </cell>
          <cell r="KY13">
            <v>4844513.0035499996</v>
          </cell>
          <cell r="KZ13">
            <v>5230271.5920000002</v>
          </cell>
          <cell r="LA13">
            <v>5782976.3339999998</v>
          </cell>
          <cell r="LB13">
            <v>5323880.5079200007</v>
          </cell>
          <cell r="LC13">
            <v>5828049.6930000009</v>
          </cell>
          <cell r="LD13">
            <v>6468250.9856999991</v>
          </cell>
          <cell r="LE13">
            <v>7175771.1168</v>
          </cell>
          <cell r="LF13" t="str">
            <v>#N/A N/A</v>
          </cell>
          <cell r="LG13">
            <v>-290508.21875</v>
          </cell>
          <cell r="LH13">
            <v>-370127.09375</v>
          </cell>
          <cell r="LI13">
            <v>-491372.28125</v>
          </cell>
          <cell r="LJ13">
            <v>-427738.78125</v>
          </cell>
          <cell r="LK13">
            <v>-479139.71875</v>
          </cell>
          <cell r="LL13">
            <v>-391351.74099999998</v>
          </cell>
          <cell r="LM13">
            <v>-325616.52041563956</v>
          </cell>
          <cell r="LN13">
            <v>-241613.07950871513</v>
          </cell>
          <cell r="LO13">
            <v>-360725.57164584461</v>
          </cell>
          <cell r="LP13">
            <v>-464013.41499017231</v>
          </cell>
          <cell r="LQ13">
            <v>-675591.18579818821</v>
          </cell>
          <cell r="LR13">
            <v>-473822.41324905667</v>
          </cell>
          <cell r="LS13">
            <v>-417564.99775496207</v>
          </cell>
          <cell r="LT13">
            <v>-395508.24846993235</v>
          </cell>
          <cell r="LU13" t="str">
            <v>#N/A N/A</v>
          </cell>
          <cell r="LV13" t="str">
            <v>#N/A N/A</v>
          </cell>
          <cell r="LW13" t="str">
            <v>#N/A N/A</v>
          </cell>
          <cell r="LX13" t="str">
            <v>#N/A N/A</v>
          </cell>
          <cell r="LY13" t="str">
            <v>#N/A N/A</v>
          </cell>
          <cell r="LZ13" t="str">
            <v>#N/A N/A</v>
          </cell>
          <cell r="MA13" t="str">
            <v>#N/A N/A</v>
          </cell>
          <cell r="MB13" t="str">
            <v>#N/A N/A</v>
          </cell>
          <cell r="MC13">
            <v>88849.267891189971</v>
          </cell>
          <cell r="MD13">
            <v>118523.82502494444</v>
          </cell>
          <cell r="ME13">
            <v>137497.97830526312</v>
          </cell>
          <cell r="MF13">
            <v>155680.86253195224</v>
          </cell>
          <cell r="MG13">
            <v>164965.45285995203</v>
          </cell>
          <cell r="MH13">
            <v>152479.32022809956</v>
          </cell>
          <cell r="MI13">
            <v>190647.89189955484</v>
          </cell>
          <cell r="MJ13" t="str">
            <v>#N/A N/A</v>
          </cell>
          <cell r="MK13" t="str">
            <v>#N/A N/A</v>
          </cell>
          <cell r="ML13" t="str">
            <v>#N/A N/A</v>
          </cell>
          <cell r="MM13" t="str">
            <v>#N/A N/A</v>
          </cell>
          <cell r="MN13" t="str">
            <v>#N/A N/A</v>
          </cell>
          <cell r="MO13" t="str">
            <v>#N/A N/A</v>
          </cell>
          <cell r="MP13" t="str">
            <v>#N/A N/A</v>
          </cell>
          <cell r="MQ13" t="str">
            <v>#N/A N/A</v>
          </cell>
          <cell r="MR13">
            <v>-6450.6298491603802</v>
          </cell>
          <cell r="MS13">
            <v>20718.366825616245</v>
          </cell>
          <cell r="MT13">
            <v>139187.96622602444</v>
          </cell>
          <cell r="MU13">
            <v>180232.64131165037</v>
          </cell>
          <cell r="MV13">
            <v>111558.73655319599</v>
          </cell>
          <cell r="MW13">
            <v>98742.836559703137</v>
          </cell>
          <cell r="MX13">
            <v>169232.29767702814</v>
          </cell>
          <cell r="MY13" t="str">
            <v>#N/A N/A</v>
          </cell>
          <cell r="MZ13">
            <v>-92307.0625</v>
          </cell>
          <cell r="NA13">
            <v>-96425.8203125</v>
          </cell>
          <cell r="NB13">
            <v>-123798.296875</v>
          </cell>
          <cell r="NC13">
            <v>-153155.34375</v>
          </cell>
          <cell r="ND13">
            <v>-131915.5</v>
          </cell>
          <cell r="NE13">
            <v>-196466.54399999999</v>
          </cell>
          <cell r="NF13">
            <v>-224198.28619900474</v>
          </cell>
          <cell r="NG13">
            <v>-135063.13579182755</v>
          </cell>
          <cell r="NH13">
            <v>-110824.80403902251</v>
          </cell>
          <cell r="NI13">
            <v>-229199.41216248777</v>
          </cell>
          <cell r="NJ13">
            <v>-194967.40467167128</v>
          </cell>
          <cell r="NK13">
            <v>-128473.48094709338</v>
          </cell>
          <cell r="NL13">
            <v>-192753.57006317022</v>
          </cell>
          <cell r="NM13">
            <v>-219044.01396068072</v>
          </cell>
          <cell r="NN13" t="str">
            <v>#N/A N/A</v>
          </cell>
          <cell r="NO13">
            <v>101991.5390625</v>
          </cell>
          <cell r="NP13">
            <v>90906.3828125</v>
          </cell>
          <cell r="NQ13">
            <v>93856.3203125</v>
          </cell>
          <cell r="NR13">
            <v>121121.546875</v>
          </cell>
          <cell r="NS13">
            <v>141196.328125</v>
          </cell>
          <cell r="NT13">
            <v>174345.639</v>
          </cell>
          <cell r="NU13">
            <v>166326.84666392612</v>
          </cell>
          <cell r="NV13">
            <v>165912.05489115164</v>
          </cell>
          <cell r="NW13">
            <v>162387.69556557279</v>
          </cell>
          <cell r="NX13">
            <v>193146.6589748206</v>
          </cell>
          <cell r="NY13">
            <v>200077.73846885588</v>
          </cell>
          <cell r="NZ13">
            <v>217799.93842434691</v>
          </cell>
          <cell r="OA13">
            <v>275595.05622027168</v>
          </cell>
          <cell r="OB13">
            <v>335448.99685240665</v>
          </cell>
          <cell r="OC13" t="str">
            <v>#N/A N/A</v>
          </cell>
          <cell r="OD13" t="str">
            <v>CLP</v>
          </cell>
        </row>
        <row r="14">
          <cell r="C14" t="str">
            <v>COLBUN SA</v>
          </cell>
          <cell r="D14">
            <v>146963.5</v>
          </cell>
          <cell r="E14">
            <v>177185.421875</v>
          </cell>
          <cell r="F14">
            <v>216115.8125</v>
          </cell>
          <cell r="G14">
            <v>264157.4375</v>
          </cell>
          <cell r="H14">
            <v>399212.3125</v>
          </cell>
          <cell r="I14">
            <v>605174.8125</v>
          </cell>
          <cell r="J14">
            <v>723787.75</v>
          </cell>
          <cell r="K14">
            <v>647790.97997178999</v>
          </cell>
          <cell r="L14">
            <v>522264.27920283662</v>
          </cell>
          <cell r="M14">
            <v>644640.91044093308</v>
          </cell>
          <cell r="N14">
            <v>685477.74611061369</v>
          </cell>
          <cell r="O14">
            <v>840226.95968054899</v>
          </cell>
          <cell r="P14">
            <v>857701.95584197994</v>
          </cell>
          <cell r="Q14">
            <v>860195.87168547953</v>
          </cell>
          <cell r="R14">
            <v>971223.6045383591</v>
          </cell>
          <cell r="S14" t="str">
            <v>#N/A N/A</v>
          </cell>
          <cell r="T14">
            <v>92657.375</v>
          </cell>
          <cell r="U14">
            <v>137747.890625</v>
          </cell>
          <cell r="V14">
            <v>176457.828125</v>
          </cell>
          <cell r="W14">
            <v>211548.296875</v>
          </cell>
          <cell r="X14">
            <v>648604</v>
          </cell>
          <cell r="Y14">
            <v>643605.875</v>
          </cell>
          <cell r="Z14">
            <v>432735.34024487017</v>
          </cell>
          <cell r="AA14">
            <v>323000.41980509786</v>
          </cell>
          <cell r="AB14">
            <v>513371.80003594595</v>
          </cell>
          <cell r="AC14">
            <v>509375.48783469695</v>
          </cell>
          <cell r="AD14">
            <v>624282.43608749413</v>
          </cell>
          <cell r="AE14">
            <v>504438.76087095996</v>
          </cell>
          <cell r="AF14">
            <v>422900.0439784028</v>
          </cell>
          <cell r="AG14">
            <v>489984.95929763553</v>
          </cell>
          <cell r="AH14">
            <v>88347.101561999996</v>
          </cell>
          <cell r="AI14">
            <v>106959.484375</v>
          </cell>
          <cell r="AJ14">
            <v>104130.560546875</v>
          </cell>
          <cell r="AK14">
            <v>117738.6875</v>
          </cell>
          <cell r="AL14">
            <v>236384.23828125</v>
          </cell>
          <cell r="AM14">
            <v>9849.671875</v>
          </cell>
          <cell r="AN14">
            <v>138803.9609375</v>
          </cell>
          <cell r="AO14">
            <v>188094.75618636722</v>
          </cell>
          <cell r="AP14">
            <v>168798.70231144977</v>
          </cell>
          <cell r="AQ14">
            <v>85029.996137974202</v>
          </cell>
          <cell r="AR14">
            <v>139449.66815804318</v>
          </cell>
          <cell r="AS14">
            <v>174600.72859799475</v>
          </cell>
          <cell r="AT14">
            <v>305467.81246176764</v>
          </cell>
          <cell r="AU14">
            <v>381118.35713954666</v>
          </cell>
          <cell r="AV14">
            <v>395033.28603435837</v>
          </cell>
          <cell r="AW14">
            <v>62460.300780999998</v>
          </cell>
          <cell r="AX14">
            <v>78952.3671875</v>
          </cell>
          <cell r="AY14">
            <v>72496.625</v>
          </cell>
          <cell r="AZ14">
            <v>79819.625</v>
          </cell>
          <cell r="BA14">
            <v>179829.953125</v>
          </cell>
          <cell r="BB14">
            <v>-52692.625</v>
          </cell>
          <cell r="BC14">
            <v>67523.8828125</v>
          </cell>
          <cell r="BD14">
            <v>120009.43099830877</v>
          </cell>
          <cell r="BE14">
            <v>105550.88033166503</v>
          </cell>
          <cell r="BF14">
            <v>24742.313136412638</v>
          </cell>
          <cell r="BG14">
            <v>73285.727118894618</v>
          </cell>
          <cell r="BH14">
            <v>94041.539706734824</v>
          </cell>
          <cell r="BI14">
            <v>201364.3993277445</v>
          </cell>
          <cell r="BJ14">
            <v>253484.42724352374</v>
          </cell>
          <cell r="BK14">
            <v>240909.08569237255</v>
          </cell>
          <cell r="BL14" t="str">
            <v>#N/A N/A</v>
          </cell>
          <cell r="BM14">
            <v>6769.97998046875</v>
          </cell>
          <cell r="BN14">
            <v>1210.5350341796875</v>
          </cell>
          <cell r="BO14">
            <v>2881.527099609375</v>
          </cell>
          <cell r="BP14">
            <v>6998.4599609375</v>
          </cell>
          <cell r="BQ14">
            <v>10900.796875</v>
          </cell>
          <cell r="BR14">
            <v>14916.5546875</v>
          </cell>
          <cell r="BS14" t="str">
            <v>#N/A N/A</v>
          </cell>
          <cell r="BT14" t="str">
            <v>#N/A N/A</v>
          </cell>
          <cell r="BU14" t="str">
            <v>#N/A N/A</v>
          </cell>
          <cell r="BV14" t="str">
            <v>#N/A N/A</v>
          </cell>
          <cell r="BW14" t="str">
            <v>#N/A N/A</v>
          </cell>
          <cell r="BX14" t="str">
            <v>#N/A N/A</v>
          </cell>
          <cell r="BY14" t="str">
            <v>#N/A N/A</v>
          </cell>
          <cell r="BZ14" t="str">
            <v>#N/A N/A</v>
          </cell>
          <cell r="CA14">
            <v>17840.599609000001</v>
          </cell>
          <cell r="CB14">
            <v>17997.708984375</v>
          </cell>
          <cell r="CC14">
            <v>15491.5361328125</v>
          </cell>
          <cell r="CD14">
            <v>15077.55859375</v>
          </cell>
          <cell r="CE14">
            <v>16561.833984375</v>
          </cell>
          <cell r="CF14">
            <v>18067.06640625</v>
          </cell>
          <cell r="CG14">
            <v>31657.947265625</v>
          </cell>
          <cell r="CH14" t="str">
            <v>#N/A N/A</v>
          </cell>
          <cell r="CI14" t="str">
            <v>#N/A N/A</v>
          </cell>
          <cell r="CJ14" t="str">
            <v>#N/A N/A</v>
          </cell>
          <cell r="CK14" t="str">
            <v>#N/A N/A</v>
          </cell>
          <cell r="CL14" t="str">
            <v>#N/A N/A</v>
          </cell>
          <cell r="CM14" t="str">
            <v>#N/A N/A</v>
          </cell>
          <cell r="CN14" t="str">
            <v>#N/A N/A</v>
          </cell>
          <cell r="CO14" t="str">
            <v>#N/A N/A</v>
          </cell>
          <cell r="CP14">
            <v>48113.200683000003</v>
          </cell>
          <cell r="CQ14">
            <v>96805.945556640625</v>
          </cell>
          <cell r="CR14">
            <v>83007.37109375</v>
          </cell>
          <cell r="CS14">
            <v>92388.8134765625</v>
          </cell>
          <cell r="CT14">
            <v>164304.404296875</v>
          </cell>
          <cell r="CU14">
            <v>-44127.3447265625</v>
          </cell>
          <cell r="CV14">
            <v>43465.623046875</v>
          </cell>
          <cell r="CW14">
            <v>137253.57836014949</v>
          </cell>
          <cell r="CX14">
            <v>62291.244499846362</v>
          </cell>
          <cell r="CY14">
            <v>14125.957992511456</v>
          </cell>
          <cell r="CZ14">
            <v>55980.720694720621</v>
          </cell>
          <cell r="DA14">
            <v>58955.125037234247</v>
          </cell>
          <cell r="DB14">
            <v>96850.566157842768</v>
          </cell>
          <cell r="DC14">
            <v>196436.84586212228</v>
          </cell>
          <cell r="DD14">
            <v>183699.64425671435</v>
          </cell>
          <cell r="DE14">
            <v>1455.1999509999998</v>
          </cell>
          <cell r="DF14">
            <v>3694.65087890625</v>
          </cell>
          <cell r="DG14">
            <v>5846.884765625</v>
          </cell>
          <cell r="DH14">
            <v>9537.45703125</v>
          </cell>
          <cell r="DI14">
            <v>16680.66015625</v>
          </cell>
          <cell r="DJ14">
            <v>444.593994140625</v>
          </cell>
          <cell r="DK14">
            <v>11899.3671875</v>
          </cell>
          <cell r="DL14">
            <v>3634.9053334016176</v>
          </cell>
          <cell r="DM14">
            <v>3197.0899782588563</v>
          </cell>
          <cell r="DN14">
            <v>11609.356060135591</v>
          </cell>
          <cell r="DO14">
            <v>31407.05715856325</v>
          </cell>
          <cell r="DP14">
            <v>27759.879415789372</v>
          </cell>
          <cell r="DQ14">
            <v>49892.577518734986</v>
          </cell>
          <cell r="DR14">
            <v>65211.171854060718</v>
          </cell>
          <cell r="DS14">
            <v>45249.022638333256</v>
          </cell>
          <cell r="DT14">
            <v>46658</v>
          </cell>
          <cell r="DU14">
            <v>93111.296875</v>
          </cell>
          <cell r="DV14">
            <v>77160.4921875</v>
          </cell>
          <cell r="DW14">
            <v>82851.3515625</v>
          </cell>
          <cell r="DX14">
            <v>147623.75</v>
          </cell>
          <cell r="DY14">
            <v>-44571.9375</v>
          </cell>
          <cell r="DZ14">
            <v>31566.2578125</v>
          </cell>
          <cell r="EA14">
            <v>133618.67302674789</v>
          </cell>
          <cell r="EB14">
            <v>59094.154521587501</v>
          </cell>
          <cell r="EC14">
            <v>2516.6019323758637</v>
          </cell>
          <cell r="ED14">
            <v>24573.663536157368</v>
          </cell>
          <cell r="EE14">
            <v>31195.245621444876</v>
          </cell>
          <cell r="EF14">
            <v>46957.98863910776</v>
          </cell>
          <cell r="EG14">
            <v>131225.67400806156</v>
          </cell>
          <cell r="EH14">
            <v>138450.62161838109</v>
          </cell>
          <cell r="EI14">
            <v>27941.835938</v>
          </cell>
          <cell r="EJ14">
            <v>11382.8095703125</v>
          </cell>
          <cell r="EK14">
            <v>7914.1240234375</v>
          </cell>
          <cell r="EL14">
            <v>54311.65625</v>
          </cell>
          <cell r="EM14">
            <v>155984.4375</v>
          </cell>
          <cell r="EN14">
            <v>22865.14453125</v>
          </cell>
          <cell r="EO14">
            <v>290129.65625</v>
          </cell>
          <cell r="EP14">
            <v>170940.6219</v>
          </cell>
          <cell r="EQ14">
            <v>259516.29600000003</v>
          </cell>
          <cell r="ER14">
            <v>153681.60700000002</v>
          </cell>
          <cell r="ES14">
            <v>104251.73460000001</v>
          </cell>
          <cell r="ET14">
            <v>136855.02885</v>
          </cell>
          <cell r="EU14">
            <v>154207.22099999999</v>
          </cell>
          <cell r="EV14">
            <v>634556.26020000002</v>
          </cell>
          <cell r="EW14">
            <v>397928.95560000004</v>
          </cell>
          <cell r="EX14">
            <v>19268.578125</v>
          </cell>
          <cell r="EY14">
            <v>26722.34375</v>
          </cell>
          <cell r="EZ14">
            <v>5828.9619140625</v>
          </cell>
          <cell r="FA14">
            <v>45218.3359375</v>
          </cell>
          <cell r="FB14">
            <v>22325.8671875</v>
          </cell>
          <cell r="FC14">
            <v>17057.67578125</v>
          </cell>
          <cell r="FD14">
            <v>42303.2421875</v>
          </cell>
          <cell r="FE14">
            <v>75243.163649999988</v>
          </cell>
          <cell r="FF14">
            <v>175.03199999999998</v>
          </cell>
          <cell r="FG14">
            <v>0</v>
          </cell>
          <cell r="FH14">
            <v>0</v>
          </cell>
          <cell r="FI14">
            <v>0</v>
          </cell>
          <cell r="FJ14">
            <v>351196.64369999996</v>
          </cell>
          <cell r="FK14">
            <v>131281.6134</v>
          </cell>
          <cell r="FL14">
            <v>49112.44371</v>
          </cell>
          <cell r="FM14">
            <v>13321.091796999999</v>
          </cell>
          <cell r="FN14">
            <v>15670.1806640625</v>
          </cell>
          <cell r="FO14">
            <v>40997.34375</v>
          </cell>
          <cell r="FP14">
            <v>28408.36328125</v>
          </cell>
          <cell r="FQ14">
            <v>44385.3828125</v>
          </cell>
          <cell r="FR14">
            <v>125303.359375</v>
          </cell>
          <cell r="FS14">
            <v>126906.4453125</v>
          </cell>
          <cell r="FT14">
            <v>117658.3719</v>
          </cell>
          <cell r="FU14">
            <v>144324.18</v>
          </cell>
          <cell r="FV14">
            <v>111200.014</v>
          </cell>
          <cell r="FW14">
            <v>88478.955629999997</v>
          </cell>
          <cell r="FX14">
            <v>69896.409899999999</v>
          </cell>
          <cell r="FY14">
            <v>147876.6471</v>
          </cell>
          <cell r="FZ14">
            <v>87843.016199999998</v>
          </cell>
          <cell r="GA14">
            <v>108357.42456</v>
          </cell>
          <cell r="GB14">
            <v>161.932999</v>
          </cell>
          <cell r="GC14">
            <v>265.94699096679687</v>
          </cell>
          <cell r="GD14">
            <v>374.91799926757812</v>
          </cell>
          <cell r="GE14">
            <v>781.219970703125</v>
          </cell>
          <cell r="GF14">
            <v>861.39801025390625</v>
          </cell>
          <cell r="GG14">
            <v>4144.68896484375</v>
          </cell>
          <cell r="GH14">
            <v>2783.4990234375</v>
          </cell>
          <cell r="GI14">
            <v>6053.3710499999997</v>
          </cell>
          <cell r="GJ14">
            <v>6393.348</v>
          </cell>
          <cell r="GK14">
            <v>24034.6675</v>
          </cell>
          <cell r="GL14">
            <v>22201.492299999994</v>
          </cell>
          <cell r="GM14">
            <v>36901.302599999995</v>
          </cell>
          <cell r="GN14">
            <v>59401.551299999992</v>
          </cell>
          <cell r="GO14">
            <v>28286.6034</v>
          </cell>
          <cell r="GP14">
            <v>30236.756219999999</v>
          </cell>
          <cell r="GQ14">
            <v>78671.054687999989</v>
          </cell>
          <cell r="GR14">
            <v>67970.96875</v>
          </cell>
          <cell r="GS14">
            <v>83238.453125</v>
          </cell>
          <cell r="GT14">
            <v>157942.3125</v>
          </cell>
          <cell r="GU14">
            <v>272917.09375</v>
          </cell>
          <cell r="GV14">
            <v>337827.53125</v>
          </cell>
          <cell r="GW14">
            <v>663191.5</v>
          </cell>
          <cell r="GX14">
            <v>482481.4302</v>
          </cell>
          <cell r="GY14">
            <v>509581.33199999999</v>
          </cell>
          <cell r="GZ14">
            <v>400648.79000000004</v>
          </cell>
          <cell r="HA14">
            <v>377588.15770000004</v>
          </cell>
          <cell r="HB14">
            <v>391002.58304999996</v>
          </cell>
          <cell r="HC14">
            <v>765777.92339999997</v>
          </cell>
          <cell r="HD14">
            <v>939154.34759999998</v>
          </cell>
          <cell r="HE14">
            <v>635126.03351999994</v>
          </cell>
          <cell r="HF14">
            <v>851672.1875</v>
          </cell>
          <cell r="HG14">
            <v>885311.875</v>
          </cell>
          <cell r="HH14">
            <v>918013.75</v>
          </cell>
          <cell r="HI14">
            <v>1373569.5</v>
          </cell>
          <cell r="HJ14">
            <v>1399907.875</v>
          </cell>
          <cell r="HK14">
            <v>1537515.875</v>
          </cell>
          <cell r="HL14">
            <v>1724440.875</v>
          </cell>
          <cell r="HM14">
            <v>2123551.3874999997</v>
          </cell>
          <cell r="HN14">
            <v>2073973.824</v>
          </cell>
          <cell r="HO14">
            <v>2386957.5595</v>
          </cell>
          <cell r="HP14">
            <v>2348058.4572899998</v>
          </cell>
          <cell r="HQ14">
            <v>2644565.6793</v>
          </cell>
          <cell r="HR14">
            <v>3007921.4213999999</v>
          </cell>
          <cell r="HS14">
            <v>4011216.6617999999</v>
          </cell>
          <cell r="HT14">
            <v>3777300.3302100003</v>
          </cell>
          <cell r="HU14">
            <v>952782.1875</v>
          </cell>
          <cell r="HV14">
            <v>981884</v>
          </cell>
          <cell r="HW14">
            <v>1032241.125</v>
          </cell>
          <cell r="HX14">
            <v>1572574.75</v>
          </cell>
          <cell r="HY14">
            <v>1728589.5</v>
          </cell>
          <cell r="HZ14">
            <v>1951244.375</v>
          </cell>
          <cell r="IA14">
            <v>2563575.75</v>
          </cell>
          <cell r="IB14">
            <v>2760585.8492999999</v>
          </cell>
          <cell r="IC14">
            <v>2697496.7759999996</v>
          </cell>
          <cell r="ID14">
            <v>2919330.7694999999</v>
          </cell>
          <cell r="IE14">
            <v>2874369.8011600003</v>
          </cell>
          <cell r="IF14">
            <v>3187260.4228499997</v>
          </cell>
          <cell r="IG14">
            <v>3868358.1446999991</v>
          </cell>
          <cell r="IH14">
            <v>5071561.4501999998</v>
          </cell>
          <cell r="II14">
            <v>4572709.8575400002</v>
          </cell>
          <cell r="IJ14">
            <v>3775.3210449999997</v>
          </cell>
          <cell r="IK14">
            <v>2361.028076171875</v>
          </cell>
          <cell r="IL14">
            <v>7278.9208984375</v>
          </cell>
          <cell r="IM14">
            <v>15021.10546875</v>
          </cell>
          <cell r="IN14">
            <v>23141.123046875</v>
          </cell>
          <cell r="IO14">
            <v>46475.421875</v>
          </cell>
          <cell r="IP14">
            <v>57060.51953125</v>
          </cell>
          <cell r="IQ14">
            <v>81991.741199999975</v>
          </cell>
          <cell r="IR14">
            <v>73307.052000000011</v>
          </cell>
          <cell r="IS14">
            <v>65392.0625</v>
          </cell>
          <cell r="IT14">
            <v>71745.24513000001</v>
          </cell>
          <cell r="IU14">
            <v>77583.743399999992</v>
          </cell>
          <cell r="IV14">
            <v>95006.553599999999</v>
          </cell>
          <cell r="IW14">
            <v>113482.29000000001</v>
          </cell>
          <cell r="IX14">
            <v>132298.71038999999</v>
          </cell>
          <cell r="IY14">
            <v>376407.20703125</v>
          </cell>
          <cell r="IZ14">
            <v>308622.67578125</v>
          </cell>
          <cell r="JA14">
            <v>277096.1640625</v>
          </cell>
          <cell r="JB14">
            <v>315067.5078125</v>
          </cell>
          <cell r="JC14">
            <v>290866.3876953125</v>
          </cell>
          <cell r="JD14">
            <v>449310.234375</v>
          </cell>
          <cell r="JE14">
            <v>715865.9765625</v>
          </cell>
          <cell r="JF14">
            <v>615295.81124999991</v>
          </cell>
          <cell r="JG14">
            <v>718487.64</v>
          </cell>
          <cell r="JH14">
            <v>759800.95900000003</v>
          </cell>
          <cell r="JI14">
            <v>815017.40476000006</v>
          </cell>
          <cell r="JJ14">
            <v>889203.27150000003</v>
          </cell>
          <cell r="JK14">
            <v>1136772.2520000001</v>
          </cell>
          <cell r="JL14">
            <v>1554663.4398000001</v>
          </cell>
          <cell r="JM14">
            <v>1143082.62684</v>
          </cell>
          <cell r="JN14">
            <v>408379.51269599999</v>
          </cell>
          <cell r="JO14">
            <v>354786.486328125</v>
          </cell>
          <cell r="JP14">
            <v>336029.880859375</v>
          </cell>
          <cell r="JQ14">
            <v>456595.3515625</v>
          </cell>
          <cell r="JR14">
            <v>472539.3671875</v>
          </cell>
          <cell r="JS14">
            <v>672461.4765625</v>
          </cell>
          <cell r="JT14">
            <v>943487.3515625</v>
          </cell>
          <cell r="JU14">
            <v>1012497.22425</v>
          </cell>
          <cell r="JV14">
            <v>1058132.088</v>
          </cell>
          <cell r="JW14">
            <v>1120696.0504999999</v>
          </cell>
          <cell r="JX14">
            <v>1192484.90738</v>
          </cell>
          <cell r="JY14">
            <v>1318599.4351500003</v>
          </cell>
          <cell r="JZ14">
            <v>1842542.331</v>
          </cell>
          <cell r="KA14">
            <v>2474246.2554000006</v>
          </cell>
          <cell r="KB14">
            <v>2032650.7561799998</v>
          </cell>
          <cell r="KC14">
            <v>0</v>
          </cell>
          <cell r="KD14">
            <v>0</v>
          </cell>
          <cell r="KE14">
            <v>0</v>
          </cell>
          <cell r="KF14">
            <v>5229.12109375</v>
          </cell>
          <cell r="KG14">
            <v>6158.93701171875</v>
          </cell>
          <cell r="KH14">
            <v>6413.0849609375</v>
          </cell>
          <cell r="KI14">
            <v>6464.44677734375</v>
          </cell>
          <cell r="KJ14">
            <v>9460.3903499999997</v>
          </cell>
          <cell r="KK14">
            <v>27.144000000000002</v>
          </cell>
          <cell r="KL14">
            <v>23.896999999999998</v>
          </cell>
          <cell r="KM14" t="str">
            <v>#N/A N/A</v>
          </cell>
          <cell r="KN14">
            <v>0</v>
          </cell>
          <cell r="KO14">
            <v>0</v>
          </cell>
          <cell r="KP14">
            <v>143674.31879999998</v>
          </cell>
          <cell r="KQ14">
            <v>143058.58280999999</v>
          </cell>
          <cell r="KR14">
            <v>544402.671875</v>
          </cell>
          <cell r="KS14">
            <v>627097.484375</v>
          </cell>
          <cell r="KT14">
            <v>696211.265625</v>
          </cell>
          <cell r="KU14">
            <v>1115979.40234375</v>
          </cell>
          <cell r="KV14">
            <v>1256050.0932617188</v>
          </cell>
          <cell r="KW14">
            <v>1278782.9599609375</v>
          </cell>
          <cell r="KX14">
            <v>1620088.5092773438</v>
          </cell>
          <cell r="KY14">
            <v>1748088.6250500001</v>
          </cell>
          <cell r="KZ14">
            <v>1639364.6879999996</v>
          </cell>
          <cell r="LA14">
            <v>1798634.7189999996</v>
          </cell>
          <cell r="LB14">
            <v>1681884.8937799998</v>
          </cell>
          <cell r="LC14">
            <v>1868660.9877000002</v>
          </cell>
          <cell r="LD14">
            <v>2025815.8136999996</v>
          </cell>
          <cell r="LE14">
            <v>2597315.1947999992</v>
          </cell>
          <cell r="LF14">
            <v>2540059.1013599997</v>
          </cell>
          <cell r="LG14">
            <v>-91395</v>
          </cell>
          <cell r="LH14">
            <v>-65739.9375</v>
          </cell>
          <cell r="LI14">
            <v>-48133.99609375</v>
          </cell>
          <cell r="LJ14">
            <v>-51112.30859375</v>
          </cell>
          <cell r="LK14">
            <v>-54663.4296875</v>
          </cell>
          <cell r="LL14">
            <v>-111938.5390625</v>
          </cell>
          <cell r="LM14">
            <v>-123436.921875</v>
          </cell>
          <cell r="LN14">
            <v>-299809.0035298955</v>
          </cell>
          <cell r="LO14">
            <v>-201845.4968076151</v>
          </cell>
          <cell r="LP14">
            <v>-203468.93493846341</v>
          </cell>
          <cell r="LQ14">
            <v>-231515.92061438336</v>
          </cell>
          <cell r="LR14">
            <v>-162896.50430575281</v>
          </cell>
          <cell r="LS14">
            <v>-66120.437324010622</v>
          </cell>
          <cell r="LT14">
            <v>-56123.129561095477</v>
          </cell>
          <cell r="LU14">
            <v>-102884.48679363383</v>
          </cell>
          <cell r="LV14" t="str">
            <v>#N/A N/A</v>
          </cell>
          <cell r="LW14" t="str">
            <v>#N/A N/A</v>
          </cell>
          <cell r="LX14" t="str">
            <v>#N/A N/A</v>
          </cell>
          <cell r="LY14" t="str">
            <v>#N/A N/A</v>
          </cell>
          <cell r="LZ14" t="str">
            <v>#N/A N/A</v>
          </cell>
          <cell r="MA14" t="str">
            <v>#N/A N/A</v>
          </cell>
          <cell r="MB14" t="str">
            <v>#N/A N/A</v>
          </cell>
          <cell r="MC14" t="str">
            <v>#N/A N/A</v>
          </cell>
          <cell r="MD14" t="str">
            <v>#N/A N/A</v>
          </cell>
          <cell r="ME14" t="str">
            <v>#N/A N/A</v>
          </cell>
          <cell r="MF14">
            <v>40241.203849261641</v>
          </cell>
          <cell r="MG14">
            <v>37752.861297541822</v>
          </cell>
          <cell r="MH14">
            <v>43640.379114036114</v>
          </cell>
          <cell r="MI14">
            <v>75238.069607591635</v>
          </cell>
          <cell r="MJ14">
            <v>62486.03712037162</v>
          </cell>
          <cell r="MK14" t="str">
            <v>#N/A N/A</v>
          </cell>
          <cell r="ML14" t="str">
            <v>#N/A N/A</v>
          </cell>
          <cell r="MM14" t="str">
            <v>#N/A N/A</v>
          </cell>
          <cell r="MN14" t="str">
            <v>#N/A N/A</v>
          </cell>
          <cell r="MO14" t="str">
            <v>#N/A N/A</v>
          </cell>
          <cell r="MP14" t="str">
            <v>#N/A N/A</v>
          </cell>
          <cell r="MQ14" t="str">
            <v>#N/A N/A</v>
          </cell>
          <cell r="MR14">
            <v>1082.9279840326417</v>
          </cell>
          <cell r="MS14">
            <v>2933.9801810050171</v>
          </cell>
          <cell r="MT14">
            <v>28329.788925847919</v>
          </cell>
          <cell r="MU14">
            <v>7239.9637646257543</v>
          </cell>
          <cell r="MV14">
            <v>6645.803617343945</v>
          </cell>
          <cell r="MW14">
            <v>1704.4704132594552</v>
          </cell>
          <cell r="MX14">
            <v>-11309.476447567293</v>
          </cell>
          <cell r="MY14">
            <v>35652.015595214849</v>
          </cell>
          <cell r="MZ14">
            <v>-2993.8000489999999</v>
          </cell>
          <cell r="NA14">
            <v>-14025.958984375</v>
          </cell>
          <cell r="NB14">
            <v>-28757.373046875</v>
          </cell>
          <cell r="NC14">
            <v>-23932.458984375</v>
          </cell>
          <cell r="ND14">
            <v>-41418.921875</v>
          </cell>
          <cell r="NE14">
            <v>-48302.21484375</v>
          </cell>
          <cell r="NF14">
            <v>-2202.491943359375</v>
          </cell>
          <cell r="NG14">
            <v>-12135.722372147015</v>
          </cell>
          <cell r="NH14">
            <v>-38427.287869464737</v>
          </cell>
          <cell r="NI14">
            <v>-18194.698229902529</v>
          </cell>
          <cell r="NJ14">
            <v>-6.8085908984187915</v>
          </cell>
          <cell r="NK14">
            <v>-6624.9952267126318</v>
          </cell>
          <cell r="NL14">
            <v>-10307.87900959117</v>
          </cell>
          <cell r="NM14">
            <v>-35013.285338627487</v>
          </cell>
          <cell r="NN14">
            <v>-66894.357928861544</v>
          </cell>
          <cell r="NO14">
            <v>25886.800780999998</v>
          </cell>
          <cell r="NP14">
            <v>28007.1171875</v>
          </cell>
          <cell r="NQ14">
            <v>31633.935546875</v>
          </cell>
          <cell r="NR14">
            <v>37919.0625</v>
          </cell>
          <cell r="NS14">
            <v>56554.28515625</v>
          </cell>
          <cell r="NT14">
            <v>62542.296875</v>
          </cell>
          <cell r="NU14">
            <v>71280.078125</v>
          </cell>
          <cell r="NV14">
            <v>68085.325188058428</v>
          </cell>
          <cell r="NW14">
            <v>63247.821979784734</v>
          </cell>
          <cell r="NX14">
            <v>60287.683001561556</v>
          </cell>
          <cell r="NY14">
            <v>66163.941039148558</v>
          </cell>
          <cell r="NZ14">
            <v>80559.188891259895</v>
          </cell>
          <cell r="OA14">
            <v>104103.41313402313</v>
          </cell>
          <cell r="OB14">
            <v>127633.92989602298</v>
          </cell>
          <cell r="OC14">
            <v>154124.20034198582</v>
          </cell>
          <cell r="OD14" t="str">
            <v>CLP</v>
          </cell>
        </row>
        <row r="15">
          <cell r="C15" t="str">
            <v>AES GENER SA</v>
          </cell>
          <cell r="D15">
            <v>370551</v>
          </cell>
          <cell r="E15">
            <v>362331.90625</v>
          </cell>
          <cell r="F15">
            <v>390812.5</v>
          </cell>
          <cell r="G15">
            <v>460581.89299999998</v>
          </cell>
          <cell r="H15">
            <v>478736.28</v>
          </cell>
          <cell r="I15">
            <v>729901.99600000004</v>
          </cell>
          <cell r="J15">
            <v>1032601.8149999999</v>
          </cell>
          <cell r="K15">
            <v>923908.55900890124</v>
          </cell>
          <cell r="L15">
            <v>918869.66478969599</v>
          </cell>
          <cell r="M15">
            <v>1030382.8299275897</v>
          </cell>
          <cell r="N15">
            <v>1132035.7153327349</v>
          </cell>
          <cell r="O15">
            <v>1112153.9810777931</v>
          </cell>
          <cell r="P15">
            <v>1329102.1892350283</v>
          </cell>
          <cell r="Q15">
            <v>1417715.6110858719</v>
          </cell>
          <cell r="R15">
            <v>1546125.0352588068</v>
          </cell>
          <cell r="S15" t="str">
            <v>#N/A N/A</v>
          </cell>
          <cell r="T15">
            <v>235313.890625</v>
          </cell>
          <cell r="U15">
            <v>263554</v>
          </cell>
          <cell r="V15">
            <v>327253.61799999996</v>
          </cell>
          <cell r="W15" t="str">
            <v>#N/A N/A</v>
          </cell>
          <cell r="X15" t="str">
            <v>#N/A N/A</v>
          </cell>
          <cell r="Y15" t="str">
            <v>#N/A N/A</v>
          </cell>
          <cell r="Z15">
            <v>651258.24939435069</v>
          </cell>
          <cell r="AA15">
            <v>697994.59892488457</v>
          </cell>
          <cell r="AB15">
            <v>698057.87838398991</v>
          </cell>
          <cell r="AC15">
            <v>845154.27884409507</v>
          </cell>
          <cell r="AD15">
            <v>859441.52667707868</v>
          </cell>
          <cell r="AE15">
            <v>1022921.992621972</v>
          </cell>
          <cell r="AF15">
            <v>1036121.9338177542</v>
          </cell>
          <cell r="AG15">
            <v>1123181.1750490209</v>
          </cell>
          <cell r="AH15">
            <v>167700.8984375</v>
          </cell>
          <cell r="AI15">
            <v>156851.3125</v>
          </cell>
          <cell r="AJ15">
            <v>155208.734375</v>
          </cell>
          <cell r="AK15">
            <v>155294.68</v>
          </cell>
          <cell r="AL15">
            <v>176089.15</v>
          </cell>
          <cell r="AM15">
            <v>141801.06099999999</v>
          </cell>
          <cell r="AN15">
            <v>236095.26300000001</v>
          </cell>
          <cell r="AO15">
            <v>307280.53607607738</v>
          </cell>
          <cell r="AP15">
            <v>195446.21782401882</v>
          </cell>
          <cell r="AQ15">
            <v>344212.90893240122</v>
          </cell>
          <cell r="AR15">
            <v>323513.11450589681</v>
          </cell>
          <cell r="AS15">
            <v>309210.70302983705</v>
          </cell>
          <cell r="AT15">
            <v>369279.85114169883</v>
          </cell>
          <cell r="AU15">
            <v>437524.97652939038</v>
          </cell>
          <cell r="AV15">
            <v>522637.23396533675</v>
          </cell>
          <cell r="AW15">
            <v>116885.796875</v>
          </cell>
          <cell r="AX15">
            <v>109200.2421875</v>
          </cell>
          <cell r="AY15">
            <v>109778.0078125</v>
          </cell>
          <cell r="AZ15">
            <v>111405.40299999999</v>
          </cell>
          <cell r="BA15">
            <v>129941.193</v>
          </cell>
          <cell r="BB15">
            <v>93115.122000000003</v>
          </cell>
          <cell r="BC15">
            <v>176849.462</v>
          </cell>
          <cell r="BD15">
            <v>233940.38386952414</v>
          </cell>
          <cell r="BE15">
            <v>109666.30508677305</v>
          </cell>
          <cell r="BF15">
            <v>249581.32429556226</v>
          </cell>
          <cell r="BG15">
            <v>219429.69911384737</v>
          </cell>
          <cell r="BH15">
            <v>197340.83149291566</v>
          </cell>
          <cell r="BI15">
            <v>241535.90144868693</v>
          </cell>
          <cell r="BJ15">
            <v>302407.70080751966</v>
          </cell>
          <cell r="BK15">
            <v>353630.63995051052</v>
          </cell>
          <cell r="BL15" t="str">
            <v>#N/A N/A</v>
          </cell>
          <cell r="BM15">
            <v>22793.521484375</v>
          </cell>
          <cell r="BN15">
            <v>5717.49609375</v>
          </cell>
          <cell r="BO15">
            <v>3828.125</v>
          </cell>
          <cell r="BP15">
            <v>6507.893</v>
          </cell>
          <cell r="BQ15">
            <v>5609.665</v>
          </cell>
          <cell r="BR15">
            <v>5159.4539999999997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72714.796875</v>
          </cell>
          <cell r="CB15">
            <v>54855.2734375</v>
          </cell>
          <cell r="CC15">
            <v>52807.94921875</v>
          </cell>
          <cell r="CD15">
            <v>45507.902999999998</v>
          </cell>
          <cell r="CE15">
            <v>35005.718999999997</v>
          </cell>
          <cell r="CF15">
            <v>34998.760999999999</v>
          </cell>
          <cell r="CG15">
            <v>43636.582999999999</v>
          </cell>
          <cell r="CH15">
            <v>51173.655716052279</v>
          </cell>
          <cell r="CI15">
            <v>52454.201459883065</v>
          </cell>
          <cell r="CJ15">
            <v>53130.144005732611</v>
          </cell>
          <cell r="CK15">
            <v>52252.530849915012</v>
          </cell>
          <cell r="CL15">
            <v>56306.018734719109</v>
          </cell>
          <cell r="CM15">
            <v>83216.515313669253</v>
          </cell>
          <cell r="CN15">
            <v>114186.82229172837</v>
          </cell>
          <cell r="CO15">
            <v>127294.23617606373</v>
          </cell>
          <cell r="CP15">
            <v>38693.5009765625</v>
          </cell>
          <cell r="CQ15">
            <v>60448.8466796875</v>
          </cell>
          <cell r="CR15">
            <v>60079.853607177734</v>
          </cell>
          <cell r="CS15">
            <v>60311.773000000001</v>
          </cell>
          <cell r="CT15">
            <v>103167.046</v>
          </cell>
          <cell r="CU15">
            <v>66296.01999999999</v>
          </cell>
          <cell r="CV15">
            <v>125405.408</v>
          </cell>
          <cell r="CW15">
            <v>233492.79598757875</v>
          </cell>
          <cell r="CX15">
            <v>100463.07111267511</v>
          </cell>
          <cell r="CY15">
            <v>210846.06595376166</v>
          </cell>
          <cell r="CZ15">
            <v>170071.792051603</v>
          </cell>
          <cell r="DA15">
            <v>140229.7262159136</v>
          </cell>
          <cell r="DB15">
            <v>145240.74376777036</v>
          </cell>
          <cell r="DC15">
            <v>252314.45882788155</v>
          </cell>
          <cell r="DD15">
            <v>246916.68226586917</v>
          </cell>
          <cell r="DE15">
            <v>4453.7998046875</v>
          </cell>
          <cell r="DF15">
            <v>4748.38623046875</v>
          </cell>
          <cell r="DG15">
            <v>18495.05078125</v>
          </cell>
          <cell r="DH15">
            <v>16027.339</v>
          </cell>
          <cell r="DI15">
            <v>31136.126</v>
          </cell>
          <cell r="DJ15">
            <v>25815.627</v>
          </cell>
          <cell r="DK15">
            <v>38310.178</v>
          </cell>
          <cell r="DL15">
            <v>51554.748020030755</v>
          </cell>
          <cell r="DM15">
            <v>15893.157501172296</v>
          </cell>
          <cell r="DN15">
            <v>53113.215105553259</v>
          </cell>
          <cell r="DO15">
            <v>71382.239634865226</v>
          </cell>
          <cell r="DP15">
            <v>41876.886145519391</v>
          </cell>
          <cell r="DQ15">
            <v>45406.498155772475</v>
          </cell>
          <cell r="DR15">
            <v>86886.031601262468</v>
          </cell>
          <cell r="DS15">
            <v>72241.281173642914</v>
          </cell>
          <cell r="DT15">
            <v>34239.69921875</v>
          </cell>
          <cell r="DU15">
            <v>55700.46484375</v>
          </cell>
          <cell r="DV15">
            <v>41584.80078125</v>
          </cell>
          <cell r="DW15">
            <v>44284.434000000001</v>
          </cell>
          <cell r="DX15">
            <v>72030.92</v>
          </cell>
          <cell r="DY15">
            <v>40480.392999999996</v>
          </cell>
          <cell r="DZ15">
            <v>87095.23</v>
          </cell>
          <cell r="EA15">
            <v>181938.04796754799</v>
          </cell>
          <cell r="EB15">
            <v>84569.913611502809</v>
          </cell>
          <cell r="EC15">
            <v>157732.85084820836</v>
          </cell>
          <cell r="ED15">
            <v>98689.552416737759</v>
          </cell>
          <cell r="EE15">
            <v>98352.840070394217</v>
          </cell>
          <cell r="EF15">
            <v>99834.24561199786</v>
          </cell>
          <cell r="EG15">
            <v>165428.4272266191</v>
          </cell>
          <cell r="EH15">
            <v>174675.40109222624</v>
          </cell>
          <cell r="EI15">
            <v>27055.79296875</v>
          </cell>
          <cell r="EJ15">
            <v>13544.673828125</v>
          </cell>
          <cell r="EK15">
            <v>30745.7421875</v>
          </cell>
          <cell r="EL15">
            <v>39410.814999999995</v>
          </cell>
          <cell r="EM15">
            <v>44696.695</v>
          </cell>
          <cell r="EN15">
            <v>27655.891</v>
          </cell>
          <cell r="EO15">
            <v>33694.856</v>
          </cell>
          <cell r="EP15">
            <v>82535.220149999994</v>
          </cell>
          <cell r="EQ15">
            <v>137714.14800000002</v>
          </cell>
          <cell r="ER15">
            <v>212557.06149999995</v>
          </cell>
          <cell r="ES15">
            <v>190177.30315999998</v>
          </cell>
          <cell r="ET15">
            <v>371764.28219999996</v>
          </cell>
          <cell r="EU15">
            <v>138792.56789999999</v>
          </cell>
          <cell r="EV15">
            <v>189361.30380000002</v>
          </cell>
          <cell r="EW15">
            <v>314713.19880000001</v>
          </cell>
          <cell r="EX15">
            <v>5006.52001953125</v>
          </cell>
          <cell r="EY15">
            <v>4789.8408203125</v>
          </cell>
          <cell r="EZ15">
            <v>3341.31396484375</v>
          </cell>
          <cell r="FA15">
            <v>13691.585999999999</v>
          </cell>
          <cell r="FB15">
            <v>930.34799999999996</v>
          </cell>
          <cell r="FC15">
            <v>1954.9119999999998</v>
          </cell>
          <cell r="FD15">
            <v>2589.2529999999997</v>
          </cell>
          <cell r="FE15">
            <v>167057.6145</v>
          </cell>
          <cell r="FF15">
            <v>139758.372</v>
          </cell>
          <cell r="FG15">
            <v>67522.012499999997</v>
          </cell>
          <cell r="FH15">
            <v>3973.9570000000003</v>
          </cell>
          <cell r="FI15">
            <v>10511.62725</v>
          </cell>
          <cell r="FJ15">
            <v>206.9529</v>
          </cell>
          <cell r="FK15">
            <v>20353.826399999998</v>
          </cell>
          <cell r="FL15">
            <v>5920.1415900000002</v>
          </cell>
          <cell r="FM15">
            <v>34271.7109375</v>
          </cell>
          <cell r="FN15">
            <v>29625.82421875</v>
          </cell>
          <cell r="FO15">
            <v>28984.25</v>
          </cell>
          <cell r="FP15">
            <v>43715.305999999997</v>
          </cell>
          <cell r="FQ15">
            <v>54967.759999999995</v>
          </cell>
          <cell r="FR15">
            <v>143921.261</v>
          </cell>
          <cell r="FS15">
            <v>144524.48199999999</v>
          </cell>
          <cell r="FT15">
            <v>119600.38304999997</v>
          </cell>
          <cell r="FU15">
            <v>135622.65599999999</v>
          </cell>
          <cell r="FV15">
            <v>141818.82449999999</v>
          </cell>
          <cell r="FW15">
            <v>126597.34268999999</v>
          </cell>
          <cell r="FX15">
            <v>119549.85855</v>
          </cell>
          <cell r="FY15">
            <v>138138.3297</v>
          </cell>
          <cell r="FZ15">
            <v>198478.86</v>
          </cell>
          <cell r="GA15">
            <v>191714.59988999998</v>
          </cell>
          <cell r="GB15">
            <v>21892.8671875</v>
          </cell>
          <cell r="GC15">
            <v>11449.9287109375</v>
          </cell>
          <cell r="GD15">
            <v>18486.9609375</v>
          </cell>
          <cell r="GE15">
            <v>19726.84</v>
          </cell>
          <cell r="GF15">
            <v>20116.163</v>
          </cell>
          <cell r="GG15">
            <v>21361.713</v>
          </cell>
          <cell r="GH15">
            <v>40691.667999999998</v>
          </cell>
          <cell r="GI15">
            <v>26438.145</v>
          </cell>
          <cell r="GJ15">
            <v>19692.504000000001</v>
          </cell>
          <cell r="GK15">
            <v>55038.947</v>
          </cell>
          <cell r="GL15">
            <v>43427.68937</v>
          </cell>
          <cell r="GM15">
            <v>57673.392000000007</v>
          </cell>
          <cell r="GN15">
            <v>70898.057999999975</v>
          </cell>
          <cell r="GO15">
            <v>87053.635799999989</v>
          </cell>
          <cell r="GP15">
            <v>91308.784050000017</v>
          </cell>
          <cell r="GQ15">
            <v>122180.6953125</v>
          </cell>
          <cell r="GR15">
            <v>291410.75</v>
          </cell>
          <cell r="GS15">
            <v>141529.453125</v>
          </cell>
          <cell r="GT15">
            <v>165314.777</v>
          </cell>
          <cell r="GU15">
            <v>225582.48499999999</v>
          </cell>
          <cell r="GV15">
            <v>287562.29300000001</v>
          </cell>
          <cell r="GW15">
            <v>345620.26799999998</v>
          </cell>
          <cell r="GX15">
            <v>508549.13670000003</v>
          </cell>
          <cell r="GY15">
            <v>508086.54</v>
          </cell>
          <cell r="GZ15">
            <v>564638.83549999981</v>
          </cell>
          <cell r="HA15">
            <v>409641.23303999996</v>
          </cell>
          <cell r="HB15">
            <v>639182.60159999994</v>
          </cell>
          <cell r="HC15">
            <v>487398.9623999999</v>
          </cell>
          <cell r="HD15">
            <v>605111.80440000002</v>
          </cell>
          <cell r="HE15">
            <v>710699.82786000008</v>
          </cell>
          <cell r="HF15">
            <v>1339932.5</v>
          </cell>
          <cell r="HG15">
            <v>1184255.75</v>
          </cell>
          <cell r="HH15">
            <v>1125917.75</v>
          </cell>
          <cell r="HI15">
            <v>1095442.6000000001</v>
          </cell>
          <cell r="HJ15">
            <v>1113847.514</v>
          </cell>
          <cell r="HK15">
            <v>1209227.9749999999</v>
          </cell>
          <cell r="HL15">
            <v>1733569.862</v>
          </cell>
          <cell r="HM15">
            <v>2010688.9255499996</v>
          </cell>
          <cell r="HN15">
            <v>1955337.696</v>
          </cell>
          <cell r="HO15">
            <v>2273056.1455000001</v>
          </cell>
          <cell r="HP15">
            <v>2202129.0107700001</v>
          </cell>
          <cell r="HQ15">
            <v>2559863.1393000004</v>
          </cell>
          <cell r="HR15">
            <v>3296706.8966999995</v>
          </cell>
          <cell r="HS15">
            <v>4106695.5516000004</v>
          </cell>
          <cell r="HT15">
            <v>4122108.8666999997</v>
          </cell>
          <cell r="HU15">
            <v>1884695.875</v>
          </cell>
          <cell r="HV15">
            <v>1657045.75</v>
          </cell>
          <cell r="HW15">
            <v>1448814.75</v>
          </cell>
          <cell r="HX15">
            <v>1433640.9039999999</v>
          </cell>
          <cell r="HY15">
            <v>1506480.0119999999</v>
          </cell>
          <cell r="HZ15">
            <v>1689540.784</v>
          </cell>
          <cell r="IA15">
            <v>2370239.9879999999</v>
          </cell>
          <cell r="IB15">
            <v>2752445.3363999999</v>
          </cell>
          <cell r="IC15">
            <v>2647547.6040000003</v>
          </cell>
          <cell r="ID15">
            <v>3028307.3234999999</v>
          </cell>
          <cell r="IE15">
            <v>2792018.8787400001</v>
          </cell>
          <cell r="IF15">
            <v>3463714.9058999997</v>
          </cell>
          <cell r="IG15">
            <v>4149312.7892999998</v>
          </cell>
          <cell r="IH15">
            <v>5162882.9838000005</v>
          </cell>
          <cell r="II15">
            <v>5260570.9279200006</v>
          </cell>
          <cell r="IJ15">
            <v>39794.0703125</v>
          </cell>
          <cell r="IK15">
            <v>38115.6484375</v>
          </cell>
          <cell r="IL15">
            <v>26968.537109375</v>
          </cell>
          <cell r="IM15">
            <v>32147.922999999999</v>
          </cell>
          <cell r="IN15">
            <v>35622.81</v>
          </cell>
          <cell r="IO15">
            <v>106572.71299999999</v>
          </cell>
          <cell r="IP15">
            <v>139643.522</v>
          </cell>
          <cell r="IQ15">
            <v>167882.72819999998</v>
          </cell>
          <cell r="IR15">
            <v>106613.67599999998</v>
          </cell>
          <cell r="IS15">
            <v>180702.87999999998</v>
          </cell>
          <cell r="IT15">
            <v>115907.39835999999</v>
          </cell>
          <cell r="IU15">
            <v>184133.96894999998</v>
          </cell>
          <cell r="IV15">
            <v>289035.51809999999</v>
          </cell>
          <cell r="IW15">
            <v>194769.33899999998</v>
          </cell>
          <cell r="IX15">
            <v>181848.81428999995</v>
          </cell>
          <cell r="IY15">
            <v>997215.9921875</v>
          </cell>
          <cell r="IZ15">
            <v>745767.96484375</v>
          </cell>
          <cell r="JA15">
            <v>525654.765625</v>
          </cell>
          <cell r="JB15">
            <v>453158.43099999998</v>
          </cell>
          <cell r="JC15">
            <v>452349.27299999999</v>
          </cell>
          <cell r="JD15">
            <v>486236.37199999997</v>
          </cell>
          <cell r="JE15">
            <v>765606.56700000004</v>
          </cell>
          <cell r="JF15">
            <v>907763.60384999996</v>
          </cell>
          <cell r="JG15">
            <v>993094.59600000014</v>
          </cell>
          <cell r="JH15">
            <v>1178242.6239999998</v>
          </cell>
          <cell r="JI15">
            <v>1091813.08561</v>
          </cell>
          <cell r="JJ15">
            <v>1463340.9430500001</v>
          </cell>
          <cell r="JK15">
            <v>1659112.875</v>
          </cell>
          <cell r="JL15">
            <v>2391600.1116000004</v>
          </cell>
          <cell r="JM15">
            <v>2492757.6191100003</v>
          </cell>
          <cell r="JN15">
            <v>1106773.69921875</v>
          </cell>
          <cell r="JO15">
            <v>841360.6484375</v>
          </cell>
          <cell r="JP15">
            <v>618355.96875</v>
          </cell>
          <cell r="JQ15">
            <v>565649.69799999997</v>
          </cell>
          <cell r="JR15">
            <v>596365.23</v>
          </cell>
          <cell r="JS15">
            <v>723042.79499999993</v>
          </cell>
          <cell r="JT15">
            <v>1093273.9069999999</v>
          </cell>
          <cell r="JU15">
            <v>1431807.7263</v>
          </cell>
          <cell r="JV15">
            <v>1454639.004</v>
          </cell>
          <cell r="JW15">
            <v>1714606.6329999999</v>
          </cell>
          <cell r="JX15">
            <v>1604130.83415</v>
          </cell>
          <cell r="JY15">
            <v>2078121.1211999999</v>
          </cell>
          <cell r="JZ15">
            <v>2714383.3121999996</v>
          </cell>
          <cell r="KA15">
            <v>3510261.9714000002</v>
          </cell>
          <cell r="KB15">
            <v>3545725.1415300006</v>
          </cell>
          <cell r="KC15">
            <v>6828.7490234375</v>
          </cell>
          <cell r="KD15">
            <v>7081.23291015625</v>
          </cell>
          <cell r="KE15">
            <v>8665.1376953125</v>
          </cell>
          <cell r="KF15">
            <v>7974.7519999999995</v>
          </cell>
          <cell r="KG15">
            <v>8442.5370000000003</v>
          </cell>
          <cell r="KH15">
            <v>8171.8059999999996</v>
          </cell>
          <cell r="KI15">
            <v>7138.759</v>
          </cell>
          <cell r="KJ15">
            <v>4431.0533999999998</v>
          </cell>
          <cell r="KK15">
            <v>40.715999999999994</v>
          </cell>
          <cell r="KL15">
            <v>56.625499999999995</v>
          </cell>
          <cell r="KM15">
            <v>1605.86166</v>
          </cell>
          <cell r="KN15">
            <v>49187.374500000005</v>
          </cell>
          <cell r="KO15">
            <v>31441.668299999998</v>
          </cell>
          <cell r="KP15">
            <v>77088.594000000012</v>
          </cell>
          <cell r="KQ15">
            <v>88378.538489999992</v>
          </cell>
          <cell r="KR15">
            <v>777922.1943359375</v>
          </cell>
          <cell r="KS15">
            <v>815685.09228515625</v>
          </cell>
          <cell r="KT15">
            <v>830458.8212890625</v>
          </cell>
          <cell r="KU15">
            <v>867991.20600000001</v>
          </cell>
          <cell r="KV15">
            <v>910114.78200000001</v>
          </cell>
          <cell r="KW15">
            <v>966497.98899999994</v>
          </cell>
          <cell r="KX15">
            <v>1276966.0810000002</v>
          </cell>
          <cell r="KY15">
            <v>1320637.6100999999</v>
          </cell>
          <cell r="KZ15">
            <v>1192908.5999999996</v>
          </cell>
          <cell r="LA15">
            <v>1313700.6905</v>
          </cell>
          <cell r="LB15">
            <v>1187888.0445899996</v>
          </cell>
          <cell r="LC15">
            <v>1385593.7847</v>
          </cell>
          <cell r="LD15">
            <v>1434929.4770999998</v>
          </cell>
          <cell r="LE15">
            <v>1652621.0123999999</v>
          </cell>
          <cell r="LF15">
            <v>1714845.78639</v>
          </cell>
          <cell r="LG15">
            <v>-11662.099609375</v>
          </cell>
          <cell r="LH15">
            <v>-2805.842041015625</v>
          </cell>
          <cell r="LI15">
            <v>-1.6440000534057617</v>
          </cell>
          <cell r="LJ15">
            <v>-27522.273999999998</v>
          </cell>
          <cell r="LK15">
            <v>-38897.089</v>
          </cell>
          <cell r="LL15">
            <v>-109167.77099999999</v>
          </cell>
          <cell r="LM15">
            <v>-379347.288</v>
          </cell>
          <cell r="LN15">
            <v>-483193.19062163157</v>
          </cell>
          <cell r="LO15">
            <v>-260502.15480586191</v>
          </cell>
          <cell r="LP15">
            <v>-191267.0673720506</v>
          </cell>
          <cell r="LQ15">
            <v>-203859.91071292758</v>
          </cell>
          <cell r="LR15">
            <v>-263381.70897798456</v>
          </cell>
          <cell r="LS15">
            <v>-515338.01005742216</v>
          </cell>
          <cell r="LT15">
            <v>0</v>
          </cell>
          <cell r="LU15">
            <v>-97908.811918826512</v>
          </cell>
          <cell r="LV15" t="str">
            <v>#N/A N/A</v>
          </cell>
          <cell r="LW15" t="str">
            <v>#N/A N/A</v>
          </cell>
          <cell r="LX15" t="str">
            <v>#N/A N/A</v>
          </cell>
          <cell r="LY15" t="str">
            <v>#N/A N/A</v>
          </cell>
          <cell r="LZ15" t="str">
            <v>#N/A N/A</v>
          </cell>
          <cell r="MA15" t="str">
            <v>#N/A N/A</v>
          </cell>
          <cell r="MB15" t="str">
            <v>#N/A N/A</v>
          </cell>
          <cell r="MC15">
            <v>167.63591084096618</v>
          </cell>
          <cell r="MD15">
            <v>51507.82203410181</v>
          </cell>
          <cell r="ME15">
            <v>46864.032525061972</v>
          </cell>
          <cell r="MF15">
            <v>48159.595064122695</v>
          </cell>
          <cell r="MG15">
            <v>55228.936800612522</v>
          </cell>
          <cell r="MH15">
            <v>92665.309269022153</v>
          </cell>
          <cell r="MI15">
            <v>108752.7216482869</v>
          </cell>
          <cell r="MJ15">
            <v>120123.52995528954</v>
          </cell>
          <cell r="MK15" t="str">
            <v>#N/A N/A</v>
          </cell>
          <cell r="ML15" t="str">
            <v>#N/A N/A</v>
          </cell>
          <cell r="MM15" t="str">
            <v>#N/A N/A</v>
          </cell>
          <cell r="MN15" t="str">
            <v>#N/A N/A</v>
          </cell>
          <cell r="MO15" t="str">
            <v>#N/A N/A</v>
          </cell>
          <cell r="MP15" t="str">
            <v>#N/A N/A</v>
          </cell>
          <cell r="MQ15" t="str">
            <v>#N/A N/A</v>
          </cell>
          <cell r="MR15">
            <v>-55340.525673189244</v>
          </cell>
          <cell r="MS15">
            <v>17343.320802315542</v>
          </cell>
          <cell r="MT15">
            <v>-6906.0239074500441</v>
          </cell>
          <cell r="MU15">
            <v>-32935.099487336956</v>
          </cell>
          <cell r="MV15">
            <v>51534.456587809938</v>
          </cell>
          <cell r="MW15">
            <v>22014.268572593486</v>
          </cell>
          <cell r="MX15">
            <v>48656.151508270137</v>
          </cell>
          <cell r="MY15">
            <v>66001.738897229894</v>
          </cell>
          <cell r="MZ15">
            <v>-2990.800048828125</v>
          </cell>
          <cell r="NA15">
            <v>-31356.232421875</v>
          </cell>
          <cell r="NB15">
            <v>-91479.7265625</v>
          </cell>
          <cell r="NC15">
            <v>-21971.198</v>
          </cell>
          <cell r="ND15">
            <v>-51610.63</v>
          </cell>
          <cell r="NE15">
            <v>-23279.09</v>
          </cell>
          <cell r="NF15">
            <v>-27948.313999999998</v>
          </cell>
          <cell r="NG15">
            <v>-67060.510986450652</v>
          </cell>
          <cell r="NH15">
            <v>0</v>
          </cell>
          <cell r="NI15">
            <v>0</v>
          </cell>
          <cell r="NJ15">
            <v>0</v>
          </cell>
          <cell r="NK15">
            <v>0</v>
          </cell>
          <cell r="NL15">
            <v>0</v>
          </cell>
          <cell r="NM15">
            <v>0</v>
          </cell>
          <cell r="NN15">
            <v>0</v>
          </cell>
          <cell r="NO15">
            <v>50815.1015625</v>
          </cell>
          <cell r="NP15">
            <v>47651.0703125</v>
          </cell>
          <cell r="NQ15">
            <v>45430.7265625</v>
          </cell>
          <cell r="NR15">
            <v>43889.276999999995</v>
          </cell>
          <cell r="NS15">
            <v>46147.956999999995</v>
          </cell>
          <cell r="NT15">
            <v>48685.938999999998</v>
          </cell>
          <cell r="NU15">
            <v>59245.800999999999</v>
          </cell>
          <cell r="NV15">
            <v>73340.152206553248</v>
          </cell>
          <cell r="NW15">
            <v>85779.912737245759</v>
          </cell>
          <cell r="NX15">
            <v>94631.584636838932</v>
          </cell>
          <cell r="NY15">
            <v>104083.41539204937</v>
          </cell>
          <cell r="NZ15">
            <v>111869.87153692135</v>
          </cell>
          <cell r="OA15">
            <v>127743.94969301185</v>
          </cell>
          <cell r="OB15">
            <v>135117.27572187074</v>
          </cell>
          <cell r="OC15">
            <v>169006.59401482617</v>
          </cell>
          <cell r="OD15" t="str">
            <v>CLP</v>
          </cell>
        </row>
        <row r="16">
          <cell r="C16" t="str">
            <v>CERVEZAS</v>
          </cell>
          <cell r="D16">
            <v>345890.59375</v>
          </cell>
          <cell r="E16">
            <v>384064.1875</v>
          </cell>
          <cell r="F16">
            <v>420638.09375</v>
          </cell>
          <cell r="G16">
            <v>492046.91200000001</v>
          </cell>
          <cell r="H16">
            <v>545797.125</v>
          </cell>
          <cell r="I16">
            <v>628284.125</v>
          </cell>
          <cell r="J16">
            <v>781789.46799999999</v>
          </cell>
          <cell r="K16">
            <v>776544.19499999995</v>
          </cell>
          <cell r="L16">
            <v>838258.32700000005</v>
          </cell>
          <cell r="M16">
            <v>969550.67099999997</v>
          </cell>
          <cell r="N16">
            <v>1075689.8940000001</v>
          </cell>
          <cell r="O16">
            <v>1197226.51</v>
          </cell>
          <cell r="P16">
            <v>1297966.2990000001</v>
          </cell>
          <cell r="Q16">
            <v>1498371.7150000001</v>
          </cell>
          <cell r="R16" t="str">
            <v>#N/A N/A</v>
          </cell>
          <cell r="S16">
            <v>170622</v>
          </cell>
          <cell r="T16">
            <v>189203.90625</v>
          </cell>
          <cell r="U16">
            <v>202622.25</v>
          </cell>
          <cell r="V16">
            <v>235708.927</v>
          </cell>
          <cell r="W16">
            <v>259889.5</v>
          </cell>
          <cell r="X16">
            <v>295281.84375</v>
          </cell>
          <cell r="Y16">
            <v>369739.16</v>
          </cell>
          <cell r="Z16">
            <v>365098.37099999998</v>
          </cell>
          <cell r="AA16">
            <v>383812.86599999998</v>
          </cell>
          <cell r="AB16">
            <v>450563.27399999998</v>
          </cell>
          <cell r="AC16">
            <v>493087.24699999997</v>
          </cell>
          <cell r="AD16">
            <v>536696.63399999996</v>
          </cell>
          <cell r="AE16">
            <v>604536.81499999994</v>
          </cell>
          <cell r="AF16">
            <v>685075.25099999993</v>
          </cell>
          <cell r="AG16" t="str">
            <v>#N/A N/A</v>
          </cell>
          <cell r="AH16">
            <v>80276.1015625</v>
          </cell>
          <cell r="AI16">
            <v>86415.296875</v>
          </cell>
          <cell r="AJ16">
            <v>100695.85546875</v>
          </cell>
          <cell r="AK16">
            <v>107610.88099999999</v>
          </cell>
          <cell r="AL16">
            <v>121763.0234375</v>
          </cell>
          <cell r="AM16">
            <v>146792.421875</v>
          </cell>
          <cell r="AN16">
            <v>176634.98800000001</v>
          </cell>
          <cell r="AO16">
            <v>181513.15</v>
          </cell>
          <cell r="AP16">
            <v>206595.554</v>
          </cell>
          <cell r="AQ16">
            <v>241552.296</v>
          </cell>
          <cell r="AR16">
            <v>229317.978</v>
          </cell>
          <cell r="AS16">
            <v>248290.1</v>
          </cell>
          <cell r="AT16">
            <v>247901.41700000002</v>
          </cell>
          <cell r="AU16">
            <v>293063.29399999999</v>
          </cell>
          <cell r="AV16" t="str">
            <v>#N/A N/A</v>
          </cell>
          <cell r="AW16">
            <v>35080.80078125</v>
          </cell>
          <cell r="AX16">
            <v>43686.3984375</v>
          </cell>
          <cell r="AY16">
            <v>58706.9296875</v>
          </cell>
          <cell r="AZ16">
            <v>63944.596999999994</v>
          </cell>
          <cell r="BA16">
            <v>76161.8125</v>
          </cell>
          <cell r="BB16">
            <v>98716.359375</v>
          </cell>
          <cell r="BC16">
            <v>117520.11899999999</v>
          </cell>
          <cell r="BD16">
            <v>137382.00099999999</v>
          </cell>
          <cell r="BE16">
            <v>161394.73499999999</v>
          </cell>
          <cell r="BF16">
            <v>193770.291</v>
          </cell>
          <cell r="BG16">
            <v>176710.19</v>
          </cell>
          <cell r="BH16">
            <v>189224.636</v>
          </cell>
          <cell r="BI16">
            <v>183957.231</v>
          </cell>
          <cell r="BJ16">
            <v>213448.99799999999</v>
          </cell>
          <cell r="BK16" t="str">
            <v>#N/A N/A</v>
          </cell>
          <cell r="BL16" t="str">
            <v>#N/A N/A</v>
          </cell>
          <cell r="BM16" t="str">
            <v>#N/A N/A</v>
          </cell>
          <cell r="BN16">
            <v>110.78800201416016</v>
          </cell>
          <cell r="BO16">
            <v>800.02299999999991</v>
          </cell>
          <cell r="BP16">
            <v>2565.089111328125</v>
          </cell>
          <cell r="BQ16">
            <v>1181.844970703125</v>
          </cell>
          <cell r="BR16">
            <v>570.66199999999992</v>
          </cell>
          <cell r="BS16" t="str">
            <v>#N/A N/A</v>
          </cell>
          <cell r="BT16" t="str">
            <v>#N/A N/A</v>
          </cell>
          <cell r="BU16" t="str">
            <v>#N/A N/A</v>
          </cell>
          <cell r="BV16" t="str">
            <v>#N/A N/A</v>
          </cell>
          <cell r="BW16" t="str">
            <v>#N/A N/A</v>
          </cell>
          <cell r="BX16" t="str">
            <v>#N/A N/A</v>
          </cell>
          <cell r="BY16" t="str">
            <v>#N/A N/A</v>
          </cell>
          <cell r="BZ16" t="str">
            <v>#N/A N/A</v>
          </cell>
          <cell r="CA16">
            <v>3833.10009765625</v>
          </cell>
          <cell r="CB16">
            <v>5661.2001953125</v>
          </cell>
          <cell r="CC16">
            <v>5929.98876953125</v>
          </cell>
          <cell r="CD16">
            <v>7412.3549999999996</v>
          </cell>
          <cell r="CE16">
            <v>7613.4228515625</v>
          </cell>
          <cell r="CF16">
            <v>8730.5634765625</v>
          </cell>
          <cell r="CG16">
            <v>12274.342999999999</v>
          </cell>
          <cell r="CH16" t="str">
            <v>#N/A N/A</v>
          </cell>
          <cell r="CI16" t="str">
            <v>#N/A N/A</v>
          </cell>
          <cell r="CJ16" t="str">
            <v>#N/A N/A</v>
          </cell>
          <cell r="CK16" t="str">
            <v>#N/A N/A</v>
          </cell>
          <cell r="CL16" t="str">
            <v>#N/A N/A</v>
          </cell>
          <cell r="CM16" t="str">
            <v>#N/A N/A</v>
          </cell>
          <cell r="CN16" t="str">
            <v>#N/A N/A</v>
          </cell>
          <cell r="CO16" t="str">
            <v>#N/A N/A</v>
          </cell>
          <cell r="CP16">
            <v>30753.300537109375</v>
          </cell>
          <cell r="CQ16">
            <v>59504.598243713379</v>
          </cell>
          <cell r="CR16">
            <v>52567.654907226562</v>
          </cell>
          <cell r="CS16">
            <v>57206.962</v>
          </cell>
          <cell r="CT16">
            <v>69831.890670776367</v>
          </cell>
          <cell r="CU16">
            <v>98047.45191192627</v>
          </cell>
          <cell r="CV16">
            <v>99903.066999999995</v>
          </cell>
          <cell r="CW16">
            <v>153088.84</v>
          </cell>
          <cell r="CX16">
            <v>147592.71900000001</v>
          </cell>
          <cell r="CY16">
            <v>179692.557</v>
          </cell>
          <cell r="CZ16">
            <v>161110.23000000001</v>
          </cell>
          <cell r="DA16">
            <v>167609.45800000001</v>
          </cell>
          <cell r="DB16">
            <v>167168.08199999999</v>
          </cell>
          <cell r="DC16">
            <v>190640.106</v>
          </cell>
          <cell r="DD16" t="str">
            <v>#N/A N/A</v>
          </cell>
          <cell r="DE16">
            <v>7436.39990234375</v>
          </cell>
          <cell r="DF16">
            <v>4977</v>
          </cell>
          <cell r="DG16">
            <v>5898.61376953125</v>
          </cell>
          <cell r="DH16">
            <v>9114.8389999999999</v>
          </cell>
          <cell r="DI16">
            <v>14234.7001953125</v>
          </cell>
          <cell r="DJ16">
            <v>16668.412109375</v>
          </cell>
          <cell r="DK16">
            <v>14085.385</v>
          </cell>
          <cell r="DL16">
            <v>11723.672999999999</v>
          </cell>
          <cell r="DM16">
            <v>27656.048999999999</v>
          </cell>
          <cell r="DN16">
            <v>44890.356</v>
          </cell>
          <cell r="DO16">
            <v>37133.33</v>
          </cell>
          <cell r="DP16">
            <v>34704.906999999999</v>
          </cell>
          <cell r="DQ16">
            <v>32278.914999999997</v>
          </cell>
          <cell r="DR16">
            <v>50114.515999999996</v>
          </cell>
          <cell r="DS16" t="str">
            <v>#N/A N/A</v>
          </cell>
          <cell r="DT16">
            <v>23316.900390625</v>
          </cell>
          <cell r="DU16">
            <v>54527.6015625</v>
          </cell>
          <cell r="DV16">
            <v>46669.04296875</v>
          </cell>
          <cell r="DW16">
            <v>48092.123</v>
          </cell>
          <cell r="DX16">
            <v>55597.1796875</v>
          </cell>
          <cell r="DY16">
            <v>81379.046875</v>
          </cell>
          <cell r="DZ16">
            <v>85817.682000000001</v>
          </cell>
          <cell r="EA16">
            <v>141365.16699999999</v>
          </cell>
          <cell r="EB16">
            <v>119936.67</v>
          </cell>
          <cell r="EC16">
            <v>134802.201</v>
          </cell>
          <cell r="ED16">
            <v>123976.9</v>
          </cell>
          <cell r="EE16">
            <v>132904.55100000001</v>
          </cell>
          <cell r="EF16">
            <v>134889.16699999999</v>
          </cell>
          <cell r="EG16">
            <v>140525.59</v>
          </cell>
          <cell r="EH16" t="str">
            <v>#N/A N/A</v>
          </cell>
          <cell r="EI16">
            <v>37538.08984375</v>
          </cell>
          <cell r="EJ16">
            <v>31293.869140625</v>
          </cell>
          <cell r="EK16">
            <v>60985.18359375</v>
          </cell>
          <cell r="EL16">
            <v>52061.788999999997</v>
          </cell>
          <cell r="EM16">
            <v>25151.7890625</v>
          </cell>
          <cell r="EN16">
            <v>45042.23046875</v>
          </cell>
          <cell r="EO16">
            <v>24394.001</v>
          </cell>
          <cell r="EP16">
            <v>121332.451</v>
          </cell>
          <cell r="EQ16">
            <v>149312.984</v>
          </cell>
          <cell r="ER16">
            <v>177664.356</v>
          </cell>
          <cell r="ES16">
            <v>102337.27499999999</v>
          </cell>
          <cell r="ET16">
            <v>408349.429</v>
          </cell>
          <cell r="EU16">
            <v>214774.87599999999</v>
          </cell>
          <cell r="EV16">
            <v>192554.239</v>
          </cell>
          <cell r="EW16" t="str">
            <v>#N/A N/A</v>
          </cell>
          <cell r="EX16">
            <v>13707.51953125</v>
          </cell>
          <cell r="EY16">
            <v>21173.2109375</v>
          </cell>
          <cell r="EZ16">
            <v>4210.68212890625</v>
          </cell>
          <cell r="FA16">
            <v>6031.768</v>
          </cell>
          <cell r="FB16">
            <v>3633.152099609375</v>
          </cell>
          <cell r="FC16">
            <v>45827.09375</v>
          </cell>
          <cell r="FD16">
            <v>11969.510999999999</v>
          </cell>
          <cell r="FE16">
            <v>16021.217999999999</v>
          </cell>
          <cell r="FF16">
            <v>2301.3159999999998</v>
          </cell>
          <cell r="FG16">
            <v>2.1999999999999999E-2</v>
          </cell>
          <cell r="FH16">
            <v>0</v>
          </cell>
          <cell r="FI16">
            <v>503.83799999999997</v>
          </cell>
          <cell r="FJ16">
            <v>0</v>
          </cell>
          <cell r="FK16">
            <v>0</v>
          </cell>
          <cell r="FL16" t="str">
            <v>#N/A N/A</v>
          </cell>
          <cell r="FM16">
            <v>60836.53125</v>
          </cell>
          <cell r="FN16">
            <v>62452.73046875</v>
          </cell>
          <cell r="FO16">
            <v>73568.7890625</v>
          </cell>
          <cell r="FP16">
            <v>81809.399999999994</v>
          </cell>
          <cell r="FQ16">
            <v>91731.8984375</v>
          </cell>
          <cell r="FR16">
            <v>104759.0390625</v>
          </cell>
          <cell r="FS16">
            <v>129710.21799999999</v>
          </cell>
          <cell r="FT16">
            <v>125280.802</v>
          </cell>
          <cell r="FU16">
            <v>136860.93700000001</v>
          </cell>
          <cell r="FV16">
            <v>179638.89299999998</v>
          </cell>
          <cell r="FW16">
            <v>189174.035</v>
          </cell>
          <cell r="FX16">
            <v>196189.60799999998</v>
          </cell>
          <cell r="FY16">
            <v>216983.74099999998</v>
          </cell>
          <cell r="FZ16">
            <v>228191.99299999999</v>
          </cell>
          <cell r="GA16" t="str">
            <v>#N/A N/A</v>
          </cell>
          <cell r="GB16">
            <v>47258.5390625</v>
          </cell>
          <cell r="GC16">
            <v>55043.58984375</v>
          </cell>
          <cell r="GD16">
            <v>53815.98828125</v>
          </cell>
          <cell r="GE16">
            <v>70789.038</v>
          </cell>
          <cell r="GF16">
            <v>74701.15625</v>
          </cell>
          <cell r="GG16">
            <v>77380.59375</v>
          </cell>
          <cell r="GH16">
            <v>133910.003</v>
          </cell>
          <cell r="GI16">
            <v>108069.63499999999</v>
          </cell>
          <cell r="GJ16">
            <v>108353.258</v>
          </cell>
          <cell r="GK16">
            <v>128535.18399999999</v>
          </cell>
          <cell r="GL16">
            <v>141910.97199999998</v>
          </cell>
          <cell r="GM16">
            <v>153085.845</v>
          </cell>
          <cell r="GN16">
            <v>175179.18899999998</v>
          </cell>
          <cell r="GO16">
            <v>174227.41499999998</v>
          </cell>
          <cell r="GP16" t="str">
            <v>#N/A N/A</v>
          </cell>
          <cell r="GQ16">
            <v>219086.40625</v>
          </cell>
          <cell r="GR16">
            <v>199541.09375</v>
          </cell>
          <cell r="GS16">
            <v>223228.09375</v>
          </cell>
          <cell r="GT16">
            <v>240876.94</v>
          </cell>
          <cell r="GU16">
            <v>263855</v>
          </cell>
          <cell r="GV16">
            <v>334405.21875</v>
          </cell>
          <cell r="GW16">
            <v>375710.81399999995</v>
          </cell>
          <cell r="GX16">
            <v>407639.07499999995</v>
          </cell>
          <cell r="GY16">
            <v>446281.91399999999</v>
          </cell>
          <cell r="GZ16">
            <v>542545.77599999995</v>
          </cell>
          <cell r="HA16">
            <v>495888.03599999996</v>
          </cell>
          <cell r="HB16">
            <v>818497.01500000001</v>
          </cell>
          <cell r="HC16">
            <v>685390.34699999995</v>
          </cell>
          <cell r="HD16">
            <v>684311.875</v>
          </cell>
          <cell r="HE16" t="str">
            <v>#N/A N/A</v>
          </cell>
          <cell r="HF16">
            <v>330658</v>
          </cell>
          <cell r="HG16">
            <v>313804.5</v>
          </cell>
          <cell r="HH16">
            <v>301257.875</v>
          </cell>
          <cell r="HI16">
            <v>320479.32</v>
          </cell>
          <cell r="HJ16">
            <v>341372.3125</v>
          </cell>
          <cell r="HK16">
            <v>393980.90625</v>
          </cell>
          <cell r="HL16">
            <v>519519.95399999997</v>
          </cell>
          <cell r="HM16">
            <v>507151.94499999995</v>
          </cell>
          <cell r="HN16">
            <v>524830.84900000005</v>
          </cell>
          <cell r="HO16">
            <v>575269.65799999994</v>
          </cell>
          <cell r="HP16">
            <v>630433.87399999995</v>
          </cell>
          <cell r="HQ16">
            <v>698656.429</v>
          </cell>
          <cell r="HR16">
            <v>851255.64199999999</v>
          </cell>
          <cell r="HS16">
            <v>872667.21</v>
          </cell>
          <cell r="HT16" t="str">
            <v>#N/A N/A</v>
          </cell>
          <cell r="HU16">
            <v>652958.6875</v>
          </cell>
          <cell r="HV16">
            <v>576598.3125</v>
          </cell>
          <cell r="HW16">
            <v>592240.75</v>
          </cell>
          <cell r="HX16">
            <v>643272.82299999997</v>
          </cell>
          <cell r="HY16">
            <v>702407</v>
          </cell>
          <cell r="HZ16">
            <v>826616.5</v>
          </cell>
          <cell r="IA16">
            <v>1072953.2309999999</v>
          </cell>
          <cell r="IB16">
            <v>1103772.8929999999</v>
          </cell>
          <cell r="IC16">
            <v>1151689.0109999999</v>
          </cell>
          <cell r="ID16">
            <v>1298491.3589999999</v>
          </cell>
          <cell r="IE16">
            <v>1328709.811</v>
          </cell>
          <cell r="IF16">
            <v>1727720.2549999999</v>
          </cell>
          <cell r="IG16">
            <v>1768901.0729999999</v>
          </cell>
          <cell r="IH16">
            <v>1823356.551</v>
          </cell>
          <cell r="II16" t="str">
            <v>#N/A N/A</v>
          </cell>
          <cell r="IJ16">
            <v>41510.19921875</v>
          </cell>
          <cell r="IK16">
            <v>38228.62890625</v>
          </cell>
          <cell r="IL16">
            <v>36866.10546875</v>
          </cell>
          <cell r="IM16">
            <v>39637.167999999998</v>
          </cell>
          <cell r="IN16">
            <v>43925.51171875</v>
          </cell>
          <cell r="IO16">
            <v>56763.50390625</v>
          </cell>
          <cell r="IP16">
            <v>78305.254000000001</v>
          </cell>
          <cell r="IQ16">
            <v>125245.336</v>
          </cell>
          <cell r="IR16">
            <v>112196.621</v>
          </cell>
          <cell r="IS16">
            <v>133112.087</v>
          </cell>
          <cell r="IT16">
            <v>135588.87899999999</v>
          </cell>
          <cell r="IU16">
            <v>149900.984</v>
          </cell>
          <cell r="IV16">
            <v>159782.38499999998</v>
          </cell>
          <cell r="IW16">
            <v>179926.02599999998</v>
          </cell>
          <cell r="IX16" t="str">
            <v>#N/A N/A</v>
          </cell>
          <cell r="IY16">
            <v>72200.8828125</v>
          </cell>
          <cell r="IZ16">
            <v>140196.08203125</v>
          </cell>
          <cell r="JA16">
            <v>138215.90625</v>
          </cell>
          <cell r="JB16">
            <v>151967.17499999999</v>
          </cell>
          <cell r="JC16">
            <v>146551.3671875</v>
          </cell>
          <cell r="JD16">
            <v>178436.0869140625</v>
          </cell>
          <cell r="JE16">
            <v>248742.63099999999</v>
          </cell>
          <cell r="JF16">
            <v>229966.834</v>
          </cell>
          <cell r="JG16">
            <v>225307.755</v>
          </cell>
          <cell r="JH16">
            <v>242141.70499999999</v>
          </cell>
          <cell r="JI16">
            <v>263140.152</v>
          </cell>
          <cell r="JJ16">
            <v>262388.68200000003</v>
          </cell>
          <cell r="JK16">
            <v>198940.15699999998</v>
          </cell>
          <cell r="JL16">
            <v>180621.36800000002</v>
          </cell>
          <cell r="JM16" t="str">
            <v>#N/A N/A</v>
          </cell>
          <cell r="JN16">
            <v>177987.533203125</v>
          </cell>
          <cell r="JO16">
            <v>259550.84375</v>
          </cell>
          <cell r="JP16">
            <v>251433.77734375</v>
          </cell>
          <cell r="JQ16">
            <v>283875.348</v>
          </cell>
          <cell r="JR16">
            <v>311055.47265625</v>
          </cell>
          <cell r="JS16">
            <v>370226.2890625</v>
          </cell>
          <cell r="JT16">
            <v>482907.18699999992</v>
          </cell>
          <cell r="JU16">
            <v>530566.37600000005</v>
          </cell>
          <cell r="JV16">
            <v>536615.424</v>
          </cell>
          <cell r="JW16">
            <v>613705.69699999993</v>
          </cell>
          <cell r="JX16">
            <v>618191.52499999991</v>
          </cell>
          <cell r="JY16">
            <v>643475.97699999996</v>
          </cell>
          <cell r="JZ16">
            <v>620401.15500000003</v>
          </cell>
          <cell r="KA16">
            <v>635834.40600000008</v>
          </cell>
          <cell r="KB16" t="str">
            <v>#N/A N/A</v>
          </cell>
          <cell r="KC16">
            <v>41486.48046875</v>
          </cell>
          <cell r="KD16">
            <v>38275.83984375</v>
          </cell>
          <cell r="KE16">
            <v>38703.20703125</v>
          </cell>
          <cell r="KF16">
            <v>40366.991999999998</v>
          </cell>
          <cell r="KG16">
            <v>42123.9609375</v>
          </cell>
          <cell r="KH16">
            <v>54594.33203125</v>
          </cell>
          <cell r="KI16">
            <v>93800.247999999992</v>
          </cell>
          <cell r="KJ16">
            <v>110976.97199999999</v>
          </cell>
          <cell r="KK16">
            <v>109419.068</v>
          </cell>
          <cell r="KL16">
            <v>115809.72499999999</v>
          </cell>
          <cell r="KM16">
            <v>97298.606999999989</v>
          </cell>
          <cell r="KN16">
            <v>95568.421999999991</v>
          </cell>
          <cell r="KO16">
            <v>122911.74099999999</v>
          </cell>
          <cell r="KP16">
            <v>129705.773</v>
          </cell>
          <cell r="KQ16" t="str">
            <v>#N/A N/A</v>
          </cell>
          <cell r="KR16">
            <v>474971.07421875</v>
          </cell>
          <cell r="KS16">
            <v>317047.46484375</v>
          </cell>
          <cell r="KT16">
            <v>340806.94921875</v>
          </cell>
          <cell r="KU16">
            <v>359397.47499999998</v>
          </cell>
          <cell r="KV16">
            <v>391351.4609375</v>
          </cell>
          <cell r="KW16">
            <v>456390.19140625</v>
          </cell>
          <cell r="KX16">
            <v>590046.04399999999</v>
          </cell>
          <cell r="KY16">
            <v>573206.51699999999</v>
          </cell>
          <cell r="KZ16">
            <v>615073.58699999994</v>
          </cell>
          <cell r="LA16">
            <v>684785.66199999989</v>
          </cell>
          <cell r="LB16">
            <v>710518.28599999996</v>
          </cell>
          <cell r="LC16">
            <v>1084244.2779999999</v>
          </cell>
          <cell r="LD16">
            <v>1148499.9180000001</v>
          </cell>
          <cell r="LE16">
            <v>1187522.145</v>
          </cell>
          <cell r="LF16" t="str">
            <v>#N/A N/A</v>
          </cell>
          <cell r="LG16">
            <v>-20273.5</v>
          </cell>
          <cell r="LH16">
            <v>-24773</v>
          </cell>
          <cell r="LI16">
            <v>-31879.90625</v>
          </cell>
          <cell r="LJ16">
            <v>-44228.639999999999</v>
          </cell>
          <cell r="LK16">
            <v>-50176.9609375</v>
          </cell>
          <cell r="LL16">
            <v>-64460.0703125</v>
          </cell>
          <cell r="LM16">
            <v>-63315.817999999999</v>
          </cell>
          <cell r="LN16">
            <v>-57892.475999999995</v>
          </cell>
          <cell r="LO16">
            <v>-64396.163999999997</v>
          </cell>
          <cell r="LP16">
            <v>-77846.926999999996</v>
          </cell>
          <cell r="LQ16">
            <v>-115767.787</v>
          </cell>
          <cell r="LR16">
            <v>-122451.045</v>
          </cell>
          <cell r="LS16">
            <v>-227863.03899999999</v>
          </cell>
          <cell r="LT16">
            <v>-129668.90999999999</v>
          </cell>
          <cell r="LU16" t="str">
            <v>#N/A N/A</v>
          </cell>
          <cell r="LV16" t="str">
            <v>#N/A N/A</v>
          </cell>
          <cell r="LW16" t="str">
            <v>#N/A N/A</v>
          </cell>
          <cell r="LX16" t="str">
            <v>#N/A N/A</v>
          </cell>
          <cell r="LY16" t="str">
            <v>#N/A N/A</v>
          </cell>
          <cell r="LZ16" t="str">
            <v>#N/A N/A</v>
          </cell>
          <cell r="MA16" t="str">
            <v>#N/A N/A</v>
          </cell>
          <cell r="MB16" t="str">
            <v>#N/A N/A</v>
          </cell>
          <cell r="MC16" t="str">
            <v>#N/A N/A</v>
          </cell>
          <cell r="MD16" t="str">
            <v>#N/A N/A</v>
          </cell>
          <cell r="ME16" t="str">
            <v>#N/A N/A</v>
          </cell>
          <cell r="MF16" t="str">
            <v>#N/A N/A</v>
          </cell>
          <cell r="MG16" t="str">
            <v>#N/A N/A</v>
          </cell>
          <cell r="MH16" t="str">
            <v>#N/A N/A</v>
          </cell>
          <cell r="MI16" t="str">
            <v>#N/A N/A</v>
          </cell>
          <cell r="MJ16" t="str">
            <v>#N/A N/A</v>
          </cell>
          <cell r="MK16" t="str">
            <v>#N/A N/A</v>
          </cell>
          <cell r="ML16" t="str">
            <v>#N/A N/A</v>
          </cell>
          <cell r="MM16" t="str">
            <v>#N/A N/A</v>
          </cell>
          <cell r="MN16" t="str">
            <v>#N/A N/A</v>
          </cell>
          <cell r="MO16" t="str">
            <v>#N/A N/A</v>
          </cell>
          <cell r="MP16" t="str">
            <v>#N/A N/A</v>
          </cell>
          <cell r="MQ16" t="str">
            <v>#N/A N/A</v>
          </cell>
          <cell r="MR16">
            <v>10524.654999999999</v>
          </cell>
          <cell r="MS16">
            <v>19438.054</v>
          </cell>
          <cell r="MT16">
            <v>32307.743999999999</v>
          </cell>
          <cell r="MU16">
            <v>32838.120000000003</v>
          </cell>
          <cell r="MV16">
            <v>26390.152999999998</v>
          </cell>
          <cell r="MW16">
            <v>44208.661</v>
          </cell>
          <cell r="MX16">
            <v>44584.175999999999</v>
          </cell>
          <cell r="MY16" t="str">
            <v>#N/A N/A</v>
          </cell>
          <cell r="MZ16">
            <v>-23098.900390625</v>
          </cell>
          <cell r="NA16">
            <v>-188292.09375</v>
          </cell>
          <cell r="NB16">
            <v>-28885.853515625</v>
          </cell>
          <cell r="NC16">
            <v>-29623.35</v>
          </cell>
          <cell r="ND16">
            <v>-31462.599609375</v>
          </cell>
          <cell r="NE16">
            <v>-39261.58984375</v>
          </cell>
          <cell r="NF16">
            <v>-52491.805</v>
          </cell>
          <cell r="NG16">
            <v>-50709.761999999995</v>
          </cell>
          <cell r="NH16">
            <v>-72370.535999999993</v>
          </cell>
          <cell r="NI16">
            <v>-62793.417999999998</v>
          </cell>
          <cell r="NJ16">
            <v>-66117.347999999998</v>
          </cell>
          <cell r="NK16">
            <v>-63680.978999999999</v>
          </cell>
          <cell r="NL16">
            <v>-65315.913999999997</v>
          </cell>
          <cell r="NM16">
            <v>-66147.145000000004</v>
          </cell>
          <cell r="NN16" t="str">
            <v>#N/A N/A</v>
          </cell>
          <cell r="NO16">
            <v>45195.30078125</v>
          </cell>
          <cell r="NP16">
            <v>42728.8984375</v>
          </cell>
          <cell r="NQ16">
            <v>41988.92578125</v>
          </cell>
          <cell r="NR16">
            <v>43666.284</v>
          </cell>
          <cell r="NS16">
            <v>45601.2109375</v>
          </cell>
          <cell r="NT16">
            <v>48076.0625</v>
          </cell>
          <cell r="NU16">
            <v>59114.868999999999</v>
          </cell>
          <cell r="NV16">
            <v>44131.148999999998</v>
          </cell>
          <cell r="NW16">
            <v>45200.818999999996</v>
          </cell>
          <cell r="NX16">
            <v>47782.004999999997</v>
          </cell>
          <cell r="NY16">
            <v>52607.788</v>
          </cell>
          <cell r="NZ16">
            <v>59065.464</v>
          </cell>
          <cell r="OA16">
            <v>63944.185999999994</v>
          </cell>
          <cell r="OB16">
            <v>79614.296000000002</v>
          </cell>
          <cell r="OC16" t="str">
            <v>#N/A N/A</v>
          </cell>
          <cell r="OD16" t="str">
            <v>CLP</v>
          </cell>
        </row>
        <row r="17">
          <cell r="C17" t="str">
            <v>LATAM AIRLINES</v>
          </cell>
          <cell r="D17">
            <v>1516.6518440694852</v>
          </cell>
          <cell r="E17">
            <v>1416.385551810773</v>
          </cell>
          <cell r="F17">
            <v>2096.4087267436767</v>
          </cell>
          <cell r="G17">
            <v>2506.3530000000001</v>
          </cell>
          <cell r="H17">
            <v>3033.96</v>
          </cell>
          <cell r="I17">
            <v>3524.9229999999998</v>
          </cell>
          <cell r="J17">
            <v>4534.2820000000002</v>
          </cell>
          <cell r="K17">
            <v>3519.1619999999998</v>
          </cell>
          <cell r="L17">
            <v>4390.5020000000004</v>
          </cell>
          <cell r="M17">
            <v>5585.44</v>
          </cell>
          <cell r="N17">
            <v>9710.3719999999994</v>
          </cell>
          <cell r="O17">
            <v>12924.537</v>
          </cell>
          <cell r="P17">
            <v>12093.501</v>
          </cell>
          <cell r="Q17">
            <v>9740.0450000000001</v>
          </cell>
          <cell r="R17" t="str">
            <v>#N/A N/A</v>
          </cell>
          <cell r="S17" t="str">
            <v>#N/A N/A</v>
          </cell>
          <cell r="T17" t="str">
            <v>#N/A N/A</v>
          </cell>
          <cell r="U17">
            <v>0</v>
          </cell>
          <cell r="V17">
            <v>1566.6089999999999</v>
          </cell>
          <cell r="W17">
            <v>1811.0649999999998</v>
          </cell>
          <cell r="X17">
            <v>2160.451</v>
          </cell>
          <cell r="Y17">
            <v>2858.768</v>
          </cell>
          <cell r="Z17">
            <v>2522.7779999999998</v>
          </cell>
          <cell r="AA17">
            <v>3012.6979999999999</v>
          </cell>
          <cell r="AB17">
            <v>4078.598</v>
          </cell>
          <cell r="AC17">
            <v>7634.4529999999995</v>
          </cell>
          <cell r="AD17">
            <v>10054.163999999999</v>
          </cell>
          <cell r="AE17">
            <v>9624.5010000000002</v>
          </cell>
          <cell r="AF17">
            <v>7636.7089999999998</v>
          </cell>
          <cell r="AG17" t="str">
            <v>#N/A N/A</v>
          </cell>
          <cell r="AH17">
            <v>132.09568006501715</v>
          </cell>
          <cell r="AI17">
            <v>155.2422858780817</v>
          </cell>
          <cell r="AJ17">
            <v>240.84091799394042</v>
          </cell>
          <cell r="AK17">
            <v>219.202</v>
          </cell>
          <cell r="AL17">
            <v>423.93799999999999</v>
          </cell>
          <cell r="AM17">
            <v>563.55100000000004</v>
          </cell>
          <cell r="AN17">
            <v>718.91100000000006</v>
          </cell>
          <cell r="AO17">
            <v>728.90599999999995</v>
          </cell>
          <cell r="AP17">
            <v>934.26</v>
          </cell>
          <cell r="AQ17">
            <v>845.56299999999999</v>
          </cell>
          <cell r="AR17">
            <v>889.83199999999999</v>
          </cell>
          <cell r="AS17">
            <v>1472.704</v>
          </cell>
          <cell r="AT17">
            <v>1366.8850000000002</v>
          </cell>
          <cell r="AU17">
            <v>1230.7950000000001</v>
          </cell>
          <cell r="AV17" t="str">
            <v>#N/A N/A</v>
          </cell>
          <cell r="AW17">
            <v>61.520411620975523</v>
          </cell>
          <cell r="AX17">
            <v>93.731390790972441</v>
          </cell>
          <cell r="AY17">
            <v>169.24562633685377</v>
          </cell>
          <cell r="AZ17">
            <v>141.636</v>
          </cell>
          <cell r="BA17">
            <v>299.30399999999997</v>
          </cell>
          <cell r="BB17">
            <v>410.37700000000001</v>
          </cell>
          <cell r="BC17">
            <v>533.16600000000005</v>
          </cell>
          <cell r="BD17">
            <v>453.88299999999998</v>
          </cell>
          <cell r="BE17">
            <v>628.29199999999992</v>
          </cell>
          <cell r="BF17">
            <v>506.65099999999995</v>
          </cell>
          <cell r="BG17">
            <v>246.21799999999999</v>
          </cell>
          <cell r="BH17">
            <v>585.81399999999996</v>
          </cell>
          <cell r="BI17">
            <v>541.41599999999994</v>
          </cell>
          <cell r="BJ17">
            <v>448.53999999999996</v>
          </cell>
          <cell r="BK17" t="str">
            <v>#N/A N/A</v>
          </cell>
          <cell r="BL17" t="str">
            <v>#N/A N/A</v>
          </cell>
          <cell r="BM17" t="str">
            <v>#N/A N/A</v>
          </cell>
          <cell r="BN17" t="str">
            <v>#N/A N/A</v>
          </cell>
          <cell r="BO17">
            <v>12.426</v>
          </cell>
          <cell r="BP17">
            <v>7.8969999999999994</v>
          </cell>
          <cell r="BQ17">
            <v>18.042999999999999</v>
          </cell>
          <cell r="BR17">
            <v>16.212</v>
          </cell>
          <cell r="BS17">
            <v>0</v>
          </cell>
          <cell r="BT17">
            <v>14.946</v>
          </cell>
          <cell r="BU17">
            <v>14.452999999999999</v>
          </cell>
          <cell r="BV17">
            <v>77.48899999999999</v>
          </cell>
          <cell r="BW17">
            <v>72.828000000000003</v>
          </cell>
          <cell r="BX17">
            <v>90.5</v>
          </cell>
          <cell r="BY17">
            <v>75.08</v>
          </cell>
          <cell r="BZ17" t="str">
            <v>#N/A N/A</v>
          </cell>
          <cell r="CA17">
            <v>42.560045886876757</v>
          </cell>
          <cell r="CB17">
            <v>34.009460353834307</v>
          </cell>
          <cell r="CC17">
            <v>36.519337354641877</v>
          </cell>
          <cell r="CD17">
            <v>39.190999999999995</v>
          </cell>
          <cell r="CE17">
            <v>60.738999999999997</v>
          </cell>
          <cell r="CF17">
            <v>76.22399999999999</v>
          </cell>
          <cell r="CG17">
            <v>82.69</v>
          </cell>
          <cell r="CH17">
            <v>113.827</v>
          </cell>
          <cell r="CI17">
            <v>155.279</v>
          </cell>
          <cell r="CJ17">
            <v>139.077</v>
          </cell>
          <cell r="CK17">
            <v>294.59800000000001</v>
          </cell>
          <cell r="CL17">
            <v>462.524</v>
          </cell>
          <cell r="CM17">
            <v>430.03399999999999</v>
          </cell>
          <cell r="CN17">
            <v>413.35699999999997</v>
          </cell>
          <cell r="CO17" t="str">
            <v>#N/A N/A</v>
          </cell>
          <cell r="CP17">
            <v>39.939668248860961</v>
          </cell>
          <cell r="CQ17">
            <v>88.819770318319271</v>
          </cell>
          <cell r="CR17">
            <v>191.95013897656281</v>
          </cell>
          <cell r="CS17">
            <v>173.10500000000002</v>
          </cell>
          <cell r="CT17">
            <v>286.89300000000003</v>
          </cell>
          <cell r="CU17">
            <v>367.80899999999997</v>
          </cell>
          <cell r="CV17">
            <v>401.61700000000002</v>
          </cell>
          <cell r="CW17">
            <v>277.51900000000001</v>
          </cell>
          <cell r="CX17">
            <v>502.03199999999998</v>
          </cell>
          <cell r="CY17">
            <v>382.36</v>
          </cell>
          <cell r="CZ17">
            <v>96.744</v>
          </cell>
          <cell r="DA17">
            <v>-283.88799999999998</v>
          </cell>
          <cell r="DB17">
            <v>65.233000000000004</v>
          </cell>
          <cell r="DC17">
            <v>-357.11500000000001</v>
          </cell>
          <cell r="DD17" t="str">
            <v>#N/A N/A</v>
          </cell>
          <cell r="DE17">
            <v>7.3157868980628793</v>
          </cell>
          <cell r="DF17">
            <v>15.852693548052143</v>
          </cell>
          <cell r="DG17">
            <v>28.339823150048865</v>
          </cell>
          <cell r="DH17">
            <v>28.257999999999999</v>
          </cell>
          <cell r="DI17">
            <v>46.836999999999996</v>
          </cell>
          <cell r="DJ17">
            <v>59.774999999999999</v>
          </cell>
          <cell r="DK17">
            <v>64.69</v>
          </cell>
          <cell r="DL17">
            <v>44.486999999999995</v>
          </cell>
          <cell r="DM17">
            <v>81.106999999999999</v>
          </cell>
          <cell r="DN17">
            <v>61.788999999999994</v>
          </cell>
          <cell r="DO17">
            <v>102.386</v>
          </cell>
          <cell r="DP17">
            <v>-20.068999999999999</v>
          </cell>
          <cell r="DQ17">
            <v>142.19399999999999</v>
          </cell>
          <cell r="DR17">
            <v>-178.38299999999998</v>
          </cell>
          <cell r="DS17" t="str">
            <v>#N/A N/A</v>
          </cell>
          <cell r="DT17">
            <v>32.623879931753272</v>
          </cell>
          <cell r="DU17">
            <v>72.967076770267127</v>
          </cell>
          <cell r="DV17">
            <v>163.61032064299258</v>
          </cell>
          <cell r="DW17">
            <v>144.84699999999998</v>
          </cell>
          <cell r="DX17">
            <v>240.05599999999998</v>
          </cell>
          <cell r="DY17">
            <v>308.03399999999999</v>
          </cell>
          <cell r="DZ17">
            <v>336.92699999999996</v>
          </cell>
          <cell r="EA17">
            <v>233.03199999999998</v>
          </cell>
          <cell r="EB17">
            <v>420.92499999999995</v>
          </cell>
          <cell r="EC17">
            <v>320.57099999999997</v>
          </cell>
          <cell r="ED17">
            <v>-5.6419999999999995</v>
          </cell>
          <cell r="EE17">
            <v>-263.81900000000002</v>
          </cell>
          <cell r="EF17">
            <v>-76.960999999999999</v>
          </cell>
          <cell r="EG17">
            <v>-178.732</v>
          </cell>
          <cell r="EH17" t="str">
            <v>#N/A N/A</v>
          </cell>
          <cell r="EI17">
            <v>128.50872093023256</v>
          </cell>
          <cell r="EJ17">
            <v>134.22054309762888</v>
          </cell>
          <cell r="EK17">
            <v>191.33500618533515</v>
          </cell>
          <cell r="EL17">
            <v>46.251999999999995</v>
          </cell>
          <cell r="EM17">
            <v>158.542</v>
          </cell>
          <cell r="EN17">
            <v>320.09100000000001</v>
          </cell>
          <cell r="EO17">
            <v>271.58799999999997</v>
          </cell>
          <cell r="EP17">
            <v>731.49699999999996</v>
          </cell>
          <cell r="EQ17">
            <v>631.05200000000002</v>
          </cell>
          <cell r="ER17">
            <v>218.07299999999998</v>
          </cell>
          <cell r="ES17">
            <v>338.58799999999997</v>
          </cell>
          <cell r="ET17">
            <v>1405.5539999999999</v>
          </cell>
          <cell r="EU17">
            <v>788.64299999999992</v>
          </cell>
          <cell r="EV17">
            <v>726.89699999999993</v>
          </cell>
          <cell r="EW17" t="str">
            <v>#N/A N/A</v>
          </cell>
          <cell r="EX17">
            <v>30.54928030631725</v>
          </cell>
          <cell r="EY17">
            <v>85.204360391528155</v>
          </cell>
          <cell r="EZ17">
            <v>113.29000084345479</v>
          </cell>
          <cell r="FA17">
            <v>112.98299999999999</v>
          </cell>
          <cell r="FB17">
            <v>60.068999999999996</v>
          </cell>
          <cell r="FC17">
            <v>147.952</v>
          </cell>
          <cell r="FD17">
            <v>138.42599999999999</v>
          </cell>
          <cell r="FE17">
            <v>0</v>
          </cell>
          <cell r="FF17">
            <v>58.856999999999999</v>
          </cell>
          <cell r="FG17">
            <v>217.06699999999998</v>
          </cell>
          <cell r="FH17">
            <v>630.072</v>
          </cell>
          <cell r="FI17">
            <v>1125.114</v>
          </cell>
          <cell r="FJ17">
            <v>685.72299999999996</v>
          </cell>
          <cell r="FK17">
            <v>475.40999999999997</v>
          </cell>
          <cell r="FL17" t="str">
            <v>#N/A N/A</v>
          </cell>
          <cell r="FM17">
            <v>139.97954269350919</v>
          </cell>
          <cell r="FN17">
            <v>149.41853535566619</v>
          </cell>
          <cell r="FO17">
            <v>153.82599527665317</v>
          </cell>
          <cell r="FP17">
            <v>180.40600000000001</v>
          </cell>
          <cell r="FQ17">
            <v>241.411</v>
          </cell>
          <cell r="FR17">
            <v>285.96299999999997</v>
          </cell>
          <cell r="FS17">
            <v>277.45999999999998</v>
          </cell>
          <cell r="FT17">
            <v>376.31299999999999</v>
          </cell>
          <cell r="FU17">
            <v>405.61599999999999</v>
          </cell>
          <cell r="FV17">
            <v>446.83599999999996</v>
          </cell>
          <cell r="FW17">
            <v>1234.5509999999999</v>
          </cell>
          <cell r="FX17">
            <v>1381.1119999999999</v>
          </cell>
          <cell r="FY17">
            <v>1167.9259999999999</v>
          </cell>
          <cell r="FZ17">
            <v>614.94600000000003</v>
          </cell>
          <cell r="GA17" t="str">
            <v>#N/A N/A</v>
          </cell>
          <cell r="GB17">
            <v>35.304429885456436</v>
          </cell>
          <cell r="GC17">
            <v>33.461439831026922</v>
          </cell>
          <cell r="GD17">
            <v>35.323001012145745</v>
          </cell>
          <cell r="GE17">
            <v>37.283000000000001</v>
          </cell>
          <cell r="GF17">
            <v>46.826999999999998</v>
          </cell>
          <cell r="GG17">
            <v>58.096999999999994</v>
          </cell>
          <cell r="GH17">
            <v>50.608999999999995</v>
          </cell>
          <cell r="GI17">
            <v>46.562999999999995</v>
          </cell>
          <cell r="GJ17">
            <v>53.192999999999998</v>
          </cell>
          <cell r="GK17">
            <v>72.786999999999992</v>
          </cell>
          <cell r="GL17">
            <v>176.81799999999998</v>
          </cell>
          <cell r="GM17">
            <v>231.02799999999999</v>
          </cell>
          <cell r="GN17">
            <v>266.03899999999999</v>
          </cell>
          <cell r="GO17">
            <v>224.90799999999999</v>
          </cell>
          <cell r="GP17" t="str">
            <v>#N/A N/A</v>
          </cell>
          <cell r="GQ17">
            <v>414.8921381464769</v>
          </cell>
          <cell r="GR17">
            <v>487.73874567547045</v>
          </cell>
          <cell r="GS17">
            <v>590.78801169590633</v>
          </cell>
          <cell r="GT17">
            <v>579.22500000000002</v>
          </cell>
          <cell r="GU17">
            <v>706.30799999999999</v>
          </cell>
          <cell r="GV17">
            <v>1093.903</v>
          </cell>
          <cell r="GW17">
            <v>1351.0309999999999</v>
          </cell>
          <cell r="GX17">
            <v>1408.971</v>
          </cell>
          <cell r="GY17">
            <v>1533.069</v>
          </cell>
          <cell r="GZ17">
            <v>1343.3509999999999</v>
          </cell>
          <cell r="HA17">
            <v>3324.1859999999997</v>
          </cell>
          <cell r="HB17">
            <v>4979.549</v>
          </cell>
          <cell r="HC17">
            <v>3634.6219999999998</v>
          </cell>
          <cell r="HD17">
            <v>2822.9009999999998</v>
          </cell>
          <cell r="HE17" t="str">
            <v>#N/A N/A</v>
          </cell>
          <cell r="HF17">
            <v>1024.0968413745227</v>
          </cell>
          <cell r="HG17">
            <v>1011.636570753523</v>
          </cell>
          <cell r="HH17">
            <v>978.97402159244257</v>
          </cell>
          <cell r="HI17">
            <v>1252.27</v>
          </cell>
          <cell r="HJ17">
            <v>1876.0269999999998</v>
          </cell>
          <cell r="HK17">
            <v>2351.605</v>
          </cell>
          <cell r="HL17">
            <v>3093.3679999999999</v>
          </cell>
          <cell r="HM17">
            <v>4196.5559999999996</v>
          </cell>
          <cell r="HN17">
            <v>4948.4299999999994</v>
          </cell>
          <cell r="HO17">
            <v>5927.982</v>
          </cell>
          <cell r="HP17">
            <v>11807.075999999999</v>
          </cell>
          <cell r="HQ17">
            <v>10982.786</v>
          </cell>
          <cell r="HR17">
            <v>10773.075999999999</v>
          </cell>
          <cell r="HS17">
            <v>10938.656999999999</v>
          </cell>
          <cell r="HT17" t="str">
            <v>#N/A N/A</v>
          </cell>
          <cell r="HU17">
            <v>1581.8299201666086</v>
          </cell>
          <cell r="HV17">
            <v>1631.9494135515993</v>
          </cell>
          <cell r="HW17">
            <v>1829.2289698605489</v>
          </cell>
          <cell r="HX17">
            <v>2145.7829999999999</v>
          </cell>
          <cell r="HY17">
            <v>2928.7889999999998</v>
          </cell>
          <cell r="HZ17">
            <v>3901.7419999999997</v>
          </cell>
          <cell r="IA17">
            <v>4904.8609999999999</v>
          </cell>
          <cell r="IB17">
            <v>5771.9719999999998</v>
          </cell>
          <cell r="IC17">
            <v>6785.8969999999999</v>
          </cell>
          <cell r="ID17">
            <v>7648.6589999999997</v>
          </cell>
          <cell r="IE17">
            <v>22326.339</v>
          </cell>
          <cell r="IF17">
            <v>22631.146000000001</v>
          </cell>
          <cell r="IG17">
            <v>20484.428</v>
          </cell>
          <cell r="IH17">
            <v>18101.417999999998</v>
          </cell>
          <cell r="II17" t="str">
            <v>#N/A N/A</v>
          </cell>
          <cell r="IJ17">
            <v>157.93356256508156</v>
          </cell>
          <cell r="IK17">
            <v>172.8518690405873</v>
          </cell>
          <cell r="IL17">
            <v>224.05700348627977</v>
          </cell>
          <cell r="IM17">
            <v>236.21199999999999</v>
          </cell>
          <cell r="IN17">
            <v>260.947</v>
          </cell>
          <cell r="IO17">
            <v>322.89699999999999</v>
          </cell>
          <cell r="IP17">
            <v>361.62</v>
          </cell>
          <cell r="IQ17">
            <v>311.44099999999997</v>
          </cell>
          <cell r="IR17">
            <v>389.56799999999998</v>
          </cell>
          <cell r="IS17">
            <v>410.53299999999996</v>
          </cell>
          <cell r="IT17">
            <v>1069.345</v>
          </cell>
          <cell r="IU17">
            <v>969.26</v>
          </cell>
          <cell r="IV17">
            <v>924.1049999999999</v>
          </cell>
          <cell r="IW17">
            <v>758.78300000000002</v>
          </cell>
          <cell r="IX17" t="str">
            <v>#N/A N/A</v>
          </cell>
          <cell r="IY17">
            <v>687.80131139361333</v>
          </cell>
          <cell r="IZ17">
            <v>640.23071628976459</v>
          </cell>
          <cell r="JA17">
            <v>403.05599134053085</v>
          </cell>
          <cell r="JB17">
            <v>632.43100000000004</v>
          </cell>
          <cell r="JC17">
            <v>1185.0010000000002</v>
          </cell>
          <cell r="JD17">
            <v>1405.5890000000002</v>
          </cell>
          <cell r="JE17">
            <v>1876.6009999999999</v>
          </cell>
          <cell r="JF17">
            <v>2774.942</v>
          </cell>
          <cell r="JG17">
            <v>2945.2939999999999</v>
          </cell>
          <cell r="JH17">
            <v>3516.3069999999998</v>
          </cell>
          <cell r="JI17">
            <v>9559.5570000000007</v>
          </cell>
          <cell r="JJ17">
            <v>9772.8689999999988</v>
          </cell>
          <cell r="JK17">
            <v>8758.0670000000009</v>
          </cell>
          <cell r="JL17">
            <v>9026.4030000000002</v>
          </cell>
          <cell r="JM17" t="str">
            <v>#N/A N/A</v>
          </cell>
          <cell r="JN17">
            <v>1269.7542086081221</v>
          </cell>
          <cell r="JO17">
            <v>1274.5239457640707</v>
          </cell>
          <cell r="JP17">
            <v>1390.9739934772831</v>
          </cell>
          <cell r="JQ17">
            <v>1639.6970000000001</v>
          </cell>
          <cell r="JR17">
            <v>2298.1580000000004</v>
          </cell>
          <cell r="JS17">
            <v>2908.5010000000002</v>
          </cell>
          <cell r="JT17">
            <v>3781.1620000000003</v>
          </cell>
          <cell r="JU17">
            <v>4666.0460000000003</v>
          </cell>
          <cell r="JV17">
            <v>5485.8369999999995</v>
          </cell>
          <cell r="JW17">
            <v>6191.2870000000003</v>
          </cell>
          <cell r="JX17">
            <v>17105.653999999999</v>
          </cell>
          <cell r="JY17">
            <v>17304.687000000002</v>
          </cell>
          <cell r="JZ17">
            <v>15980.733</v>
          </cell>
          <cell r="KA17">
            <v>15163.869999999999</v>
          </cell>
          <cell r="KB17" t="str">
            <v>#N/A N/A</v>
          </cell>
          <cell r="KC17">
            <v>3.9170606587339467</v>
          </cell>
          <cell r="KD17">
            <v>4.1176678293234756</v>
          </cell>
          <cell r="KE17">
            <v>3.6980001335470085</v>
          </cell>
          <cell r="KF17">
            <v>3.3729999999999998</v>
          </cell>
          <cell r="KG17">
            <v>4.3109999999999999</v>
          </cell>
          <cell r="KH17">
            <v>5.1890000000000001</v>
          </cell>
          <cell r="KI17">
            <v>5.7210000000000001</v>
          </cell>
          <cell r="KJ17">
            <v>7.0989999999999993</v>
          </cell>
          <cell r="KK17">
            <v>3.246</v>
          </cell>
          <cell r="KL17">
            <v>12.048</v>
          </cell>
          <cell r="KM17">
            <v>108.634</v>
          </cell>
          <cell r="KN17">
            <v>87.637999999999991</v>
          </cell>
          <cell r="KO17">
            <v>101.79899999999999</v>
          </cell>
          <cell r="KP17">
            <v>81.012999999999991</v>
          </cell>
          <cell r="KQ17" t="str">
            <v>#N/A N/A</v>
          </cell>
          <cell r="KR17">
            <v>312.07578375835215</v>
          </cell>
          <cell r="KS17">
            <v>357.42540557297383</v>
          </cell>
          <cell r="KT17">
            <v>438.25498956224698</v>
          </cell>
          <cell r="KU17">
            <v>506.08599999999996</v>
          </cell>
          <cell r="KV17">
            <v>630.63099999999997</v>
          </cell>
          <cell r="KW17">
            <v>993.24099999999987</v>
          </cell>
          <cell r="KX17">
            <v>1123.6989999999998</v>
          </cell>
          <cell r="KY17">
            <v>1105.9259999999999</v>
          </cell>
          <cell r="KZ17">
            <v>1300.0600000000002</v>
          </cell>
          <cell r="LA17">
            <v>1457.3719999999998</v>
          </cell>
          <cell r="LB17">
            <v>5220.6849999999986</v>
          </cell>
          <cell r="LC17">
            <v>5326.4589999999998</v>
          </cell>
          <cell r="LD17">
            <v>4503.6949999999997</v>
          </cell>
          <cell r="LE17">
            <v>2937.5479999999998</v>
          </cell>
          <cell r="LF17" t="str">
            <v>#N/A N/A</v>
          </cell>
          <cell r="LG17">
            <v>-205.07204611913053</v>
          </cell>
          <cell r="LH17">
            <v>-57.91214516308051</v>
          </cell>
          <cell r="LI17">
            <v>-128.69562846730568</v>
          </cell>
          <cell r="LJ17">
            <v>-595.52</v>
          </cell>
          <cell r="LK17">
            <v>-920.42899999999997</v>
          </cell>
          <cell r="LL17">
            <v>-842.14099999999996</v>
          </cell>
          <cell r="LM17">
            <v>-844.89699999999993</v>
          </cell>
          <cell r="LN17">
            <v>-538.57600000000002</v>
          </cell>
          <cell r="LO17">
            <v>-1029.1579999999999</v>
          </cell>
          <cell r="LP17">
            <v>-1367.0249999999999</v>
          </cell>
          <cell r="LQ17">
            <v>-2389.364</v>
          </cell>
          <cell r="LR17">
            <v>-1381.7859999999998</v>
          </cell>
          <cell r="LS17">
            <v>-1440.4449999999999</v>
          </cell>
          <cell r="LT17">
            <v>-1569.749</v>
          </cell>
          <cell r="LU17" t="str">
            <v>#N/A N/A</v>
          </cell>
          <cell r="LV17" t="str">
            <v>#N/A N/A</v>
          </cell>
          <cell r="LW17" t="str">
            <v>#N/A N/A</v>
          </cell>
          <cell r="LX17" t="str">
            <v>#N/A N/A</v>
          </cell>
          <cell r="LY17" t="str">
            <v>#N/A N/A</v>
          </cell>
          <cell r="LZ17" t="str">
            <v>#N/A N/A</v>
          </cell>
          <cell r="MA17" t="str">
            <v>#N/A N/A</v>
          </cell>
          <cell r="MB17" t="str">
            <v>#N/A N/A</v>
          </cell>
          <cell r="MC17">
            <v>129.32300000000001</v>
          </cell>
          <cell r="MD17">
            <v>129.10900000000001</v>
          </cell>
          <cell r="ME17">
            <v>125.85199999999999</v>
          </cell>
          <cell r="MF17">
            <v>227.607</v>
          </cell>
          <cell r="MG17">
            <v>361.00599999999997</v>
          </cell>
          <cell r="MH17">
            <v>368.78899999999999</v>
          </cell>
          <cell r="MI17">
            <v>383.64799999999997</v>
          </cell>
          <cell r="MJ17" t="str">
            <v>#N/A N/A</v>
          </cell>
          <cell r="MK17" t="str">
            <v>#N/A N/A</v>
          </cell>
          <cell r="ML17" t="str">
            <v>#N/A N/A</v>
          </cell>
          <cell r="MM17" t="str">
            <v>#N/A N/A</v>
          </cell>
          <cell r="MN17" t="str">
            <v>#N/A N/A</v>
          </cell>
          <cell r="MO17" t="str">
            <v>#N/A N/A</v>
          </cell>
          <cell r="MP17" t="str">
            <v>#N/A N/A</v>
          </cell>
          <cell r="MQ17" t="str">
            <v>#N/A N/A</v>
          </cell>
          <cell r="MR17">
            <v>5.1559999999999997</v>
          </cell>
          <cell r="MS17">
            <v>11.097999999999999</v>
          </cell>
          <cell r="MT17">
            <v>-0.626</v>
          </cell>
          <cell r="MU17">
            <v>3.0179999999999998</v>
          </cell>
          <cell r="MV17">
            <v>83.033000000000001</v>
          </cell>
          <cell r="MW17">
            <v>108.389</v>
          </cell>
          <cell r="MX17">
            <v>57.962999999999994</v>
          </cell>
          <cell r="MY17" t="str">
            <v>#N/A N/A</v>
          </cell>
          <cell r="MZ17">
            <v>-1.5183461963448905</v>
          </cell>
          <cell r="NA17">
            <v>-42.437156612110456</v>
          </cell>
          <cell r="NB17">
            <v>-81.71200320267387</v>
          </cell>
          <cell r="NC17">
            <v>-43.536000000000001</v>
          </cell>
          <cell r="ND17">
            <v>-84.91</v>
          </cell>
          <cell r="NE17">
            <v>-210.86799999999999</v>
          </cell>
          <cell r="NF17">
            <v>-222.803</v>
          </cell>
          <cell r="NG17">
            <v>-139.62199999999999</v>
          </cell>
          <cell r="NH17">
            <v>-155.40699999999998</v>
          </cell>
          <cell r="NI17">
            <v>-192.13299999999998</v>
          </cell>
          <cell r="NJ17">
            <v>-124.827</v>
          </cell>
          <cell r="NK17">
            <v>-29.693999999999999</v>
          </cell>
          <cell r="NL17">
            <v>-35.362000000000002</v>
          </cell>
          <cell r="NM17">
            <v>-35.031999999999996</v>
          </cell>
          <cell r="NN17" t="str">
            <v>#N/A N/A</v>
          </cell>
          <cell r="NO17">
            <v>70.575268444041626</v>
          </cell>
          <cell r="NP17">
            <v>61.51089508710924</v>
          </cell>
          <cell r="NQ17">
            <v>71.595291657086648</v>
          </cell>
          <cell r="NR17">
            <v>77.566000000000003</v>
          </cell>
          <cell r="NS17">
            <v>124.634</v>
          </cell>
          <cell r="NT17">
            <v>153.17400000000001</v>
          </cell>
          <cell r="NU17">
            <v>185.745</v>
          </cell>
          <cell r="NV17">
            <v>275.02299999999997</v>
          </cell>
          <cell r="NW17">
            <v>305.96799999999996</v>
          </cell>
          <cell r="NX17">
            <v>338.91199999999998</v>
          </cell>
          <cell r="NY17">
            <v>643.61399999999992</v>
          </cell>
          <cell r="NZ17">
            <v>886.89</v>
          </cell>
          <cell r="OA17">
            <v>825.46899999999994</v>
          </cell>
          <cell r="OB17">
            <v>782.255</v>
          </cell>
          <cell r="OC17" t="str">
            <v>#N/A N/A</v>
          </cell>
          <cell r="OD17" t="str">
            <v>USD</v>
          </cell>
        </row>
        <row r="18">
          <cell r="C18" t="str">
            <v>PEHUENCHE</v>
          </cell>
          <cell r="D18">
            <v>67619.296875</v>
          </cell>
          <cell r="E18">
            <v>73193</v>
          </cell>
          <cell r="F18">
            <v>81343.8828125</v>
          </cell>
          <cell r="G18">
            <v>95431.8203125</v>
          </cell>
          <cell r="H18">
            <v>114210.84375</v>
          </cell>
          <cell r="I18">
            <v>196188.5625</v>
          </cell>
          <cell r="J18">
            <v>299614.0625</v>
          </cell>
          <cell r="K18">
            <v>199025.328125</v>
          </cell>
          <cell r="L18">
            <v>234534.17800000001</v>
          </cell>
          <cell r="M18">
            <v>195058.86300000001</v>
          </cell>
          <cell r="N18">
            <v>374992.08899999998</v>
          </cell>
          <cell r="O18">
            <v>192834.48800000001</v>
          </cell>
          <cell r="P18">
            <v>227886.302</v>
          </cell>
          <cell r="Q18">
            <v>193189.70499999999</v>
          </cell>
          <cell r="R18" t="str">
            <v>#N/A N/A</v>
          </cell>
          <cell r="S18" t="str">
            <v>#N/A N/A</v>
          </cell>
          <cell r="T18" t="str">
            <v>#N/A N/A</v>
          </cell>
          <cell r="U18">
            <v>28022.666015625</v>
          </cell>
          <cell r="V18">
            <v>25845.1328125</v>
          </cell>
          <cell r="W18">
            <v>0</v>
          </cell>
          <cell r="X18">
            <v>28156.71875</v>
          </cell>
          <cell r="Y18">
            <v>34032.34375</v>
          </cell>
          <cell r="Z18">
            <v>3075.31396484375</v>
          </cell>
          <cell r="AA18">
            <v>7521.1669999999995</v>
          </cell>
          <cell r="AB18">
            <v>33628.231</v>
          </cell>
          <cell r="AC18">
            <v>29700.696</v>
          </cell>
          <cell r="AD18">
            <v>35732.381000000001</v>
          </cell>
          <cell r="AE18">
            <v>34362.208999999995</v>
          </cell>
          <cell r="AF18">
            <v>28569.912</v>
          </cell>
          <cell r="AG18" t="str">
            <v>#N/A N/A</v>
          </cell>
          <cell r="AH18">
            <v>55855.298828125</v>
          </cell>
          <cell r="AI18">
            <v>62096.3994140625</v>
          </cell>
          <cell r="AJ18">
            <v>65500.078125</v>
          </cell>
          <cell r="AK18">
            <v>82098.5859375</v>
          </cell>
          <cell r="AL18">
            <v>101098.150390625</v>
          </cell>
          <cell r="AM18">
            <v>181919.61328125</v>
          </cell>
          <cell r="AN18">
            <v>280614.9306640625</v>
          </cell>
          <cell r="AO18">
            <v>191808.876953125</v>
          </cell>
          <cell r="AP18">
            <v>222538.413</v>
          </cell>
          <cell r="AQ18">
            <v>155272.46299999999</v>
          </cell>
          <cell r="AR18">
            <v>341446.37300000002</v>
          </cell>
          <cell r="AS18">
            <v>152553.72999999998</v>
          </cell>
          <cell r="AT18">
            <v>188945.09400000001</v>
          </cell>
          <cell r="AU18">
            <v>159244.283</v>
          </cell>
          <cell r="AV18" t="str">
            <v>#N/A N/A</v>
          </cell>
          <cell r="AW18">
            <v>43480.3984375</v>
          </cell>
          <cell r="AX18">
            <v>49981.19921875</v>
          </cell>
          <cell r="AY18">
            <v>53169.28515625</v>
          </cell>
          <cell r="AZ18">
            <v>69339.140625</v>
          </cell>
          <cell r="BA18">
            <v>88070.75</v>
          </cell>
          <cell r="BB18">
            <v>167818.1875</v>
          </cell>
          <cell r="BC18">
            <v>265265.75</v>
          </cell>
          <cell r="BD18">
            <v>179629.03125</v>
          </cell>
          <cell r="BE18">
            <v>214018.79499999998</v>
          </cell>
          <cell r="BF18">
            <v>146741.66399999999</v>
          </cell>
          <cell r="BG18">
            <v>332878.663</v>
          </cell>
          <cell r="BH18">
            <v>144021.02299999999</v>
          </cell>
          <cell r="BI18">
            <v>180521.78399999999</v>
          </cell>
          <cell r="BJ18">
            <v>150615.19899999999</v>
          </cell>
          <cell r="BK18" t="str">
            <v>#N/A N/A</v>
          </cell>
          <cell r="BL18" t="str">
            <v>#N/A N/A</v>
          </cell>
          <cell r="BM18" t="str">
            <v>#N/A N/A</v>
          </cell>
          <cell r="BN18" t="str">
            <v>#N/A N/A</v>
          </cell>
          <cell r="BO18">
            <v>89.227996826171875</v>
          </cell>
          <cell r="BP18">
            <v>528.2550048828125</v>
          </cell>
          <cell r="BQ18">
            <v>1816.8079833984375</v>
          </cell>
          <cell r="BR18">
            <v>4685.84521484375</v>
          </cell>
          <cell r="BS18" t="str">
            <v>#N/A N/A</v>
          </cell>
          <cell r="BT18" t="str">
            <v>#N/A N/A</v>
          </cell>
          <cell r="BU18">
            <v>237.398</v>
          </cell>
          <cell r="BV18">
            <v>0</v>
          </cell>
          <cell r="BW18">
            <v>26.613999999999997</v>
          </cell>
          <cell r="BX18">
            <v>475.70699999999999</v>
          </cell>
          <cell r="BY18">
            <v>1363.5339999999999</v>
          </cell>
          <cell r="BZ18" t="str">
            <v>#N/A N/A</v>
          </cell>
          <cell r="CA18">
            <v>16853.19921875</v>
          </cell>
          <cell r="CB18">
            <v>9775.5</v>
          </cell>
          <cell r="CC18">
            <v>6423</v>
          </cell>
          <cell r="CD18">
            <v>4907.19580078125</v>
          </cell>
          <cell r="CE18">
            <v>5022.97412109375</v>
          </cell>
          <cell r="CF18">
            <v>4369.51513671875</v>
          </cell>
          <cell r="CG18">
            <v>2357.3369140625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3.1019999999999999</v>
          </cell>
          <cell r="CM18">
            <v>1.948</v>
          </cell>
          <cell r="CN18">
            <v>4.8</v>
          </cell>
          <cell r="CO18" t="str">
            <v>#N/A N/A</v>
          </cell>
          <cell r="CP18">
            <v>23113.3994140625</v>
          </cell>
          <cell r="CQ18">
            <v>47186.8994140625</v>
          </cell>
          <cell r="CR18">
            <v>31163.63134765625</v>
          </cell>
          <cell r="CS18">
            <v>72307.713623046875</v>
          </cell>
          <cell r="CT18">
            <v>84111.915893554688</v>
          </cell>
          <cell r="CU18">
            <v>171676.47631835938</v>
          </cell>
          <cell r="CV18">
            <v>265799.30810546875</v>
          </cell>
          <cell r="CW18">
            <v>186539.07739257812</v>
          </cell>
          <cell r="CX18">
            <v>214447.283</v>
          </cell>
          <cell r="CY18">
            <v>145264.848</v>
          </cell>
          <cell r="CZ18">
            <v>330457.45299999998</v>
          </cell>
          <cell r="DA18">
            <v>143327.66799999998</v>
          </cell>
          <cell r="DB18">
            <v>181476.93400000001</v>
          </cell>
          <cell r="DC18">
            <v>152664.315</v>
          </cell>
          <cell r="DD18" t="str">
            <v>#N/A N/A</v>
          </cell>
          <cell r="DE18">
            <v>3101.300048828125</v>
          </cell>
          <cell r="DF18">
            <v>1388.5999755859375</v>
          </cell>
          <cell r="DG18">
            <v>3292.992919921875</v>
          </cell>
          <cell r="DH18">
            <v>12123.5146484375</v>
          </cell>
          <cell r="DI18">
            <v>16449.94140625</v>
          </cell>
          <cell r="DJ18">
            <v>32935.18359375</v>
          </cell>
          <cell r="DK18">
            <v>49999.15234375</v>
          </cell>
          <cell r="DL18">
            <v>31666.3984375</v>
          </cell>
          <cell r="DM18">
            <v>37178.862000000001</v>
          </cell>
          <cell r="DN18">
            <v>28925.665999999997</v>
          </cell>
          <cell r="DO18">
            <v>72759.644</v>
          </cell>
          <cell r="DP18">
            <v>28835.875</v>
          </cell>
          <cell r="DQ18">
            <v>38314.653999999995</v>
          </cell>
          <cell r="DR18">
            <v>34647.894</v>
          </cell>
          <cell r="DS18" t="str">
            <v>#N/A N/A</v>
          </cell>
          <cell r="DT18">
            <v>20012.099609375</v>
          </cell>
          <cell r="DU18">
            <v>45798.30078125</v>
          </cell>
          <cell r="DV18">
            <v>27870.640625</v>
          </cell>
          <cell r="DW18">
            <v>60184.19921875</v>
          </cell>
          <cell r="DX18">
            <v>67661.9765625</v>
          </cell>
          <cell r="DY18">
            <v>138741.296875</v>
          </cell>
          <cell r="DZ18">
            <v>215800.171875</v>
          </cell>
          <cell r="EA18">
            <v>154872.6875</v>
          </cell>
          <cell r="EB18">
            <v>177268.421</v>
          </cell>
          <cell r="EC18">
            <v>116339.182</v>
          </cell>
          <cell r="ED18">
            <v>257697.80899999998</v>
          </cell>
          <cell r="EE18">
            <v>114491.79299999999</v>
          </cell>
          <cell r="EF18">
            <v>143162.28</v>
          </cell>
          <cell r="EG18">
            <v>118016.42099999999</v>
          </cell>
          <cell r="EH18" t="str">
            <v>#N/A N/A</v>
          </cell>
          <cell r="EI18">
            <v>3.4779999256134033</v>
          </cell>
          <cell r="EJ18">
            <v>4.0409998893737793</v>
          </cell>
          <cell r="EK18">
            <v>2.6749999523162842</v>
          </cell>
          <cell r="EL18">
            <v>2.8940000534057617</v>
          </cell>
          <cell r="EM18">
            <v>29.336999893188477</v>
          </cell>
          <cell r="EN18">
            <v>17.22599983215332</v>
          </cell>
          <cell r="EO18">
            <v>690.25897216796875</v>
          </cell>
          <cell r="EP18">
            <v>343.03298950195312</v>
          </cell>
          <cell r="EQ18">
            <v>2.278</v>
          </cell>
          <cell r="ER18">
            <v>23.052</v>
          </cell>
          <cell r="ES18">
            <v>433.66800000000001</v>
          </cell>
          <cell r="ET18">
            <v>64.34</v>
          </cell>
          <cell r="EU18">
            <v>490.12599999999998</v>
          </cell>
          <cell r="EV18">
            <v>104.82799999999999</v>
          </cell>
          <cell r="EW18" t="str">
            <v>#N/A N/A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 t="str">
            <v>#N/A N/A</v>
          </cell>
          <cell r="FF18" t="str">
            <v>#N/A N/A</v>
          </cell>
          <cell r="FG18" t="str">
            <v>#N/A N/A</v>
          </cell>
          <cell r="FH18" t="str">
            <v>#N/A N/A</v>
          </cell>
          <cell r="FI18" t="str">
            <v>#N/A N/A</v>
          </cell>
          <cell r="FJ18" t="str">
            <v>#N/A N/A</v>
          </cell>
          <cell r="FK18">
            <v>0</v>
          </cell>
          <cell r="FL18" t="str">
            <v>#N/A N/A</v>
          </cell>
          <cell r="FM18">
            <v>7046.7978515625</v>
          </cell>
          <cell r="FN18">
            <v>5639.0888671875</v>
          </cell>
          <cell r="FO18">
            <v>7051.81689453125</v>
          </cell>
          <cell r="FP18">
            <v>6406.55908203125</v>
          </cell>
          <cell r="FQ18">
            <v>11005.0322265625</v>
          </cell>
          <cell r="FR18">
            <v>13442.625</v>
          </cell>
          <cell r="FS18">
            <v>18402.810546875</v>
          </cell>
          <cell r="FT18">
            <v>13446.28125</v>
          </cell>
          <cell r="FU18">
            <v>7298.4290000000001</v>
          </cell>
          <cell r="FV18">
            <v>26650.864999999998</v>
          </cell>
          <cell r="FW18">
            <v>14350.965999999999</v>
          </cell>
          <cell r="FX18">
            <v>9815.9409999999989</v>
          </cell>
          <cell r="FY18">
            <v>14415.940999999999</v>
          </cell>
          <cell r="FZ18">
            <v>7912.4739999999993</v>
          </cell>
          <cell r="GA18" t="str">
            <v>#N/A N/A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 t="str">
            <v>#N/A N/A</v>
          </cell>
          <cell r="GJ18" t="str">
            <v>#N/A N/A</v>
          </cell>
          <cell r="GK18" t="str">
            <v>#N/A N/A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 t="str">
            <v>#N/A N/A</v>
          </cell>
          <cell r="GQ18">
            <v>65456.0078125</v>
          </cell>
          <cell r="GR18">
            <v>10759.5703125</v>
          </cell>
          <cell r="GS18">
            <v>19654.60546875</v>
          </cell>
          <cell r="GT18">
            <v>24044.357421875</v>
          </cell>
          <cell r="GU18">
            <v>44315.98828125</v>
          </cell>
          <cell r="GV18">
            <v>77994.9921875</v>
          </cell>
          <cell r="GW18">
            <v>98565.078125</v>
          </cell>
          <cell r="GX18">
            <v>66918.6484375</v>
          </cell>
          <cell r="GY18">
            <v>54209.407999999996</v>
          </cell>
          <cell r="GZ18">
            <v>56656.640999999996</v>
          </cell>
          <cell r="HA18">
            <v>53256.061999999998</v>
          </cell>
          <cell r="HB18">
            <v>33988.504999999997</v>
          </cell>
          <cell r="HC18">
            <v>75414.557000000001</v>
          </cell>
          <cell r="HD18">
            <v>63745.587999999996</v>
          </cell>
          <cell r="HE18" t="str">
            <v>#N/A N/A</v>
          </cell>
          <cell r="HF18">
            <v>327647.8125</v>
          </cell>
          <cell r="HG18">
            <v>319067.875</v>
          </cell>
          <cell r="HH18">
            <v>315342.0625</v>
          </cell>
          <cell r="HI18">
            <v>314422.28125</v>
          </cell>
          <cell r="HJ18">
            <v>309904.6875</v>
          </cell>
          <cell r="HK18">
            <v>319045.46875</v>
          </cell>
          <cell r="HL18">
            <v>332078.8125</v>
          </cell>
          <cell r="HM18">
            <v>250478.734375</v>
          </cell>
          <cell r="HN18">
            <v>242216.83799999999</v>
          </cell>
          <cell r="HO18">
            <v>234128.94999999998</v>
          </cell>
          <cell r="HP18">
            <v>226197.571</v>
          </cell>
          <cell r="HQ18">
            <v>217199.984</v>
          </cell>
          <cell r="HR18">
            <v>208889.74899999998</v>
          </cell>
          <cell r="HS18">
            <v>201186.77499999999</v>
          </cell>
          <cell r="HT18" t="str">
            <v>#N/A N/A</v>
          </cell>
          <cell r="HU18">
            <v>393283.9375</v>
          </cell>
          <cell r="HV18">
            <v>330008.375</v>
          </cell>
          <cell r="HW18">
            <v>335198.15625</v>
          </cell>
          <cell r="HX18">
            <v>338670.53125</v>
          </cell>
          <cell r="HY18">
            <v>354419.46875</v>
          </cell>
          <cell r="HZ18">
            <v>397262.34375</v>
          </cell>
          <cell r="IA18">
            <v>430875.96875</v>
          </cell>
          <cell r="IB18">
            <v>317597.90625</v>
          </cell>
          <cell r="IC18">
            <v>296626.42599999998</v>
          </cell>
          <cell r="ID18">
            <v>291254.49699999997</v>
          </cell>
          <cell r="IE18">
            <v>279633.158</v>
          </cell>
          <cell r="IF18">
            <v>251368.014</v>
          </cell>
          <cell r="IG18">
            <v>284483.83100000001</v>
          </cell>
          <cell r="IH18">
            <v>265111.88799999998</v>
          </cell>
          <cell r="II18" t="str">
            <v>#N/A N/A</v>
          </cell>
          <cell r="IJ18">
            <v>1465.08203125</v>
          </cell>
          <cell r="IK18">
            <v>1103.8609619140625</v>
          </cell>
          <cell r="IL18">
            <v>21615.671875</v>
          </cell>
          <cell r="IM18">
            <v>1362.6810302734375</v>
          </cell>
          <cell r="IN18">
            <v>927.56597900390625</v>
          </cell>
          <cell r="IO18">
            <v>1013.2340087890625</v>
          </cell>
          <cell r="IP18">
            <v>1086.4849853515625</v>
          </cell>
          <cell r="IQ18">
            <v>7232.07177734375</v>
          </cell>
          <cell r="IR18">
            <v>5904.893</v>
          </cell>
          <cell r="IS18">
            <v>8924.518</v>
          </cell>
          <cell r="IT18">
            <v>3812.5029999999997</v>
          </cell>
          <cell r="IU18">
            <v>6427.3130000000001</v>
          </cell>
          <cell r="IV18">
            <v>14475.977999999999</v>
          </cell>
          <cell r="IW18">
            <v>4220.2749999999996</v>
          </cell>
          <cell r="IX18" t="str">
            <v>#N/A N/A</v>
          </cell>
          <cell r="IY18">
            <v>192497.59765625</v>
          </cell>
          <cell r="IZ18">
            <v>50880.72998046875</v>
          </cell>
          <cell r="JA18">
            <v>44909.021484375</v>
          </cell>
          <cell r="JB18">
            <v>12904.322998046875</v>
          </cell>
          <cell r="JC18">
            <v>13405.1357421875</v>
          </cell>
          <cell r="JD18">
            <v>0</v>
          </cell>
          <cell r="JE18">
            <v>0</v>
          </cell>
          <cell r="JF18">
            <v>0</v>
          </cell>
          <cell r="JG18">
            <v>0</v>
          </cell>
          <cell r="JH18">
            <v>0</v>
          </cell>
          <cell r="JI18">
            <v>0</v>
          </cell>
          <cell r="JJ18">
            <v>0</v>
          </cell>
          <cell r="JK18">
            <v>0</v>
          </cell>
          <cell r="JL18">
            <v>0</v>
          </cell>
          <cell r="JM18" t="str">
            <v>#N/A N/A</v>
          </cell>
          <cell r="JN18">
            <v>210382.44311523437</v>
          </cell>
          <cell r="JO18">
            <v>135699.8125</v>
          </cell>
          <cell r="JP18">
            <v>144514.98828125</v>
          </cell>
          <cell r="JQ18">
            <v>130644.42578125</v>
          </cell>
          <cell r="JR18">
            <v>137856.5703125</v>
          </cell>
          <cell r="JS18">
            <v>137807.078125</v>
          </cell>
          <cell r="JT18">
            <v>125945.1953125</v>
          </cell>
          <cell r="JU18">
            <v>134862.546875</v>
          </cell>
          <cell r="JV18">
            <v>101886.039</v>
          </cell>
          <cell r="JW18">
            <v>116368.235</v>
          </cell>
          <cell r="JX18">
            <v>111585.927</v>
          </cell>
          <cell r="JY18">
            <v>77804.216</v>
          </cell>
          <cell r="JZ18">
            <v>113095.027</v>
          </cell>
          <cell r="KA18">
            <v>92249.717000000004</v>
          </cell>
          <cell r="KB18" t="str">
            <v>#N/A N/A</v>
          </cell>
          <cell r="KC18">
            <v>0</v>
          </cell>
          <cell r="KD18">
            <v>0</v>
          </cell>
          <cell r="KE18">
            <v>0</v>
          </cell>
          <cell r="KF18">
            <v>0</v>
          </cell>
          <cell r="KG18">
            <v>0</v>
          </cell>
          <cell r="KH18">
            <v>0</v>
          </cell>
          <cell r="KI18">
            <v>0</v>
          </cell>
          <cell r="KJ18">
            <v>0</v>
          </cell>
          <cell r="KK18">
            <v>0</v>
          </cell>
          <cell r="KL18">
            <v>0</v>
          </cell>
          <cell r="KM18">
            <v>0</v>
          </cell>
          <cell r="KN18">
            <v>0</v>
          </cell>
          <cell r="KO18">
            <v>0</v>
          </cell>
          <cell r="KP18">
            <v>0</v>
          </cell>
          <cell r="KQ18" t="str">
            <v>#N/A N/A</v>
          </cell>
          <cell r="KR18">
            <v>182901.4765625</v>
          </cell>
          <cell r="KS18">
            <v>194308.578125</v>
          </cell>
          <cell r="KT18">
            <v>190683.1865234375</v>
          </cell>
          <cell r="KU18">
            <v>208026.09765625</v>
          </cell>
          <cell r="KV18">
            <v>216562.9140625</v>
          </cell>
          <cell r="KW18">
            <v>259455.28515625</v>
          </cell>
          <cell r="KX18">
            <v>304930.78125</v>
          </cell>
          <cell r="KY18">
            <v>182735.3515625</v>
          </cell>
          <cell r="KZ18">
            <v>194740.38699999999</v>
          </cell>
          <cell r="LA18">
            <v>174886.26199999999</v>
          </cell>
          <cell r="LB18">
            <v>168047.231</v>
          </cell>
          <cell r="LC18">
            <v>173563.79799999998</v>
          </cell>
          <cell r="LD18">
            <v>171388.804</v>
          </cell>
          <cell r="LE18">
            <v>172862.171</v>
          </cell>
          <cell r="LF18" t="str">
            <v>#N/A N/A</v>
          </cell>
          <cell r="LG18">
            <v>0</v>
          </cell>
          <cell r="LH18">
            <v>0</v>
          </cell>
          <cell r="LI18">
            <v>-579.969970703125</v>
          </cell>
          <cell r="LJ18">
            <v>-697.593017578125</v>
          </cell>
          <cell r="LK18">
            <v>-1289.7099609375</v>
          </cell>
          <cell r="LL18">
            <v>-1021.1279907226562</v>
          </cell>
          <cell r="LM18">
            <v>-281.06298828125</v>
          </cell>
          <cell r="LN18">
            <v>-410.37899780273437</v>
          </cell>
          <cell r="LO18">
            <v>-259.68700000000001</v>
          </cell>
          <cell r="LP18">
            <v>-210.482</v>
          </cell>
          <cell r="LQ18">
            <v>-459.911</v>
          </cell>
          <cell r="LR18">
            <v>-208.18699999999998</v>
          </cell>
          <cell r="LS18">
            <v>-616.47899999999993</v>
          </cell>
          <cell r="LT18">
            <v>-730.20999999999992</v>
          </cell>
          <cell r="LU18" t="str">
            <v>#N/A N/A</v>
          </cell>
          <cell r="LV18" t="str">
            <v>#N/A N/A</v>
          </cell>
          <cell r="LW18" t="str">
            <v>#N/A N/A</v>
          </cell>
          <cell r="LX18" t="str">
            <v>#N/A N/A</v>
          </cell>
          <cell r="LY18" t="str">
            <v>#N/A N/A</v>
          </cell>
          <cell r="LZ18" t="str">
            <v>#N/A N/A</v>
          </cell>
          <cell r="MA18" t="str">
            <v>#N/A N/A</v>
          </cell>
          <cell r="MB18" t="str">
            <v>#N/A N/A</v>
          </cell>
          <cell r="MC18" t="str">
            <v>#N/A N/A</v>
          </cell>
          <cell r="MD18">
            <v>299.20699999999999</v>
          </cell>
          <cell r="ME18">
            <v>2082.0500000000002</v>
          </cell>
          <cell r="MF18">
            <v>3367.1979999999999</v>
          </cell>
          <cell r="MG18">
            <v>1559.1609999999998</v>
          </cell>
          <cell r="MH18">
            <v>197.79299999999998</v>
          </cell>
          <cell r="MI18">
            <v>0</v>
          </cell>
          <cell r="MJ18" t="str">
            <v>#N/A N/A</v>
          </cell>
          <cell r="MK18" t="str">
            <v>#N/A N/A</v>
          </cell>
          <cell r="ML18" t="str">
            <v>#N/A N/A</v>
          </cell>
          <cell r="MM18" t="str">
            <v>#N/A N/A</v>
          </cell>
          <cell r="MN18" t="str">
            <v>#N/A N/A</v>
          </cell>
          <cell r="MO18" t="str">
            <v>#N/A N/A</v>
          </cell>
          <cell r="MP18" t="str">
            <v>#N/A N/A</v>
          </cell>
          <cell r="MQ18" t="str">
            <v>#N/A N/A</v>
          </cell>
          <cell r="MR18" t="str">
            <v>#N/A N/A</v>
          </cell>
          <cell r="MS18" t="str">
            <v>#N/A N/A</v>
          </cell>
          <cell r="MT18">
            <v>1199.009</v>
          </cell>
          <cell r="MU18">
            <v>49302.006000000001</v>
          </cell>
          <cell r="MV18">
            <v>39615.286999999997</v>
          </cell>
          <cell r="MW18">
            <v>30135.824999999997</v>
          </cell>
          <cell r="MX18">
            <v>45605.447</v>
          </cell>
          <cell r="MY18" t="str">
            <v>#N/A N/A</v>
          </cell>
          <cell r="MZ18">
            <v>-10938.5</v>
          </cell>
          <cell r="NA18">
            <v>-30488</v>
          </cell>
          <cell r="NB18">
            <v>-47070.32421875</v>
          </cell>
          <cell r="NC18">
            <v>-36332.9140625</v>
          </cell>
          <cell r="ND18">
            <v>-61681.8984375</v>
          </cell>
          <cell r="NE18">
            <v>-87866</v>
          </cell>
          <cell r="NF18">
            <v>-179232.09375</v>
          </cell>
          <cell r="NG18">
            <v>-172456.59375</v>
          </cell>
          <cell r="NH18">
            <v>-183635.459</v>
          </cell>
          <cell r="NI18">
            <v>-144492.94899999999</v>
          </cell>
          <cell r="NJ18">
            <v>-305134.64399999997</v>
          </cell>
          <cell r="NK18">
            <v>-88609.570999999996</v>
          </cell>
          <cell r="NL18">
            <v>-112059.86499999999</v>
          </cell>
          <cell r="NM18">
            <v>-127409.37</v>
          </cell>
          <cell r="NN18" t="str">
            <v>#N/A N/A</v>
          </cell>
          <cell r="NO18">
            <v>12374.900390625</v>
          </cell>
          <cell r="NP18">
            <v>12115.2001953125</v>
          </cell>
          <cell r="NQ18">
            <v>12330.79296875</v>
          </cell>
          <cell r="NR18">
            <v>12759.4453125</v>
          </cell>
          <cell r="NS18">
            <v>13027.400390625</v>
          </cell>
          <cell r="NT18">
            <v>14101.42578125</v>
          </cell>
          <cell r="NU18">
            <v>15349.1806640625</v>
          </cell>
          <cell r="NV18">
            <v>12179.845703125</v>
          </cell>
          <cell r="NW18">
            <v>8519.6180000000004</v>
          </cell>
          <cell r="NX18">
            <v>8530.7990000000009</v>
          </cell>
          <cell r="NY18">
            <v>8567.7099999999991</v>
          </cell>
          <cell r="NZ18">
            <v>8532.7070000000003</v>
          </cell>
          <cell r="OA18">
            <v>8423.31</v>
          </cell>
          <cell r="OB18">
            <v>8629.0839999999989</v>
          </cell>
          <cell r="OC18" t="str">
            <v>#N/A N/A</v>
          </cell>
          <cell r="OD18" t="str">
            <v>CLP</v>
          </cell>
        </row>
        <row r="19">
          <cell r="C19" t="str">
            <v>SM-CHILE SA-B</v>
          </cell>
          <cell r="D19">
            <v>815857.6875</v>
          </cell>
          <cell r="E19">
            <v>679856.875</v>
          </cell>
          <cell r="F19">
            <v>748016.2</v>
          </cell>
          <cell r="G19">
            <v>889538.8</v>
          </cell>
          <cell r="H19">
            <v>1010841.1</v>
          </cell>
          <cell r="I19">
            <v>1418265</v>
          </cell>
          <cell r="J19">
            <v>2042619</v>
          </cell>
          <cell r="K19">
            <v>1293295.0149999999</v>
          </cell>
          <cell r="L19">
            <v>1543809.2819999999</v>
          </cell>
          <cell r="M19">
            <v>1907181.662</v>
          </cell>
          <cell r="N19">
            <v>2116169.5759999999</v>
          </cell>
          <cell r="O19">
            <v>2260038.4730000002</v>
          </cell>
          <cell r="P19">
            <v>2550453.9479999999</v>
          </cell>
          <cell r="Q19">
            <v>2456622.7510000002</v>
          </cell>
          <cell r="R19">
            <v>2544832.5819999999</v>
          </cell>
          <cell r="S19" t="str">
            <v>#N/A N/A</v>
          </cell>
          <cell r="T19" t="str">
            <v>#N/A N/A</v>
          </cell>
          <cell r="U19" t="str">
            <v>#N/A N/A</v>
          </cell>
          <cell r="V19" t="str">
            <v>#N/A N/A</v>
          </cell>
          <cell r="W19" t="str">
            <v>#N/A N/A</v>
          </cell>
          <cell r="X19" t="str">
            <v>#N/A N/A</v>
          </cell>
          <cell r="Y19" t="str">
            <v>#N/A N/A</v>
          </cell>
          <cell r="Z19" t="str">
            <v>#N/A N/A</v>
          </cell>
          <cell r="AA19" t="str">
            <v>#N/A N/A</v>
          </cell>
          <cell r="AB19" t="str">
            <v>#N/A N/A</v>
          </cell>
          <cell r="AC19" t="str">
            <v>#N/A N/A</v>
          </cell>
          <cell r="AD19" t="str">
            <v>#N/A N/A</v>
          </cell>
          <cell r="AE19" t="str">
            <v>#N/A N/A</v>
          </cell>
          <cell r="AF19" t="str">
            <v>#N/A N/A</v>
          </cell>
          <cell r="AG19" t="str">
            <v>#N/A N/A</v>
          </cell>
          <cell r="AH19" t="str">
            <v>#N/A N/A</v>
          </cell>
          <cell r="AI19" t="str">
            <v>#N/A N/A</v>
          </cell>
          <cell r="AJ19">
            <v>279280.2</v>
          </cell>
          <cell r="AK19">
            <v>292090</v>
          </cell>
          <cell r="AL19">
            <v>308397.5</v>
          </cell>
          <cell r="AM19">
            <v>416921.9</v>
          </cell>
          <cell r="AN19">
            <v>1483610</v>
          </cell>
          <cell r="AO19">
            <v>551200.17800000007</v>
          </cell>
          <cell r="AP19">
            <v>769818.87599999993</v>
          </cell>
          <cell r="AQ19">
            <v>1139756.77</v>
          </cell>
          <cell r="AR19">
            <v>1259371.486</v>
          </cell>
          <cell r="AS19">
            <v>1324494</v>
          </cell>
          <cell r="AT19">
            <v>1466779.4340000001</v>
          </cell>
          <cell r="AU19">
            <v>1326483.588</v>
          </cell>
          <cell r="AV19">
            <v>1359827.845</v>
          </cell>
          <cell r="AW19">
            <v>56796</v>
          </cell>
          <cell r="AX19">
            <v>158827.5</v>
          </cell>
          <cell r="AY19">
            <v>186120.69999999998</v>
          </cell>
          <cell r="AZ19">
            <v>217235.19999999998</v>
          </cell>
          <cell r="BA19">
            <v>224917.9</v>
          </cell>
          <cell r="BB19">
            <v>303458.5</v>
          </cell>
          <cell r="BC19">
            <v>385441</v>
          </cell>
          <cell r="BD19">
            <v>296583.42699999997</v>
          </cell>
          <cell r="BE19">
            <v>414867.68199999997</v>
          </cell>
          <cell r="BF19">
            <v>485569.80899999995</v>
          </cell>
          <cell r="BG19">
            <v>520699.00799999997</v>
          </cell>
          <cell r="BH19">
            <v>592180.022</v>
          </cell>
          <cell r="BI19">
            <v>648190.95400000003</v>
          </cell>
          <cell r="BJ19">
            <v>617385.80999999994</v>
          </cell>
          <cell r="BK19">
            <v>636965.853</v>
          </cell>
          <cell r="BL19">
            <v>816827.125</v>
          </cell>
          <cell r="BM19">
            <v>681077.3125</v>
          </cell>
          <cell r="BN19" t="str">
            <v>#N/A N/A</v>
          </cell>
          <cell r="BO19" t="str">
            <v>#N/A N/A</v>
          </cell>
          <cell r="BP19" t="str">
            <v>#N/A N/A</v>
          </cell>
          <cell r="BQ19" t="str">
            <v>#N/A N/A</v>
          </cell>
          <cell r="BR19">
            <v>1663643</v>
          </cell>
          <cell r="BS19">
            <v>857522.91200000001</v>
          </cell>
          <cell r="BT19">
            <v>1050938.9469999999</v>
          </cell>
          <cell r="BU19">
            <v>1424104.5529999998</v>
          </cell>
          <cell r="BV19">
            <v>1585128.72</v>
          </cell>
          <cell r="BW19">
            <v>1678709.6609999998</v>
          </cell>
          <cell r="BX19">
            <v>1949494.841</v>
          </cell>
          <cell r="BY19">
            <v>1836870.4919999999</v>
          </cell>
          <cell r="BZ19">
            <v>1881401.5959999999</v>
          </cell>
          <cell r="CA19" t="str">
            <v>#N/A N/A</v>
          </cell>
          <cell r="CB19" t="str">
            <v>#N/A N/A</v>
          </cell>
          <cell r="CC19" t="str">
            <v>#N/A N/A</v>
          </cell>
          <cell r="CD19" t="str">
            <v>#N/A N/A</v>
          </cell>
          <cell r="CE19" t="str">
            <v>#N/A N/A</v>
          </cell>
          <cell r="CF19" t="str">
            <v>#N/A N/A</v>
          </cell>
          <cell r="CG19" t="str">
            <v>#N/A N/A</v>
          </cell>
          <cell r="CH19" t="str">
            <v>#N/A N/A</v>
          </cell>
          <cell r="CI19" t="str">
            <v>#N/A N/A</v>
          </cell>
          <cell r="CJ19" t="str">
            <v>#N/A N/A</v>
          </cell>
          <cell r="CK19" t="str">
            <v>#N/A N/A</v>
          </cell>
          <cell r="CL19" t="str">
            <v>#N/A N/A</v>
          </cell>
          <cell r="CM19" t="str">
            <v>#N/A N/A</v>
          </cell>
          <cell r="CN19" t="str">
            <v>#N/A N/A</v>
          </cell>
          <cell r="CO19" t="str">
            <v>#N/A N/A</v>
          </cell>
          <cell r="CP19">
            <v>34449</v>
          </cell>
          <cell r="CQ19">
            <v>87383.8984375</v>
          </cell>
          <cell r="CR19">
            <v>103908.29999999999</v>
          </cell>
          <cell r="CS19">
            <v>124812.7</v>
          </cell>
          <cell r="CT19">
            <v>137153.1</v>
          </cell>
          <cell r="CU19">
            <v>171329.5</v>
          </cell>
          <cell r="CV19">
            <v>212367</v>
          </cell>
          <cell r="CW19">
            <v>206324.88699999999</v>
          </cell>
          <cell r="CX19">
            <v>294416.52100000001</v>
          </cell>
          <cell r="CY19">
            <v>364528.42499999999</v>
          </cell>
          <cell r="CZ19">
            <v>378151.375</v>
          </cell>
          <cell r="DA19">
            <v>449129.19099999999</v>
          </cell>
          <cell r="DB19">
            <v>508195.35800000001</v>
          </cell>
          <cell r="DC19">
            <v>480443.03700000001</v>
          </cell>
          <cell r="DD19">
            <v>499475.37599999999</v>
          </cell>
          <cell r="DE19">
            <v>4200</v>
          </cell>
          <cell r="DF19">
            <v>14001.2001953125</v>
          </cell>
          <cell r="DG19">
            <v>18411.899999999998</v>
          </cell>
          <cell r="DH19">
            <v>21434.2</v>
          </cell>
          <cell r="DI19">
            <v>24151</v>
          </cell>
          <cell r="DJ19">
            <v>26966.199999999997</v>
          </cell>
          <cell r="DK19">
            <v>37847</v>
          </cell>
          <cell r="DL19">
            <v>39613.922999999995</v>
          </cell>
          <cell r="DM19">
            <v>38550.612000000001</v>
          </cell>
          <cell r="DN19">
            <v>59663.974999999999</v>
          </cell>
          <cell r="DO19">
            <v>54039.788</v>
          </cell>
          <cell r="DP19">
            <v>80020.254000000001</v>
          </cell>
          <cell r="DQ19">
            <v>59606.543999999994</v>
          </cell>
          <cell r="DR19">
            <v>61817.815999999999</v>
          </cell>
          <cell r="DS19">
            <v>89146.654999999999</v>
          </cell>
          <cell r="DT19">
            <v>30249</v>
          </cell>
          <cell r="DU19">
            <v>74603.1015625</v>
          </cell>
          <cell r="DV19">
            <v>85496.4</v>
          </cell>
          <cell r="DW19">
            <v>103378.5</v>
          </cell>
          <cell r="DX19">
            <v>113002.09999999999</v>
          </cell>
          <cell r="DY19">
            <v>144363.29999999999</v>
          </cell>
          <cell r="DZ19">
            <v>174520</v>
          </cell>
          <cell r="EA19">
            <v>166710.96399999998</v>
          </cell>
          <cell r="EB19">
            <v>255865.90899999999</v>
          </cell>
          <cell r="EC19">
            <v>304864.45</v>
          </cell>
          <cell r="ED19">
            <v>324111.587</v>
          </cell>
          <cell r="EE19">
            <v>369108.93699999998</v>
          </cell>
          <cell r="EF19">
            <v>448588.81399999995</v>
          </cell>
          <cell r="EG19">
            <v>418625.22099999996</v>
          </cell>
          <cell r="EH19">
            <v>410328.72099999996</v>
          </cell>
          <cell r="EI19">
            <v>676422.625</v>
          </cell>
          <cell r="EJ19">
            <v>856834.125</v>
          </cell>
          <cell r="EK19">
            <v>890615.7</v>
          </cell>
          <cell r="EL19">
            <v>659308.1</v>
          </cell>
          <cell r="EM19">
            <v>1219073.5</v>
          </cell>
          <cell r="EN19">
            <v>773360.89999999991</v>
          </cell>
          <cell r="EO19">
            <v>1220803</v>
          </cell>
          <cell r="EP19">
            <v>1253604.672</v>
          </cell>
          <cell r="EQ19">
            <v>1202085.4369999999</v>
          </cell>
          <cell r="ER19">
            <v>1254787.716</v>
          </cell>
          <cell r="ES19">
            <v>1081535.1089999999</v>
          </cell>
          <cell r="ET19">
            <v>1247779.419</v>
          </cell>
          <cell r="EU19">
            <v>1315214.071</v>
          </cell>
          <cell r="EV19">
            <v>1887267.179</v>
          </cell>
          <cell r="EW19">
            <v>1784419.0919999999</v>
          </cell>
          <cell r="EX19">
            <v>0</v>
          </cell>
          <cell r="EY19">
            <v>42883.1015625</v>
          </cell>
          <cell r="EZ19" t="str">
            <v>#N/A N/A</v>
          </cell>
          <cell r="FA19" t="str">
            <v>#N/A N/A</v>
          </cell>
          <cell r="FB19">
            <v>1197372.0999999999</v>
          </cell>
          <cell r="FC19">
            <v>1247481.3</v>
          </cell>
          <cell r="FD19">
            <v>2073273</v>
          </cell>
          <cell r="FE19">
            <v>2225873.4139999999</v>
          </cell>
          <cell r="FF19">
            <v>1895810.9549999998</v>
          </cell>
          <cell r="FG19">
            <v>2502124.7149999999</v>
          </cell>
          <cell r="FH19">
            <v>2835584.8470000001</v>
          </cell>
          <cell r="FI19">
            <v>3211317.446</v>
          </cell>
          <cell r="FJ19">
            <v>3331686.9189999998</v>
          </cell>
          <cell r="FK19">
            <v>3308016.0069999998</v>
          </cell>
          <cell r="FL19">
            <v>3002386.6209999998</v>
          </cell>
          <cell r="FM19">
            <v>0</v>
          </cell>
          <cell r="FN19" t="str">
            <v>#N/A N/A</v>
          </cell>
          <cell r="FO19" t="str">
            <v>#N/A N/A</v>
          </cell>
          <cell r="FP19" t="str">
            <v>#N/A N/A</v>
          </cell>
          <cell r="FQ19" t="str">
            <v>#N/A N/A</v>
          </cell>
          <cell r="FR19" t="str">
            <v>#N/A N/A</v>
          </cell>
          <cell r="FS19" t="str">
            <v>#N/A N/A</v>
          </cell>
          <cell r="FT19">
            <v>8057.1139999999996</v>
          </cell>
          <cell r="FU19">
            <v>26518.914999999997</v>
          </cell>
          <cell r="FV19">
            <v>10380.808999999999</v>
          </cell>
          <cell r="FW19">
            <v>20423.235000000001</v>
          </cell>
          <cell r="FX19">
            <v>9968.5259999999998</v>
          </cell>
          <cell r="FY19">
            <v>14483.166999999999</v>
          </cell>
          <cell r="FZ19">
            <v>12548.903999999999</v>
          </cell>
          <cell r="GA19">
            <v>52324.7</v>
          </cell>
          <cell r="GB19" t="str">
            <v>#N/A N/A</v>
          </cell>
          <cell r="GC19" t="str">
            <v>#N/A N/A</v>
          </cell>
          <cell r="GD19" t="str">
            <v>#N/A N/A</v>
          </cell>
          <cell r="GE19" t="str">
            <v>#N/A N/A</v>
          </cell>
          <cell r="GF19" t="str">
            <v>#N/A N/A</v>
          </cell>
          <cell r="GG19" t="str">
            <v>#N/A N/A</v>
          </cell>
          <cell r="GH19" t="str">
            <v>#N/A N/A</v>
          </cell>
          <cell r="GI19" t="str">
            <v>#N/A N/A</v>
          </cell>
          <cell r="GJ19" t="str">
            <v>#N/A N/A</v>
          </cell>
          <cell r="GK19" t="str">
            <v>#N/A N/A</v>
          </cell>
          <cell r="GL19" t="str">
            <v>#N/A N/A</v>
          </cell>
          <cell r="GM19" t="str">
            <v>#N/A N/A</v>
          </cell>
          <cell r="GN19" t="str">
            <v>#N/A N/A</v>
          </cell>
          <cell r="GO19" t="str">
            <v>#N/A N/A</v>
          </cell>
          <cell r="GP19" t="str">
            <v>#N/A N/A</v>
          </cell>
          <cell r="GQ19" t="str">
            <v>#N/A N/A</v>
          </cell>
          <cell r="GR19" t="str">
            <v>#N/A N/A</v>
          </cell>
          <cell r="GS19" t="str">
            <v>#N/A N/A</v>
          </cell>
          <cell r="GT19" t="str">
            <v>#N/A N/A</v>
          </cell>
          <cell r="GU19" t="str">
            <v>#N/A N/A</v>
          </cell>
          <cell r="GV19" t="str">
            <v>#N/A N/A</v>
          </cell>
          <cell r="GW19" t="str">
            <v>#N/A N/A</v>
          </cell>
          <cell r="GX19" t="str">
            <v>#N/A N/A</v>
          </cell>
          <cell r="GY19" t="str">
            <v>#N/A N/A</v>
          </cell>
          <cell r="GZ19" t="str">
            <v>#N/A N/A</v>
          </cell>
          <cell r="HA19" t="str">
            <v>#N/A N/A</v>
          </cell>
          <cell r="HB19" t="str">
            <v>#N/A N/A</v>
          </cell>
          <cell r="HC19" t="str">
            <v>#N/A N/A</v>
          </cell>
          <cell r="HD19" t="str">
            <v>#N/A N/A</v>
          </cell>
          <cell r="HE19" t="str">
            <v>#N/A N/A</v>
          </cell>
          <cell r="HF19">
            <v>144120.90625</v>
          </cell>
          <cell r="HG19">
            <v>133051.40625</v>
          </cell>
          <cell r="HH19">
            <v>138081.9</v>
          </cell>
          <cell r="HI19">
            <v>149609.9</v>
          </cell>
          <cell r="HJ19">
            <v>159369.60000000001</v>
          </cell>
          <cell r="HK19">
            <v>176520.8</v>
          </cell>
          <cell r="HL19">
            <v>205369</v>
          </cell>
          <cell r="HM19">
            <v>207796.04699999999</v>
          </cell>
          <cell r="HN19">
            <v>206513.47899999999</v>
          </cell>
          <cell r="HO19">
            <v>207887.38399999999</v>
          </cell>
          <cell r="HP19">
            <v>205189.43</v>
          </cell>
          <cell r="HQ19">
            <v>197579.144</v>
          </cell>
          <cell r="HR19">
            <v>205401.95199999999</v>
          </cell>
          <cell r="HS19">
            <v>215670.81399999998</v>
          </cell>
          <cell r="HT19">
            <v>219082.08899999998</v>
          </cell>
          <cell r="HU19">
            <v>8616599</v>
          </cell>
          <cell r="HV19">
            <v>9270476</v>
          </cell>
          <cell r="HW19">
            <v>9649230.6999999993</v>
          </cell>
          <cell r="HX19">
            <v>10692792.6</v>
          </cell>
          <cell r="HY19">
            <v>12760285.899999999</v>
          </cell>
          <cell r="HZ19">
            <v>14620523.199999999</v>
          </cell>
          <cell r="IA19">
            <v>18128462</v>
          </cell>
          <cell r="IB19">
            <v>17461828.866</v>
          </cell>
          <cell r="IC19">
            <v>18256234.075999998</v>
          </cell>
          <cell r="ID19">
            <v>21740944.507999998</v>
          </cell>
          <cell r="IE19">
            <v>23261067.989999998</v>
          </cell>
          <cell r="IF19">
            <v>25933874.557</v>
          </cell>
          <cell r="IG19">
            <v>27645835.571999997</v>
          </cell>
          <cell r="IH19">
            <v>31292976.022</v>
          </cell>
          <cell r="II19">
            <v>31558000.138999999</v>
          </cell>
          <cell r="IJ19" t="str">
            <v>#N/A N/A</v>
          </cell>
          <cell r="IK19" t="str">
            <v>#N/A N/A</v>
          </cell>
          <cell r="IL19" t="str">
            <v>#N/A N/A</v>
          </cell>
          <cell r="IM19" t="str">
            <v>#N/A N/A</v>
          </cell>
          <cell r="IN19" t="str">
            <v>#N/A N/A</v>
          </cell>
          <cell r="IO19" t="str">
            <v>#N/A N/A</v>
          </cell>
          <cell r="IP19" t="str">
            <v>#N/A N/A</v>
          </cell>
          <cell r="IQ19" t="str">
            <v>#N/A N/A</v>
          </cell>
          <cell r="IR19" t="str">
            <v>#N/A N/A</v>
          </cell>
          <cell r="IS19" t="str">
            <v>#N/A N/A</v>
          </cell>
          <cell r="IT19" t="str">
            <v>#N/A N/A</v>
          </cell>
          <cell r="IU19" t="str">
            <v>#N/A N/A</v>
          </cell>
          <cell r="IV19" t="str">
            <v>#N/A N/A</v>
          </cell>
          <cell r="IW19" t="str">
            <v>#N/A N/A</v>
          </cell>
          <cell r="IX19" t="str">
            <v>#N/A N/A</v>
          </cell>
          <cell r="IY19">
            <v>922737.875</v>
          </cell>
          <cell r="IZ19">
            <v>1129656.5</v>
          </cell>
          <cell r="JA19">
            <v>1224185.5</v>
          </cell>
          <cell r="JB19">
            <v>1416791</v>
          </cell>
          <cell r="JC19">
            <v>1667304.5</v>
          </cell>
          <cell r="JD19">
            <v>2135015.1</v>
          </cell>
          <cell r="JE19">
            <v>3913503</v>
          </cell>
          <cell r="JF19">
            <v>3856557.3689999999</v>
          </cell>
          <cell r="JG19">
            <v>3637579.324</v>
          </cell>
          <cell r="JH19">
            <v>4767030.9910000004</v>
          </cell>
          <cell r="JI19">
            <v>5072669.2770000007</v>
          </cell>
          <cell r="JJ19">
            <v>6095583.176</v>
          </cell>
          <cell r="JK19">
            <v>6832528.0429999996</v>
          </cell>
          <cell r="JL19">
            <v>8371504.6040000003</v>
          </cell>
          <cell r="JM19">
            <v>7957954.949</v>
          </cell>
          <cell r="JN19">
            <v>8020262.28125</v>
          </cell>
          <cell r="JO19">
            <v>8630246.59375</v>
          </cell>
          <cell r="JP19">
            <v>9041349.8999999985</v>
          </cell>
          <cell r="JQ19">
            <v>9994615.8000000007</v>
          </cell>
          <cell r="JR19">
            <v>12007412.700000001</v>
          </cell>
          <cell r="JS19">
            <v>13666482.299999999</v>
          </cell>
          <cell r="JT19">
            <v>16860640</v>
          </cell>
          <cell r="JU19">
            <v>16106651.704000002</v>
          </cell>
          <cell r="JV19">
            <v>16903149.931000002</v>
          </cell>
          <cell r="JW19">
            <v>20053233.441</v>
          </cell>
          <cell r="JX19">
            <v>21312429.384999998</v>
          </cell>
          <cell r="JY19">
            <v>23708923.841000002</v>
          </cell>
          <cell r="JZ19">
            <v>25169232.222999997</v>
          </cell>
          <cell r="KA19">
            <v>28610560.052999996</v>
          </cell>
          <cell r="KB19">
            <v>28748743.014000002</v>
          </cell>
          <cell r="KC19">
            <v>244317.703125</v>
          </cell>
          <cell r="KD19">
            <v>274924.6875</v>
          </cell>
          <cell r="KE19">
            <v>256104.9</v>
          </cell>
          <cell r="KF19">
            <v>311360.39999999997</v>
          </cell>
          <cell r="KG19">
            <v>342199.7</v>
          </cell>
          <cell r="KH19">
            <v>456561.39999999997</v>
          </cell>
          <cell r="KI19">
            <v>644187</v>
          </cell>
          <cell r="KJ19">
            <v>705546.86</v>
          </cell>
          <cell r="KK19">
            <v>711310.88099999994</v>
          </cell>
          <cell r="KL19">
            <v>924379.80999999994</v>
          </cell>
          <cell r="KM19">
            <v>1097682.581</v>
          </cell>
          <cell r="KN19">
            <v>1285708.8859999999</v>
          </cell>
          <cell r="KO19">
            <v>1444224.1979999999</v>
          </cell>
          <cell r="KP19">
            <v>1579046.037</v>
          </cell>
          <cell r="KQ19">
            <v>1682683.422</v>
          </cell>
          <cell r="KR19">
            <v>596337.2158203125</v>
          </cell>
          <cell r="KS19">
            <v>640229.78125</v>
          </cell>
          <cell r="KT19">
            <v>607880.79999999993</v>
          </cell>
          <cell r="KU19">
            <v>698176.79999999993</v>
          </cell>
          <cell r="KV19">
            <v>752873.2</v>
          </cell>
          <cell r="KW19">
            <v>954040.89999999991</v>
          </cell>
          <cell r="KX19">
            <v>1267822</v>
          </cell>
          <cell r="KY19">
            <v>1355177.162</v>
          </cell>
          <cell r="KZ19">
            <v>1353084.145</v>
          </cell>
          <cell r="LA19">
            <v>1687711.067</v>
          </cell>
          <cell r="LB19">
            <v>1948638.605</v>
          </cell>
          <cell r="LC19">
            <v>2224950.716</v>
          </cell>
          <cell r="LD19">
            <v>2476603.3490000004</v>
          </cell>
          <cell r="LE19">
            <v>2682415.969</v>
          </cell>
          <cell r="LF19">
            <v>2809257.125</v>
          </cell>
          <cell r="LG19" t="str">
            <v>#N/A N/A</v>
          </cell>
          <cell r="LH19" t="str">
            <v>#N/A N/A</v>
          </cell>
          <cell r="LI19">
            <v>-12309.699999999999</v>
          </cell>
          <cell r="LJ19">
            <v>-18271.5</v>
          </cell>
          <cell r="LK19">
            <v>-22140.399999999998</v>
          </cell>
          <cell r="LL19">
            <v>-25803.1</v>
          </cell>
          <cell r="LM19">
            <v>-16311</v>
          </cell>
          <cell r="LN19">
            <v>-15324.803</v>
          </cell>
          <cell r="LO19">
            <v>-27478.656999999999</v>
          </cell>
          <cell r="LP19">
            <v>-22072.91</v>
          </cell>
          <cell r="LQ19">
            <v>-17982.543999999998</v>
          </cell>
          <cell r="LR19">
            <v>-12251.39</v>
          </cell>
          <cell r="LS19">
            <v>-31513.269</v>
          </cell>
          <cell r="LT19">
            <v>-31475.891</v>
          </cell>
          <cell r="LU19">
            <v>-27817.677</v>
          </cell>
          <cell r="LV19" t="str">
            <v>#N/A N/A</v>
          </cell>
          <cell r="LW19" t="str">
            <v>#N/A N/A</v>
          </cell>
          <cell r="LX19" t="str">
            <v>#N/A N/A</v>
          </cell>
          <cell r="LY19" t="str">
            <v>#N/A N/A</v>
          </cell>
          <cell r="LZ19" t="str">
            <v>#N/A N/A</v>
          </cell>
          <cell r="MA19" t="str">
            <v>#N/A N/A</v>
          </cell>
          <cell r="MB19" t="str">
            <v>#N/A N/A</v>
          </cell>
          <cell r="MC19" t="str">
            <v>#N/A N/A</v>
          </cell>
          <cell r="MD19" t="str">
            <v>#N/A N/A</v>
          </cell>
          <cell r="ME19" t="str">
            <v>#N/A N/A</v>
          </cell>
          <cell r="MF19" t="str">
            <v>#N/A N/A</v>
          </cell>
          <cell r="MG19" t="str">
            <v>#N/A N/A</v>
          </cell>
          <cell r="MH19" t="str">
            <v>#N/A N/A</v>
          </cell>
          <cell r="MI19" t="str">
            <v>#N/A N/A</v>
          </cell>
          <cell r="MJ19" t="str">
            <v>#N/A N/A</v>
          </cell>
          <cell r="MK19" t="str">
            <v>#N/A N/A</v>
          </cell>
          <cell r="ML19" t="str">
            <v>#N/A N/A</v>
          </cell>
          <cell r="MM19" t="str">
            <v>#N/A N/A</v>
          </cell>
          <cell r="MN19" t="str">
            <v>#N/A N/A</v>
          </cell>
          <cell r="MO19" t="str">
            <v>#N/A N/A</v>
          </cell>
          <cell r="MP19" t="str">
            <v>#N/A N/A</v>
          </cell>
          <cell r="MQ19" t="str">
            <v>#N/A N/A</v>
          </cell>
          <cell r="MR19" t="str">
            <v>#N/A N/A</v>
          </cell>
          <cell r="MS19" t="str">
            <v>#N/A N/A</v>
          </cell>
          <cell r="MT19" t="str">
            <v>#N/A N/A</v>
          </cell>
          <cell r="MU19" t="str">
            <v>#N/A N/A</v>
          </cell>
          <cell r="MV19" t="str">
            <v>#N/A N/A</v>
          </cell>
          <cell r="MW19" t="str">
            <v>#N/A N/A</v>
          </cell>
          <cell r="MX19" t="str">
            <v>#N/A N/A</v>
          </cell>
          <cell r="MY19" t="str">
            <v>#N/A N/A</v>
          </cell>
          <cell r="MZ19" t="str">
            <v>#N/A N/A</v>
          </cell>
          <cell r="NA19" t="str">
            <v>#N/A N/A</v>
          </cell>
          <cell r="NB19">
            <v>-23038.7</v>
          </cell>
          <cell r="NC19">
            <v>-27624.6</v>
          </cell>
          <cell r="ND19">
            <v>-21500.799999999999</v>
          </cell>
          <cell r="NE19">
            <v>-23086</v>
          </cell>
          <cell r="NF19">
            <v>-39144</v>
          </cell>
          <cell r="NG19">
            <v>-27561.487999999998</v>
          </cell>
          <cell r="NH19">
            <v>-40460.896000000001</v>
          </cell>
          <cell r="NI19">
            <v>-33990.207999999999</v>
          </cell>
          <cell r="NJ19">
            <v>-34535.805999999997</v>
          </cell>
          <cell r="NK19">
            <v>-39928.748</v>
          </cell>
          <cell r="NL19">
            <v>-40807.795999999995</v>
          </cell>
          <cell r="NM19">
            <v>-39978.237000000001</v>
          </cell>
          <cell r="NN19">
            <v>-39205.638999999996</v>
          </cell>
          <cell r="NO19" t="str">
            <v>#N/A N/A</v>
          </cell>
          <cell r="NP19" t="str">
            <v>#N/A N/A</v>
          </cell>
          <cell r="NQ19">
            <v>93159.5</v>
          </cell>
          <cell r="NR19">
            <v>74854.8</v>
          </cell>
          <cell r="NS19">
            <v>83479.599999999991</v>
          </cell>
          <cell r="NT19">
            <v>113463.4</v>
          </cell>
          <cell r="NU19">
            <v>213814</v>
          </cell>
          <cell r="NV19">
            <v>32026.718999999997</v>
          </cell>
          <cell r="NW19">
            <v>30544.766</v>
          </cell>
          <cell r="NX19">
            <v>30711.280999999999</v>
          </cell>
          <cell r="NY19">
            <v>30957.763999999999</v>
          </cell>
          <cell r="NZ19">
            <v>28908.651999999998</v>
          </cell>
          <cell r="OA19">
            <v>30500.68</v>
          </cell>
          <cell r="OB19">
            <v>29537.054</v>
          </cell>
          <cell r="OC19">
            <v>33288.500999999997</v>
          </cell>
          <cell r="OD19" t="str">
            <v>CLP</v>
          </cell>
        </row>
        <row r="20">
          <cell r="C20" t="str">
            <v>CHILECTRA SA</v>
          </cell>
          <cell r="D20" t="str">
            <v>#N/A N/A</v>
          </cell>
          <cell r="E20" t="str">
            <v>#N/A N/A</v>
          </cell>
          <cell r="F20">
            <v>483006.125</v>
          </cell>
          <cell r="G20">
            <v>593179.91299999994</v>
          </cell>
          <cell r="H20">
            <v>664957.299</v>
          </cell>
          <cell r="I20">
            <v>801816.875</v>
          </cell>
          <cell r="J20">
            <v>1081028.25</v>
          </cell>
          <cell r="K20">
            <v>1061071</v>
          </cell>
          <cell r="L20">
            <v>1016997.495</v>
          </cell>
          <cell r="M20">
            <v>1046190.998</v>
          </cell>
          <cell r="N20">
            <v>974543.00399999996</v>
          </cell>
          <cell r="O20">
            <v>959692.20799999998</v>
          </cell>
          <cell r="P20">
            <v>1116092.6100000001</v>
          </cell>
          <cell r="Q20">
            <v>1257732.165</v>
          </cell>
          <cell r="R20" t="str">
            <v>#N/A N/A</v>
          </cell>
          <cell r="S20" t="str">
            <v>#N/A N/A</v>
          </cell>
          <cell r="T20" t="str">
            <v>#N/A N/A</v>
          </cell>
          <cell r="U20">
            <v>342986.46875</v>
          </cell>
          <cell r="V20">
            <v>435646.27100000001</v>
          </cell>
          <cell r="W20">
            <v>500813.59499999997</v>
          </cell>
          <cell r="X20">
            <v>630572.75</v>
          </cell>
          <cell r="Y20">
            <v>856617.875</v>
          </cell>
          <cell r="Z20">
            <v>840654.25</v>
          </cell>
          <cell r="AA20">
            <v>788044.08699999994</v>
          </cell>
          <cell r="AB20">
            <v>803854.37099999993</v>
          </cell>
          <cell r="AC20">
            <v>728000.745</v>
          </cell>
          <cell r="AD20">
            <v>712458.21899999992</v>
          </cell>
          <cell r="AE20">
            <v>855757.75199999998</v>
          </cell>
          <cell r="AF20">
            <v>983732.902</v>
          </cell>
          <cell r="AG20" t="str">
            <v>#N/A N/A</v>
          </cell>
          <cell r="AH20" t="str">
            <v>#N/A N/A</v>
          </cell>
          <cell r="AI20" t="str">
            <v>#N/A N/A</v>
          </cell>
          <cell r="AJ20">
            <v>113593.595703125</v>
          </cell>
          <cell r="AK20">
            <v>132190.46100000001</v>
          </cell>
          <cell r="AL20">
            <v>135421.57199999999</v>
          </cell>
          <cell r="AM20">
            <v>143527.30078125</v>
          </cell>
          <cell r="AN20">
            <v>197295.7578125</v>
          </cell>
          <cell r="AO20">
            <v>152148.33203125</v>
          </cell>
          <cell r="AP20">
            <v>136389.54399999999</v>
          </cell>
          <cell r="AQ20">
            <v>206070.63900000002</v>
          </cell>
          <cell r="AR20">
            <v>160590.99699999997</v>
          </cell>
          <cell r="AS20">
            <v>165914.28</v>
          </cell>
          <cell r="AT20">
            <v>180235.484</v>
          </cell>
          <cell r="AU20">
            <v>176763.34</v>
          </cell>
          <cell r="AV20" t="str">
            <v>#N/A N/A</v>
          </cell>
          <cell r="AW20" t="str">
            <v>#N/A N/A</v>
          </cell>
          <cell r="AX20" t="str">
            <v>#N/A N/A</v>
          </cell>
          <cell r="AY20">
            <v>97143.5078125</v>
          </cell>
          <cell r="AZ20">
            <v>114853.639</v>
          </cell>
          <cell r="BA20">
            <v>116543.265</v>
          </cell>
          <cell r="BB20">
            <v>121521.6640625</v>
          </cell>
          <cell r="BC20">
            <v>170358.46875</v>
          </cell>
          <cell r="BD20">
            <v>129032.03125</v>
          </cell>
          <cell r="BE20">
            <v>111766.75199999999</v>
          </cell>
          <cell r="BF20">
            <v>180537.60499999998</v>
          </cell>
          <cell r="BG20">
            <v>133374.87599999999</v>
          </cell>
          <cell r="BH20">
            <v>138880.88</v>
          </cell>
          <cell r="BI20">
            <v>152857.55899999998</v>
          </cell>
          <cell r="BJ20">
            <v>147680.891</v>
          </cell>
          <cell r="BK20" t="str">
            <v>#N/A N/A</v>
          </cell>
          <cell r="BL20" t="str">
            <v>#N/A N/A</v>
          </cell>
          <cell r="BM20" t="str">
            <v>#N/A N/A</v>
          </cell>
          <cell r="BN20">
            <v>1554.5589599609375</v>
          </cell>
          <cell r="BO20">
            <v>1177.4959999999999</v>
          </cell>
          <cell r="BP20">
            <v>4289.72</v>
          </cell>
          <cell r="BQ20">
            <v>7103.85400390625</v>
          </cell>
          <cell r="BR20">
            <v>11568.4765625</v>
          </cell>
          <cell r="BS20" t="str">
            <v>#N/A N/A</v>
          </cell>
          <cell r="BT20">
            <v>10576.373</v>
          </cell>
          <cell r="BU20">
            <v>15874.125999999998</v>
          </cell>
          <cell r="BV20">
            <v>1310.6609999999998</v>
          </cell>
          <cell r="BW20">
            <v>355.95400000000001</v>
          </cell>
          <cell r="BX20">
            <v>94.179999999999993</v>
          </cell>
          <cell r="BY20">
            <v>55.190999999999995</v>
          </cell>
          <cell r="BZ20" t="str">
            <v>#N/A N/A</v>
          </cell>
          <cell r="CA20" t="str">
            <v>#N/A N/A</v>
          </cell>
          <cell r="CB20" t="str">
            <v>#N/A N/A</v>
          </cell>
          <cell r="CC20">
            <v>31888.361328125</v>
          </cell>
          <cell r="CD20">
            <v>28186.881999999998</v>
          </cell>
          <cell r="CE20">
            <v>25376.345999999998</v>
          </cell>
          <cell r="CF20">
            <v>24230.20703125</v>
          </cell>
          <cell r="CG20">
            <v>21328.00390625</v>
          </cell>
          <cell r="CH20">
            <v>1082.79296875</v>
          </cell>
          <cell r="CI20">
            <v>8048.5139999999992</v>
          </cell>
          <cell r="CJ20">
            <v>4383.4479999999994</v>
          </cell>
          <cell r="CK20">
            <v>2281.297</v>
          </cell>
          <cell r="CL20">
            <v>7777.6559999999999</v>
          </cell>
          <cell r="CM20">
            <v>3480.5769999999998</v>
          </cell>
          <cell r="CN20">
            <v>1234.136</v>
          </cell>
          <cell r="CO20" t="str">
            <v>#N/A N/A</v>
          </cell>
          <cell r="CP20" t="str">
            <v>#N/A N/A</v>
          </cell>
          <cell r="CQ20" t="str">
            <v>#N/A N/A</v>
          </cell>
          <cell r="CR20">
            <v>69708.637268066406</v>
          </cell>
          <cell r="CS20">
            <v>96958.838999999993</v>
          </cell>
          <cell r="CT20">
            <v>118661.5</v>
          </cell>
          <cell r="CU20">
            <v>140602.0771484375</v>
          </cell>
          <cell r="CV20">
            <v>300534.8369140625</v>
          </cell>
          <cell r="CW20">
            <v>226829.05322265625</v>
          </cell>
          <cell r="CX20">
            <v>174350.55000000002</v>
          </cell>
          <cell r="CY20">
            <v>144405.75700000001</v>
          </cell>
          <cell r="CZ20">
            <v>200493.927</v>
          </cell>
          <cell r="DA20">
            <v>257522.677</v>
          </cell>
          <cell r="DB20">
            <v>186967.505</v>
          </cell>
          <cell r="DC20">
            <v>176628.86</v>
          </cell>
          <cell r="DD20" t="str">
            <v>#N/A N/A</v>
          </cell>
          <cell r="DE20" t="str">
            <v>#N/A N/A</v>
          </cell>
          <cell r="DF20" t="str">
            <v>#N/A N/A</v>
          </cell>
          <cell r="DG20">
            <v>-6592.07421875</v>
          </cell>
          <cell r="DH20">
            <v>17670.470999999998</v>
          </cell>
          <cell r="DI20">
            <v>-113118.106</v>
          </cell>
          <cell r="DJ20">
            <v>12494.4228515625</v>
          </cell>
          <cell r="DK20">
            <v>44490.62890625</v>
          </cell>
          <cell r="DL20">
            <v>21064.3984375</v>
          </cell>
          <cell r="DM20">
            <v>23402.198</v>
          </cell>
          <cell r="DN20">
            <v>33614.811999999998</v>
          </cell>
          <cell r="DO20">
            <v>24732.757999999998</v>
          </cell>
          <cell r="DP20">
            <v>31370.85</v>
          </cell>
          <cell r="DQ20">
            <v>36244.349000000002</v>
          </cell>
          <cell r="DR20">
            <v>36956.050999999999</v>
          </cell>
          <cell r="DS20" t="str">
            <v>#N/A N/A</v>
          </cell>
          <cell r="DT20" t="str">
            <v>#N/A N/A</v>
          </cell>
          <cell r="DU20" t="str">
            <v>#N/A N/A</v>
          </cell>
          <cell r="DV20">
            <v>76300.71875</v>
          </cell>
          <cell r="DW20">
            <v>79288.368000000002</v>
          </cell>
          <cell r="DX20">
            <v>231779.606</v>
          </cell>
          <cell r="DY20">
            <v>128107.65625</v>
          </cell>
          <cell r="DZ20">
            <v>256044.21875</v>
          </cell>
          <cell r="EA20">
            <v>205764.65625</v>
          </cell>
          <cell r="EB20">
            <v>150948.35199999998</v>
          </cell>
          <cell r="EC20">
            <v>110790.94499999999</v>
          </cell>
          <cell r="ED20">
            <v>175761.16899999999</v>
          </cell>
          <cell r="EE20">
            <v>226151.82699999999</v>
          </cell>
          <cell r="EF20">
            <v>150723.15599999999</v>
          </cell>
          <cell r="EG20">
            <v>139672.80899999998</v>
          </cell>
          <cell r="EH20" t="str">
            <v>#N/A N/A</v>
          </cell>
          <cell r="EI20" t="str">
            <v>#N/A N/A</v>
          </cell>
          <cell r="EJ20" t="str">
            <v>#N/A N/A</v>
          </cell>
          <cell r="EK20">
            <v>9204.7734375</v>
          </cell>
          <cell r="EL20">
            <v>1373.5639999999999</v>
          </cell>
          <cell r="EM20">
            <v>3879.779</v>
          </cell>
          <cell r="EN20">
            <v>7586.1689453125</v>
          </cell>
          <cell r="EO20">
            <v>16795.970703125</v>
          </cell>
          <cell r="EP20">
            <v>17933.8515625</v>
          </cell>
          <cell r="EQ20">
            <v>106822.08199999999</v>
          </cell>
          <cell r="ER20">
            <v>26582.726999999999</v>
          </cell>
          <cell r="ES20">
            <v>6800.7839999999997</v>
          </cell>
          <cell r="ET20">
            <v>22774.489999999998</v>
          </cell>
          <cell r="EU20">
            <v>7716.5929999999998</v>
          </cell>
          <cell r="EV20">
            <v>18429.618999999999</v>
          </cell>
          <cell r="EW20" t="str">
            <v>#N/A N/A</v>
          </cell>
          <cell r="EX20" t="str">
            <v>#N/A N/A</v>
          </cell>
          <cell r="EY20" t="str">
            <v>#N/A N/A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 t="str">
            <v>#N/A N/A</v>
          </cell>
          <cell r="FF20" t="str">
            <v>#N/A N/A</v>
          </cell>
          <cell r="FG20" t="str">
            <v>#N/A N/A</v>
          </cell>
          <cell r="FH20">
            <v>2458.6419999999998</v>
          </cell>
          <cell r="FI20">
            <v>309.01</v>
          </cell>
          <cell r="FJ20">
            <v>470.26599999999996</v>
          </cell>
          <cell r="FK20">
            <v>15259.789999999999</v>
          </cell>
          <cell r="FL20" t="str">
            <v>#N/A N/A</v>
          </cell>
          <cell r="FM20" t="str">
            <v>#N/A N/A</v>
          </cell>
          <cell r="FN20" t="str">
            <v>#N/A N/A</v>
          </cell>
          <cell r="FO20">
            <v>69031.953125</v>
          </cell>
          <cell r="FP20">
            <v>87429.562999999995</v>
          </cell>
          <cell r="FQ20">
            <v>103162.36499999999</v>
          </cell>
          <cell r="FR20">
            <v>104327.3671875</v>
          </cell>
          <cell r="FS20">
            <v>179786.625</v>
          </cell>
          <cell r="FT20">
            <v>169492.109375</v>
          </cell>
          <cell r="FU20">
            <v>185002.58599999998</v>
          </cell>
          <cell r="FV20">
            <v>152223.272</v>
          </cell>
          <cell r="FW20">
            <v>146524.965</v>
          </cell>
          <cell r="FX20">
            <v>149400.234</v>
          </cell>
          <cell r="FY20">
            <v>257568.19799999997</v>
          </cell>
          <cell r="FZ20">
            <v>227262.80899999998</v>
          </cell>
          <cell r="GA20" t="str">
            <v>#N/A N/A</v>
          </cell>
          <cell r="GB20" t="str">
            <v>#N/A N/A</v>
          </cell>
          <cell r="GC20" t="str">
            <v>#N/A N/A</v>
          </cell>
          <cell r="GD20">
            <v>571.62799072265625</v>
          </cell>
          <cell r="GE20">
            <v>489.32399999999996</v>
          </cell>
          <cell r="GF20">
            <v>469.55799999999999</v>
          </cell>
          <cell r="GG20">
            <v>836.48101806640625</v>
          </cell>
          <cell r="GH20">
            <v>1939.0589599609375</v>
          </cell>
          <cell r="GI20">
            <v>1370.197998046875</v>
          </cell>
          <cell r="GJ20">
            <v>2136.6120000000001</v>
          </cell>
          <cell r="GK20">
            <v>1924.7479999999998</v>
          </cell>
          <cell r="GL20">
            <v>1452.915</v>
          </cell>
          <cell r="GM20">
            <v>2516.8969999999999</v>
          </cell>
          <cell r="GN20">
            <v>3542.4519999999998</v>
          </cell>
          <cell r="GO20">
            <v>3076.2509999999997</v>
          </cell>
          <cell r="GP20" t="str">
            <v>#N/A N/A</v>
          </cell>
          <cell r="GQ20" t="str">
            <v>#N/A N/A</v>
          </cell>
          <cell r="GR20" t="str">
            <v>#N/A N/A</v>
          </cell>
          <cell r="GS20">
            <v>103642.234375</v>
          </cell>
          <cell r="GT20">
            <v>106194.71799999999</v>
          </cell>
          <cell r="GU20">
            <v>147943.06699999998</v>
          </cell>
          <cell r="GV20">
            <v>153638.953125</v>
          </cell>
          <cell r="GW20">
            <v>225422</v>
          </cell>
          <cell r="GX20">
            <v>201194.125</v>
          </cell>
          <cell r="GY20">
            <v>308282.58399999997</v>
          </cell>
          <cell r="GZ20">
            <v>193667.15399999998</v>
          </cell>
          <cell r="HA20">
            <v>161687.28200000001</v>
          </cell>
          <cell r="HB20">
            <v>192097.25</v>
          </cell>
          <cell r="HC20">
            <v>300765.61699999997</v>
          </cell>
          <cell r="HD20">
            <v>764264.41299999994</v>
          </cell>
          <cell r="HE20" t="str">
            <v>#N/A N/A</v>
          </cell>
          <cell r="HF20" t="str">
            <v>#N/A N/A</v>
          </cell>
          <cell r="HG20" t="str">
            <v>#N/A N/A</v>
          </cell>
          <cell r="HH20">
            <v>365378.28125</v>
          </cell>
          <cell r="HI20">
            <v>410965.75299999997</v>
          </cell>
          <cell r="HJ20">
            <v>463038.60599999997</v>
          </cell>
          <cell r="HK20">
            <v>537863.75</v>
          </cell>
          <cell r="HL20">
            <v>630466.5</v>
          </cell>
          <cell r="HM20">
            <v>544647.625</v>
          </cell>
          <cell r="HN20">
            <v>561616.68400000001</v>
          </cell>
          <cell r="HO20">
            <v>583180.74399999995</v>
          </cell>
          <cell r="HP20">
            <v>608238.79599999997</v>
          </cell>
          <cell r="HQ20">
            <v>636528.76500000001</v>
          </cell>
          <cell r="HR20">
            <v>674156.50799999991</v>
          </cell>
          <cell r="HS20">
            <v>725957.95499999996</v>
          </cell>
          <cell r="HT20" t="str">
            <v>#N/A N/A</v>
          </cell>
          <cell r="HU20" t="str">
            <v>#N/A N/A</v>
          </cell>
          <cell r="HV20" t="str">
            <v>#N/A N/A</v>
          </cell>
          <cell r="HW20">
            <v>1076999.25</v>
          </cell>
          <cell r="HX20">
            <v>1027593.054</v>
          </cell>
          <cell r="HY20">
            <v>1218646.72</v>
          </cell>
          <cell r="HZ20">
            <v>1244512.375</v>
          </cell>
          <cell r="IA20">
            <v>1580450.5</v>
          </cell>
          <cell r="IB20">
            <v>1395609.25</v>
          </cell>
          <cell r="IC20">
            <v>1461974.1669999999</v>
          </cell>
          <cell r="ID20">
            <v>1310182.1040000001</v>
          </cell>
          <cell r="IE20">
            <v>1303458.513</v>
          </cell>
          <cell r="IF20">
            <v>1402785.2209999999</v>
          </cell>
          <cell r="IG20">
            <v>1541234.584</v>
          </cell>
          <cell r="IH20">
            <v>1531004.807</v>
          </cell>
          <cell r="II20" t="str">
            <v>#N/A N/A</v>
          </cell>
          <cell r="IJ20" t="str">
            <v>#N/A N/A</v>
          </cell>
          <cell r="IK20" t="str">
            <v>#N/A N/A</v>
          </cell>
          <cell r="IL20">
            <v>22065.611328125</v>
          </cell>
          <cell r="IM20">
            <v>31248.325999999997</v>
          </cell>
          <cell r="IN20">
            <v>39793.756000000001</v>
          </cell>
          <cell r="IO20">
            <v>46725.70703125</v>
          </cell>
          <cell r="IP20">
            <v>51848.9375</v>
          </cell>
          <cell r="IQ20">
            <v>64754.4140625</v>
          </cell>
          <cell r="IR20">
            <v>86947.7</v>
          </cell>
          <cell r="IS20">
            <v>137937.52499999999</v>
          </cell>
          <cell r="IT20">
            <v>100344.20699999999</v>
          </cell>
          <cell r="IU20">
            <v>90457.691999999995</v>
          </cell>
          <cell r="IV20">
            <v>117620.79399999999</v>
          </cell>
          <cell r="IW20">
            <v>125897.55799999999</v>
          </cell>
          <cell r="IX20" t="str">
            <v>#N/A N/A</v>
          </cell>
          <cell r="IY20" t="str">
            <v>#N/A N/A</v>
          </cell>
          <cell r="IZ20" t="str">
            <v>#N/A N/A</v>
          </cell>
          <cell r="JA20">
            <v>104.82700347900391</v>
          </cell>
          <cell r="JB20">
            <v>366.29500000000002</v>
          </cell>
          <cell r="JC20">
            <v>204.869</v>
          </cell>
          <cell r="JD20">
            <v>2.3369998931884766</v>
          </cell>
          <cell r="JE20">
            <v>12434.3388671875</v>
          </cell>
          <cell r="JF20">
            <v>115.47699737548828</v>
          </cell>
          <cell r="JG20">
            <v>2.6680000000000001</v>
          </cell>
          <cell r="JH20">
            <v>26.350999999999999</v>
          </cell>
          <cell r="JI20">
            <v>4.7E-2</v>
          </cell>
          <cell r="JJ20">
            <v>131.149</v>
          </cell>
          <cell r="JK20">
            <v>0.13300000000000001</v>
          </cell>
          <cell r="JL20">
            <v>9.6000000000000002E-2</v>
          </cell>
          <cell r="JM20" t="str">
            <v>#N/A N/A</v>
          </cell>
          <cell r="JN20" t="str">
            <v>#N/A N/A</v>
          </cell>
          <cell r="JO20" t="str">
            <v>#N/A N/A</v>
          </cell>
          <cell r="JP20">
            <v>620891.015625</v>
          </cell>
          <cell r="JQ20">
            <v>562664.61699999997</v>
          </cell>
          <cell r="JR20">
            <v>537217.06599999999</v>
          </cell>
          <cell r="JS20">
            <v>491807.578125</v>
          </cell>
          <cell r="JT20">
            <v>501000.25</v>
          </cell>
          <cell r="JU20">
            <v>367298.796875</v>
          </cell>
          <cell r="JV20">
            <v>368254.33400000003</v>
          </cell>
          <cell r="JW20">
            <v>249233.5</v>
          </cell>
          <cell r="JX20">
            <v>266760.84100000001</v>
          </cell>
          <cell r="JY20">
            <v>272387.18199999997</v>
          </cell>
          <cell r="JZ20">
            <v>317594.11300000001</v>
          </cell>
          <cell r="KA20">
            <v>418347.217</v>
          </cell>
          <cell r="KB20" t="str">
            <v>#N/A N/A</v>
          </cell>
          <cell r="KC20" t="str">
            <v>#N/A N/A</v>
          </cell>
          <cell r="KD20" t="str">
            <v>#N/A N/A</v>
          </cell>
          <cell r="KE20">
            <v>-1267.7979736328125</v>
          </cell>
          <cell r="KF20">
            <v>-6406.7079999999996</v>
          </cell>
          <cell r="KG20">
            <v>-7768.0540000000001</v>
          </cell>
          <cell r="KH20">
            <v>-6309.76708984375</v>
          </cell>
          <cell r="KI20">
            <v>11786.513671875</v>
          </cell>
          <cell r="KJ20">
            <v>10595.0029296875</v>
          </cell>
          <cell r="KK20">
            <v>2.6619999999999999</v>
          </cell>
          <cell r="KL20">
            <v>3.093</v>
          </cell>
          <cell r="KM20">
            <v>3.4489999999999998</v>
          </cell>
          <cell r="KN20">
            <v>3.782</v>
          </cell>
          <cell r="KO20">
            <v>4.09</v>
          </cell>
          <cell r="KP20">
            <v>4.4209999999999994</v>
          </cell>
          <cell r="KQ20" t="str">
            <v>#N/A N/A</v>
          </cell>
          <cell r="KR20" t="str">
            <v>#N/A N/A</v>
          </cell>
          <cell r="KS20" t="str">
            <v>#N/A N/A</v>
          </cell>
          <cell r="KT20">
            <v>456108.32702636719</v>
          </cell>
          <cell r="KU20">
            <v>464928.43700000003</v>
          </cell>
          <cell r="KV20">
            <v>681429.65399999998</v>
          </cell>
          <cell r="KW20">
            <v>752704.82666015625</v>
          </cell>
          <cell r="KX20">
            <v>1079450.294921875</v>
          </cell>
          <cell r="KY20">
            <v>1028310.4091796875</v>
          </cell>
          <cell r="KZ20">
            <v>1093719.8330000001</v>
          </cell>
          <cell r="LA20">
            <v>1060948.6040000001</v>
          </cell>
          <cell r="LB20">
            <v>1036697.6719999999</v>
          </cell>
          <cell r="LC20">
            <v>1130398.0389999996</v>
          </cell>
          <cell r="LD20">
            <v>1223640.4710000001</v>
          </cell>
          <cell r="LE20">
            <v>1112657.5899999999</v>
          </cell>
          <cell r="LF20" t="str">
            <v>#N/A N/A</v>
          </cell>
          <cell r="LG20" t="str">
            <v>#N/A N/A</v>
          </cell>
          <cell r="LH20" t="str">
            <v>#N/A N/A</v>
          </cell>
          <cell r="LI20">
            <v>-32716.203125</v>
          </cell>
          <cell r="LJ20">
            <v>-52847.574000000001</v>
          </cell>
          <cell r="LK20">
            <v>-57264.646999999997</v>
          </cell>
          <cell r="LL20">
            <v>-68903.4375</v>
          </cell>
          <cell r="LM20">
            <v>-64245.078125</v>
          </cell>
          <cell r="LN20">
            <v>-43845.5234375</v>
          </cell>
          <cell r="LO20">
            <v>-31148.01</v>
          </cell>
          <cell r="LP20">
            <v>-19947.012999999999</v>
          </cell>
          <cell r="LQ20">
            <v>-48024.957999999999</v>
          </cell>
          <cell r="LR20">
            <v>-57624.295999999995</v>
          </cell>
          <cell r="LS20">
            <v>-52917.837999999996</v>
          </cell>
          <cell r="LT20">
            <v>-83822.876999999993</v>
          </cell>
          <cell r="LU20" t="str">
            <v>#N/A N/A</v>
          </cell>
          <cell r="LV20" t="str">
            <v>#N/A N/A</v>
          </cell>
          <cell r="LW20" t="str">
            <v>#N/A N/A</v>
          </cell>
          <cell r="LX20" t="str">
            <v>#N/A N/A</v>
          </cell>
          <cell r="LY20" t="str">
            <v>#N/A N/A</v>
          </cell>
          <cell r="LZ20" t="str">
            <v>#N/A N/A</v>
          </cell>
          <cell r="MA20" t="str">
            <v>#N/A N/A</v>
          </cell>
          <cell r="MB20" t="str">
            <v>#N/A N/A</v>
          </cell>
          <cell r="MC20">
            <v>820.33697509765625</v>
          </cell>
          <cell r="MD20" t="str">
            <v>#N/A N/A</v>
          </cell>
          <cell r="ME20" t="str">
            <v>#N/A N/A</v>
          </cell>
          <cell r="MF20">
            <v>775.73</v>
          </cell>
          <cell r="MG20">
            <v>4118.3310000000001</v>
          </cell>
          <cell r="MH20">
            <v>2176.2249999999999</v>
          </cell>
          <cell r="MI20">
            <v>372.96799999999996</v>
          </cell>
          <cell r="MJ20" t="str">
            <v>#N/A N/A</v>
          </cell>
          <cell r="MK20" t="str">
            <v>#N/A N/A</v>
          </cell>
          <cell r="ML20" t="str">
            <v>#N/A N/A</v>
          </cell>
          <cell r="MM20" t="str">
            <v>#N/A N/A</v>
          </cell>
          <cell r="MN20" t="str">
            <v>#N/A N/A</v>
          </cell>
          <cell r="MO20" t="str">
            <v>#N/A N/A</v>
          </cell>
          <cell r="MP20" t="str">
            <v>#N/A N/A</v>
          </cell>
          <cell r="MQ20" t="str">
            <v>#N/A N/A</v>
          </cell>
          <cell r="MR20">
            <v>8194.5869140625</v>
          </cell>
          <cell r="MS20">
            <v>1204.6969999999999</v>
          </cell>
          <cell r="MT20">
            <v>4430.027</v>
          </cell>
          <cell r="MU20">
            <v>34456.212999999996</v>
          </cell>
          <cell r="MV20">
            <v>26035.860999999997</v>
          </cell>
          <cell r="MW20">
            <v>34564.875999999997</v>
          </cell>
          <cell r="MX20">
            <v>54940.38</v>
          </cell>
          <cell r="MY20" t="str">
            <v>#N/A N/A</v>
          </cell>
          <cell r="MZ20" t="str">
            <v>#N/A N/A</v>
          </cell>
          <cell r="NA20" t="str">
            <v>#N/A N/A</v>
          </cell>
          <cell r="NB20">
            <v>-36346.08984375</v>
          </cell>
          <cell r="NC20">
            <v>-38376.216999999997</v>
          </cell>
          <cell r="ND20">
            <v>-34949.975999999995</v>
          </cell>
          <cell r="NE20">
            <v>-68994.6171875</v>
          </cell>
          <cell r="NF20">
            <v>-58732.42578125</v>
          </cell>
          <cell r="NG20">
            <v>-80196.9296875</v>
          </cell>
          <cell r="NH20">
            <v>-49321.176999999996</v>
          </cell>
          <cell r="NI20">
            <v>-142956.057</v>
          </cell>
          <cell r="NJ20">
            <v>-125319.58199999999</v>
          </cell>
          <cell r="NK20">
            <v>-102265.32399999999</v>
          </cell>
          <cell r="NL20">
            <v>-34498.129999999997</v>
          </cell>
          <cell r="NM20">
            <v>-66396.570999999996</v>
          </cell>
          <cell r="NN20" t="str">
            <v>#N/A N/A</v>
          </cell>
          <cell r="NO20" t="str">
            <v>#N/A N/A</v>
          </cell>
          <cell r="NP20" t="str">
            <v>#N/A N/A</v>
          </cell>
          <cell r="NQ20">
            <v>16450.087890625</v>
          </cell>
          <cell r="NR20">
            <v>17336.822</v>
          </cell>
          <cell r="NS20">
            <v>18878.307000000001</v>
          </cell>
          <cell r="NT20">
            <v>22005.63671875</v>
          </cell>
          <cell r="NU20">
            <v>26937.2890625</v>
          </cell>
          <cell r="NV20">
            <v>23116.30078125</v>
          </cell>
          <cell r="NW20">
            <v>24622.791999999998</v>
          </cell>
          <cell r="NX20">
            <v>25533.034</v>
          </cell>
          <cell r="NY20">
            <v>27216.120999999999</v>
          </cell>
          <cell r="NZ20">
            <v>27033.399999999998</v>
          </cell>
          <cell r="OA20">
            <v>27377.924999999999</v>
          </cell>
          <cell r="OB20">
            <v>29082.448999999997</v>
          </cell>
          <cell r="OC20" t="str">
            <v>#N/A N/A</v>
          </cell>
          <cell r="OD20" t="str">
            <v>CLP</v>
          </cell>
        </row>
        <row r="21">
          <cell r="C21" t="str">
            <v>QUINENCO</v>
          </cell>
          <cell r="D21">
            <v>396298.6875</v>
          </cell>
          <cell r="E21">
            <v>357379.40625</v>
          </cell>
          <cell r="F21">
            <v>382511.09375</v>
          </cell>
          <cell r="G21">
            <v>421967.50900000002</v>
          </cell>
          <cell r="H21">
            <v>616101.5625</v>
          </cell>
          <cell r="I21">
            <v>700767.375</v>
          </cell>
          <cell r="J21">
            <v>1265313.2379999999</v>
          </cell>
          <cell r="K21">
            <v>1443139.2620000001</v>
          </cell>
          <cell r="L21">
            <v>1740206.69</v>
          </cell>
          <cell r="M21">
            <v>2918134.273</v>
          </cell>
          <cell r="N21">
            <v>3482522.9950000001</v>
          </cell>
          <cell r="O21">
            <v>4205220.898</v>
          </cell>
          <cell r="P21">
            <v>4961990.2549999999</v>
          </cell>
          <cell r="Q21">
            <v>4499874.7489999998</v>
          </cell>
          <cell r="R21" t="str">
            <v>#N/A N/A</v>
          </cell>
          <cell r="S21">
            <v>315941.40625</v>
          </cell>
          <cell r="T21">
            <v>285027.40625</v>
          </cell>
          <cell r="U21">
            <v>310086.375</v>
          </cell>
          <cell r="V21">
            <v>344925.25299999997</v>
          </cell>
          <cell r="W21">
            <v>511047.71875</v>
          </cell>
          <cell r="X21">
            <v>600820.3125</v>
          </cell>
          <cell r="Y21">
            <v>205770.264</v>
          </cell>
          <cell r="Z21">
            <v>457391.924</v>
          </cell>
          <cell r="AA21">
            <v>595597.11399999994</v>
          </cell>
          <cell r="AB21">
            <v>1569020.649</v>
          </cell>
          <cell r="AC21">
            <v>2037388.902</v>
          </cell>
          <cell r="AD21">
            <v>2620134.628</v>
          </cell>
          <cell r="AE21">
            <v>3175859.844</v>
          </cell>
          <cell r="AF21">
            <v>2690751.65</v>
          </cell>
          <cell r="AG21" t="str">
            <v>#N/A N/A</v>
          </cell>
          <cell r="AH21">
            <v>40306.298828125</v>
          </cell>
          <cell r="AI21">
            <v>41519.201172000001</v>
          </cell>
          <cell r="AJ21">
            <v>52778.2666015625</v>
          </cell>
          <cell r="AK21">
            <v>56788.820999999996</v>
          </cell>
          <cell r="AL21">
            <v>82604.822265625</v>
          </cell>
          <cell r="AM21">
            <v>73519.6376953125</v>
          </cell>
          <cell r="AN21">
            <v>812338.93300000008</v>
          </cell>
          <cell r="AO21">
            <v>129249.56299999999</v>
          </cell>
          <cell r="AP21">
            <v>555604.08400000003</v>
          </cell>
          <cell r="AQ21">
            <v>566384.68999999994</v>
          </cell>
          <cell r="AR21">
            <v>590620.55000000005</v>
          </cell>
          <cell r="AS21">
            <v>652062.86699999997</v>
          </cell>
          <cell r="AT21">
            <v>1220324.2150000001</v>
          </cell>
          <cell r="AU21">
            <v>642217.18200000003</v>
          </cell>
          <cell r="AV21" t="str">
            <v>#N/A N/A</v>
          </cell>
          <cell r="AW21">
            <v>-8365.900390625</v>
          </cell>
          <cell r="AX21">
            <v>16175.400390999999</v>
          </cell>
          <cell r="AY21">
            <v>9446.9072265625</v>
          </cell>
          <cell r="AZ21">
            <v>9562.4619999999995</v>
          </cell>
          <cell r="BA21">
            <v>32759.029296875</v>
          </cell>
          <cell r="BB21">
            <v>16361.9736328125</v>
          </cell>
          <cell r="BC21">
            <v>713892.00799999991</v>
          </cell>
          <cell r="BD21">
            <v>79577.247000000003</v>
          </cell>
          <cell r="BE21">
            <v>509043.72499999998</v>
          </cell>
          <cell r="BF21">
            <v>512965.50199999998</v>
          </cell>
          <cell r="BG21">
            <v>539356.86499999999</v>
          </cell>
          <cell r="BH21">
            <v>600201.027</v>
          </cell>
          <cell r="BI21">
            <v>1164206.3299999998</v>
          </cell>
          <cell r="BJ21">
            <v>585371.85899999994</v>
          </cell>
          <cell r="BK21" t="str">
            <v>#N/A N/A</v>
          </cell>
          <cell r="BL21" t="str">
            <v>#N/A N/A</v>
          </cell>
          <cell r="BM21" t="str">
            <v>#N/A N/A</v>
          </cell>
          <cell r="BN21">
            <v>1961.5389404296875</v>
          </cell>
          <cell r="BO21">
            <v>3046.3820000000001</v>
          </cell>
          <cell r="BP21">
            <v>4881.14208984375</v>
          </cell>
          <cell r="BQ21">
            <v>6762.255859375</v>
          </cell>
          <cell r="BR21" t="str">
            <v>#N/A N/A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 t="str">
            <v>#N/A N/A</v>
          </cell>
          <cell r="CA21">
            <v>50727.19921875</v>
          </cell>
          <cell r="CB21">
            <v>35192.398437999997</v>
          </cell>
          <cell r="CC21">
            <v>28722.814453125</v>
          </cell>
          <cell r="CD21">
            <v>28846.231</v>
          </cell>
          <cell r="CE21">
            <v>28607.068359375</v>
          </cell>
          <cell r="CF21">
            <v>29507.423828125</v>
          </cell>
          <cell r="CG21">
            <v>136689.845</v>
          </cell>
          <cell r="CH21">
            <v>57501.255999999994</v>
          </cell>
          <cell r="CI21">
            <v>84981.303999999989</v>
          </cell>
          <cell r="CJ21">
            <v>99608.771999999997</v>
          </cell>
          <cell r="CK21">
            <v>100257.389</v>
          </cell>
          <cell r="CL21">
            <v>107849.78199999999</v>
          </cell>
          <cell r="CM21">
            <v>122935.856</v>
          </cell>
          <cell r="CN21">
            <v>115784.78899999999</v>
          </cell>
          <cell r="CO21" t="str">
            <v>#N/A N/A</v>
          </cell>
          <cell r="CP21">
            <v>-96143.900390625</v>
          </cell>
          <cell r="CQ21">
            <v>36447.503539000012</v>
          </cell>
          <cell r="CR21">
            <v>32032.636260986328</v>
          </cell>
          <cell r="CS21">
            <v>67190.252999999997</v>
          </cell>
          <cell r="CT21">
            <v>81950.334381103516</v>
          </cell>
          <cell r="CU21">
            <v>130788.64428710937</v>
          </cell>
          <cell r="CV21">
            <v>313628.13299999997</v>
          </cell>
          <cell r="CW21">
            <v>323497.34000000003</v>
          </cell>
          <cell r="CX21">
            <v>531157.598</v>
          </cell>
          <cell r="CY21">
            <v>392848.85</v>
          </cell>
          <cell r="CZ21">
            <v>466542.603</v>
          </cell>
          <cell r="DA21">
            <v>528920.90599999996</v>
          </cell>
          <cell r="DB21">
            <v>1051444.8659999999</v>
          </cell>
          <cell r="DC21">
            <v>518955.22899999999</v>
          </cell>
          <cell r="DD21" t="str">
            <v>#N/A N/A</v>
          </cell>
          <cell r="DE21">
            <v>-141.39999389648437</v>
          </cell>
          <cell r="DF21">
            <v>2568.8000489999999</v>
          </cell>
          <cell r="DG21">
            <v>1955.47900390625</v>
          </cell>
          <cell r="DH21">
            <v>6782.8620000000001</v>
          </cell>
          <cell r="DI21">
            <v>4194.5009765625</v>
          </cell>
          <cell r="DJ21">
            <v>8761.0224609375</v>
          </cell>
          <cell r="DK21">
            <v>29204.121999999999</v>
          </cell>
          <cell r="DL21">
            <v>40531.858999999997</v>
          </cell>
          <cell r="DM21">
            <v>47332.911999999997</v>
          </cell>
          <cell r="DN21">
            <v>58653.130999999994</v>
          </cell>
          <cell r="DO21">
            <v>44460.601999999999</v>
          </cell>
          <cell r="DP21">
            <v>88768.691999999995</v>
          </cell>
          <cell r="DQ21">
            <v>172404.33100000001</v>
          </cell>
          <cell r="DR21">
            <v>62668.780999999995</v>
          </cell>
          <cell r="DS21" t="str">
            <v>#N/A N/A</v>
          </cell>
          <cell r="DT21">
            <v>-96002.5</v>
          </cell>
          <cell r="DU21">
            <v>33878.699219000002</v>
          </cell>
          <cell r="DV21">
            <v>30077.15625</v>
          </cell>
          <cell r="DW21">
            <v>60407.390999999996</v>
          </cell>
          <cell r="DX21">
            <v>77755.828125</v>
          </cell>
          <cell r="DY21">
            <v>122027.6328125</v>
          </cell>
          <cell r="DZ21">
            <v>284424.011</v>
          </cell>
          <cell r="EA21">
            <v>282965.48099999997</v>
          </cell>
          <cell r="EB21">
            <v>483824.68599999999</v>
          </cell>
          <cell r="EC21">
            <v>334195.71899999998</v>
          </cell>
          <cell r="ED21">
            <v>422082.00099999999</v>
          </cell>
          <cell r="EE21">
            <v>440152.21399999998</v>
          </cell>
          <cell r="EF21">
            <v>879040.53499999992</v>
          </cell>
          <cell r="EG21">
            <v>456286.44799999997</v>
          </cell>
          <cell r="EH21" t="str">
            <v>#N/A N/A</v>
          </cell>
          <cell r="EI21">
            <v>11767.599609375</v>
          </cell>
          <cell r="EJ21">
            <v>48708.011718999995</v>
          </cell>
          <cell r="EK21">
            <v>17937.955078125</v>
          </cell>
          <cell r="EL21">
            <v>29910.272999999997</v>
          </cell>
          <cell r="EM21">
            <v>94991.4375</v>
          </cell>
          <cell r="EN21">
            <v>161168.390625</v>
          </cell>
          <cell r="EO21">
            <v>1715128.875</v>
          </cell>
          <cell r="EP21">
            <v>1385964.132</v>
          </cell>
          <cell r="EQ21">
            <v>1530377.94</v>
          </cell>
          <cell r="ER21">
            <v>1340398.5969999998</v>
          </cell>
          <cell r="ES21">
            <v>1333992.095</v>
          </cell>
          <cell r="ET21">
            <v>1633990.0519999999</v>
          </cell>
          <cell r="EU21">
            <v>1512184.6309999998</v>
          </cell>
          <cell r="EV21">
            <v>2014398.1979999999</v>
          </cell>
          <cell r="EW21" t="str">
            <v>#N/A N/A</v>
          </cell>
          <cell r="EX21">
            <v>2221.94189453125</v>
          </cell>
          <cell r="EY21">
            <v>6152.2900389999995</v>
          </cell>
          <cell r="EZ21">
            <v>652.4329833984375</v>
          </cell>
          <cell r="FA21">
            <v>1511.7079999999999</v>
          </cell>
          <cell r="FB21">
            <v>559.69000244140625</v>
          </cell>
          <cell r="FC21">
            <v>1039.27099609375</v>
          </cell>
          <cell r="FD21">
            <v>755362.78299999994</v>
          </cell>
          <cell r="FE21">
            <v>511229.31599999999</v>
          </cell>
          <cell r="FF21">
            <v>711019.29999999993</v>
          </cell>
          <cell r="FG21">
            <v>426135.08599999995</v>
          </cell>
          <cell r="FH21">
            <v>308524.41200000001</v>
          </cell>
          <cell r="FI21">
            <v>584553.57999999996</v>
          </cell>
          <cell r="FJ21">
            <v>779972.11</v>
          </cell>
          <cell r="FK21">
            <v>982441.99</v>
          </cell>
          <cell r="FL21" t="str">
            <v>#N/A N/A</v>
          </cell>
          <cell r="FM21">
            <v>68614.015625</v>
          </cell>
          <cell r="FN21">
            <v>74370.15625</v>
          </cell>
          <cell r="FO21">
            <v>69001.8515625</v>
          </cell>
          <cell r="FP21">
            <v>74770.683999999994</v>
          </cell>
          <cell r="FQ21">
            <v>104883.15625</v>
          </cell>
          <cell r="FR21">
            <v>117054.515625</v>
          </cell>
          <cell r="FS21">
            <v>13478803.881999999</v>
          </cell>
          <cell r="FT21">
            <v>12900692.933</v>
          </cell>
          <cell r="FU21">
            <v>14028343.228</v>
          </cell>
          <cell r="FV21">
            <v>17118351.956</v>
          </cell>
          <cell r="FW21">
            <v>18437648.923999999</v>
          </cell>
          <cell r="FX21">
            <v>20571610.471999999</v>
          </cell>
          <cell r="FY21">
            <v>21527867.075999998</v>
          </cell>
          <cell r="FZ21">
            <v>24170709.645</v>
          </cell>
          <cell r="GA21" t="str">
            <v>#N/A N/A</v>
          </cell>
          <cell r="GB21">
            <v>63417.4296875</v>
          </cell>
          <cell r="GC21">
            <v>61974.433593999995</v>
          </cell>
          <cell r="GD21">
            <v>71821.96875</v>
          </cell>
          <cell r="GE21">
            <v>75135.350999999995</v>
          </cell>
          <cell r="GF21">
            <v>98688.7890625</v>
          </cell>
          <cell r="GG21">
            <v>139175.53125</v>
          </cell>
          <cell r="GH21">
            <v>48399.009999999995</v>
          </cell>
          <cell r="GI21">
            <v>30612.931999999997</v>
          </cell>
          <cell r="GJ21">
            <v>36758.767999999996</v>
          </cell>
          <cell r="GK21">
            <v>99344.834999999992</v>
          </cell>
          <cell r="GL21">
            <v>97881.228999999992</v>
          </cell>
          <cell r="GM21">
            <v>129156.053</v>
          </cell>
          <cell r="GN21">
            <v>112408.28</v>
          </cell>
          <cell r="GO21">
            <v>127932.28099999999</v>
          </cell>
          <cell r="GP21" t="str">
            <v>#N/A N/A</v>
          </cell>
          <cell r="GQ21">
            <v>258590.984375</v>
          </cell>
          <cell r="GR21">
            <v>249056.859375</v>
          </cell>
          <cell r="GS21">
            <v>211567.375</v>
          </cell>
          <cell r="GT21">
            <v>268427.98</v>
          </cell>
          <cell r="GU21">
            <v>368097.40625</v>
          </cell>
          <cell r="GV21">
            <v>482990.625</v>
          </cell>
          <cell r="GW21">
            <v>16560408.646</v>
          </cell>
          <cell r="GX21">
            <v>15478940.756999999</v>
          </cell>
          <cell r="GY21">
            <v>16696229.702</v>
          </cell>
          <cell r="GZ21">
            <v>19815048.917999998</v>
          </cell>
          <cell r="HA21">
            <v>21576389.618999999</v>
          </cell>
          <cell r="HB21">
            <v>24073483.493000001</v>
          </cell>
          <cell r="HC21">
            <v>25200295.568</v>
          </cell>
          <cell r="HD21">
            <v>28801790.27</v>
          </cell>
          <cell r="HE21" t="str">
            <v>#N/A N/A</v>
          </cell>
          <cell r="HF21">
            <v>392466.65625</v>
          </cell>
          <cell r="HG21">
            <v>325777.15625</v>
          </cell>
          <cell r="HH21">
            <v>274345.125</v>
          </cell>
          <cell r="HI21">
            <v>257480.73799999998</v>
          </cell>
          <cell r="HJ21">
            <v>257820.890625</v>
          </cell>
          <cell r="HK21">
            <v>314968.96875</v>
          </cell>
          <cell r="HL21">
            <v>339606.85200000001</v>
          </cell>
          <cell r="HM21">
            <v>299584.04599999997</v>
          </cell>
          <cell r="HN21">
            <v>296101.522</v>
          </cell>
          <cell r="HO21">
            <v>406483.16699999996</v>
          </cell>
          <cell r="HP21">
            <v>400691.027</v>
          </cell>
          <cell r="HQ21">
            <v>504489.87699999998</v>
          </cell>
          <cell r="HR21">
            <v>552909.11099999992</v>
          </cell>
          <cell r="HS21">
            <v>607858.24</v>
          </cell>
          <cell r="HT21" t="str">
            <v>#N/A N/A</v>
          </cell>
          <cell r="HU21">
            <v>1523238</v>
          </cell>
          <cell r="HV21">
            <v>1391360.375</v>
          </cell>
          <cell r="HW21">
            <v>1335697.625</v>
          </cell>
          <cell r="HX21">
            <v>1362521.5889999999</v>
          </cell>
          <cell r="HY21">
            <v>1491083.125</v>
          </cell>
          <cell r="HZ21">
            <v>1808430.25</v>
          </cell>
          <cell r="IA21">
            <v>20610343.055999998</v>
          </cell>
          <cell r="IB21">
            <v>19321941.608999997</v>
          </cell>
          <cell r="IC21">
            <v>20445876.689999998</v>
          </cell>
          <cell r="ID21">
            <v>24250741.877999999</v>
          </cell>
          <cell r="IE21">
            <v>26091082.287999999</v>
          </cell>
          <cell r="IF21">
            <v>29471929.912999999</v>
          </cell>
          <cell r="IG21">
            <v>32199577.399</v>
          </cell>
          <cell r="IH21">
            <v>35999722.781999998</v>
          </cell>
          <cell r="II21" t="str">
            <v>#N/A N/A</v>
          </cell>
          <cell r="IJ21">
            <v>16376.8095703125</v>
          </cell>
          <cell r="IK21">
            <v>14521.391602</v>
          </cell>
          <cell r="IL21">
            <v>13896.9111328125</v>
          </cell>
          <cell r="IM21">
            <v>19056.531999999999</v>
          </cell>
          <cell r="IN21">
            <v>25552.263671875</v>
          </cell>
          <cell r="IO21">
            <v>35458.23046875</v>
          </cell>
          <cell r="IP21">
            <v>31228.350999999999</v>
          </cell>
          <cell r="IQ21">
            <v>18712.489999999998</v>
          </cell>
          <cell r="IR21">
            <v>36808.708999999995</v>
          </cell>
          <cell r="IS21">
            <v>117145.182</v>
          </cell>
          <cell r="IT21">
            <v>111312.37299999999</v>
          </cell>
          <cell r="IU21">
            <v>191916.821</v>
          </cell>
          <cell r="IV21">
            <v>193033.758</v>
          </cell>
          <cell r="IW21">
            <v>207257.58299999998</v>
          </cell>
          <cell r="IX21" t="str">
            <v>#N/A N/A</v>
          </cell>
          <cell r="IY21">
            <v>750462.328125</v>
          </cell>
          <cell r="IZ21">
            <v>589748.96875</v>
          </cell>
          <cell r="JA21">
            <v>535879.34375</v>
          </cell>
          <cell r="JB21">
            <v>461042.66200000001</v>
          </cell>
          <cell r="JC21">
            <v>476602.125</v>
          </cell>
          <cell r="JD21">
            <v>513320.328125</v>
          </cell>
          <cell r="JE21">
            <v>4446931.1610000003</v>
          </cell>
          <cell r="JF21">
            <v>3974203.1310000001</v>
          </cell>
          <cell r="JG21">
            <v>4067136.8829999999</v>
          </cell>
          <cell r="JH21">
            <v>5344992.6730000004</v>
          </cell>
          <cell r="JI21">
            <v>5746685.7060000002</v>
          </cell>
          <cell r="JJ21">
            <v>6847336.5859999992</v>
          </cell>
          <cell r="JK21">
            <v>7579664.4639999997</v>
          </cell>
          <cell r="JL21">
            <v>8861451.1870000008</v>
          </cell>
          <cell r="JM21" t="str">
            <v>#N/A N/A</v>
          </cell>
          <cell r="JN21">
            <v>813409.611328125</v>
          </cell>
          <cell r="JO21">
            <v>660979.142578125</v>
          </cell>
          <cell r="JP21">
            <v>592319.03515625</v>
          </cell>
          <cell r="JQ21">
            <v>519214.00799999997</v>
          </cell>
          <cell r="JR21">
            <v>550996.681640625</v>
          </cell>
          <cell r="JS21">
            <v>619313.13671875</v>
          </cell>
          <cell r="JT21">
            <v>18399993.517000001</v>
          </cell>
          <cell r="JU21">
            <v>17048321.855</v>
          </cell>
          <cell r="JV21">
            <v>17720101.346000001</v>
          </cell>
          <cell r="JW21">
            <v>21196857.144999996</v>
          </cell>
          <cell r="JX21">
            <v>22502609.650000002</v>
          </cell>
          <cell r="JY21">
            <v>25045136.577999998</v>
          </cell>
          <cell r="JZ21">
            <v>26665495.708999999</v>
          </cell>
          <cell r="KA21">
            <v>29914823.210999999</v>
          </cell>
          <cell r="KB21" t="str">
            <v>#N/A N/A</v>
          </cell>
          <cell r="KC21">
            <v>79313.609375</v>
          </cell>
          <cell r="KD21">
            <v>96359.023437999989</v>
          </cell>
          <cell r="KE21">
            <v>108333.4375</v>
          </cell>
          <cell r="KF21">
            <v>139055.45699999999</v>
          </cell>
          <cell r="KG21">
            <v>170159.234375</v>
          </cell>
          <cell r="KH21">
            <v>193330.171875</v>
          </cell>
          <cell r="KI21">
            <v>997984.7919999999</v>
          </cell>
          <cell r="KJ21">
            <v>1004655.328</v>
          </cell>
          <cell r="KK21">
            <v>1205222.8759999999</v>
          </cell>
          <cell r="KL21">
            <v>1493944.523</v>
          </cell>
          <cell r="KM21">
            <v>1694753.0769999998</v>
          </cell>
          <cell r="KN21">
            <v>2009432.672</v>
          </cell>
          <cell r="KO21">
            <v>2698788.5329999998</v>
          </cell>
          <cell r="KP21">
            <v>3063092.4569999999</v>
          </cell>
          <cell r="KQ21" t="str">
            <v>#N/A N/A</v>
          </cell>
          <cell r="KR21">
            <v>709828.4375</v>
          </cell>
          <cell r="KS21">
            <v>730381.2109375</v>
          </cell>
          <cell r="KT21">
            <v>743378.53125</v>
          </cell>
          <cell r="KU21">
            <v>843307.58100000001</v>
          </cell>
          <cell r="KV21">
            <v>940086.484375</v>
          </cell>
          <cell r="KW21">
            <v>1189117.078125</v>
          </cell>
          <cell r="KX21">
            <v>2210349.5389999999</v>
          </cell>
          <cell r="KY21">
            <v>2273619.7539999993</v>
          </cell>
          <cell r="KZ21">
            <v>2725775.3439999996</v>
          </cell>
          <cell r="LA21">
            <v>3053884.733</v>
          </cell>
          <cell r="LB21">
            <v>3588472.6380000003</v>
          </cell>
          <cell r="LC21">
            <v>4426793.335</v>
          </cell>
          <cell r="LD21">
            <v>5534081.6899999985</v>
          </cell>
          <cell r="LE21">
            <v>6084899.5709999995</v>
          </cell>
          <cell r="LF21" t="str">
            <v>#N/A N/A</v>
          </cell>
          <cell r="LG21">
            <v>-22884.69921875</v>
          </cell>
          <cell r="LH21">
            <v>-12152.900390999999</v>
          </cell>
          <cell r="LI21">
            <v>-88.241996765136719</v>
          </cell>
          <cell r="LJ21">
            <v>-18703.425999999999</v>
          </cell>
          <cell r="LK21">
            <v>-26821.328125</v>
          </cell>
          <cell r="LL21">
            <v>-54841.33203125</v>
          </cell>
          <cell r="LM21">
            <v>-60431.883999999998</v>
          </cell>
          <cell r="LN21">
            <v>-46418.307999999997</v>
          </cell>
          <cell r="LO21">
            <v>-38310.879000000001</v>
          </cell>
          <cell r="LP21">
            <v>-37416.729999999996</v>
          </cell>
          <cell r="LQ21">
            <v>-51702.817999999999</v>
          </cell>
          <cell r="LR21">
            <v>-53701</v>
          </cell>
          <cell r="LS21">
            <v>-132173.09400000001</v>
          </cell>
          <cell r="LT21">
            <v>-86739.906999999992</v>
          </cell>
          <cell r="LU21" t="str">
            <v>#N/A N/A</v>
          </cell>
          <cell r="LV21" t="str">
            <v>#N/A N/A</v>
          </cell>
          <cell r="LW21" t="str">
            <v>#N/A N/A</v>
          </cell>
          <cell r="LX21" t="str">
            <v>#N/A N/A</v>
          </cell>
          <cell r="LY21" t="str">
            <v>#N/A N/A</v>
          </cell>
          <cell r="LZ21" t="str">
            <v>#N/A N/A</v>
          </cell>
          <cell r="MA21" t="str">
            <v>#N/A N/A</v>
          </cell>
          <cell r="MB21" t="str">
            <v>#N/A N/A</v>
          </cell>
          <cell r="MC21">
            <v>6792.8809999999994</v>
          </cell>
          <cell r="MD21">
            <v>11362.050999999999</v>
          </cell>
          <cell r="ME21">
            <v>15165.553</v>
          </cell>
          <cell r="MF21">
            <v>29423.788</v>
          </cell>
          <cell r="MG21">
            <v>32295.341999999997</v>
          </cell>
          <cell r="MH21">
            <v>66977.763000000006</v>
          </cell>
          <cell r="MI21">
            <v>48593.53</v>
          </cell>
          <cell r="MJ21" t="str">
            <v>#N/A N/A</v>
          </cell>
          <cell r="MK21" t="str">
            <v>#N/A N/A</v>
          </cell>
          <cell r="ML21" t="str">
            <v>#N/A N/A</v>
          </cell>
          <cell r="MM21" t="str">
            <v>#N/A N/A</v>
          </cell>
          <cell r="MN21" t="str">
            <v>#N/A N/A</v>
          </cell>
          <cell r="MO21" t="str">
            <v>#N/A N/A</v>
          </cell>
          <cell r="MP21" t="str">
            <v>#N/A N/A</v>
          </cell>
          <cell r="MQ21" t="str">
            <v>#N/A N/A</v>
          </cell>
          <cell r="MR21">
            <v>15839.275</v>
          </cell>
          <cell r="MS21">
            <v>2954.6109999999999</v>
          </cell>
          <cell r="MT21">
            <v>43428.06</v>
          </cell>
          <cell r="MU21">
            <v>-1744.1419999999998</v>
          </cell>
          <cell r="MV21">
            <v>3683.105</v>
          </cell>
          <cell r="MW21">
            <v>10719.763999999999</v>
          </cell>
          <cell r="MX21">
            <v>22605.789999999997</v>
          </cell>
          <cell r="MY21" t="str">
            <v>#N/A N/A</v>
          </cell>
          <cell r="MZ21">
            <v>-7910.7001953125</v>
          </cell>
          <cell r="NA21">
            <v>-1263</v>
          </cell>
          <cell r="NB21">
            <v>-20251.828125</v>
          </cell>
          <cell r="NC21">
            <v>-15706.521999999999</v>
          </cell>
          <cell r="ND21">
            <v>-17559.22265625</v>
          </cell>
          <cell r="NE21">
            <v>-20079</v>
          </cell>
          <cell r="NF21">
            <v>-91421.048999999999</v>
          </cell>
          <cell r="NG21">
            <v>-46266.646999999997</v>
          </cell>
          <cell r="NH21">
            <v>-248900.99299999999</v>
          </cell>
          <cell r="NI21">
            <v>-234161.674</v>
          </cell>
          <cell r="NJ21">
            <v>-167335.851</v>
          </cell>
          <cell r="NK21">
            <v>-179318.755</v>
          </cell>
          <cell r="NL21">
            <v>-466358.12599999999</v>
          </cell>
          <cell r="NM21">
            <v>-294724.82299999997</v>
          </cell>
          <cell r="NN21" t="str">
            <v>#N/A N/A</v>
          </cell>
          <cell r="NO21">
            <v>48672.19921875</v>
          </cell>
          <cell r="NP21">
            <v>25343.800780999998</v>
          </cell>
          <cell r="NQ21">
            <v>43331.359375</v>
          </cell>
          <cell r="NR21">
            <v>47226.358999999997</v>
          </cell>
          <cell r="NS21">
            <v>49845.79296875</v>
          </cell>
          <cell r="NT21">
            <v>57157.6640625</v>
          </cell>
          <cell r="NU21">
            <v>98446.924999999988</v>
          </cell>
          <cell r="NV21">
            <v>49672.315999999999</v>
          </cell>
          <cell r="NW21">
            <v>46560.358999999997</v>
          </cell>
          <cell r="NX21">
            <v>53419.187999999995</v>
          </cell>
          <cell r="NY21">
            <v>51263.684999999998</v>
          </cell>
          <cell r="NZ21">
            <v>51861.84</v>
          </cell>
          <cell r="OA21">
            <v>56117.884999999995</v>
          </cell>
          <cell r="OB21">
            <v>56845.322999999997</v>
          </cell>
          <cell r="OC21" t="str">
            <v>#N/A N/A</v>
          </cell>
          <cell r="OD21" t="str">
            <v>CLP</v>
          </cell>
        </row>
        <row r="22">
          <cell r="C22" t="str">
            <v>AGUAS ANDINAS-A</v>
          </cell>
          <cell r="D22">
            <v>150869.796875</v>
          </cell>
          <cell r="E22">
            <v>168397.703125</v>
          </cell>
          <cell r="F22">
            <v>188641.484375</v>
          </cell>
          <cell r="G22">
            <v>215106.09375</v>
          </cell>
          <cell r="H22">
            <v>232143.01199999999</v>
          </cell>
          <cell r="I22">
            <v>253755.84299999999</v>
          </cell>
          <cell r="J22">
            <v>305534.304</v>
          </cell>
          <cell r="K22">
            <v>327224.86599999998</v>
          </cell>
          <cell r="L22">
            <v>328964.01400000002</v>
          </cell>
          <cell r="M22">
            <v>363733.12400000001</v>
          </cell>
          <cell r="N22">
            <v>382885.74300000002</v>
          </cell>
          <cell r="O22">
            <v>402623.592</v>
          </cell>
          <cell r="P22">
            <v>440734.17200000002</v>
          </cell>
          <cell r="Q22">
            <v>473396.70500000002</v>
          </cell>
          <cell r="R22" t="str">
            <v>#N/A N/A</v>
          </cell>
          <cell r="S22">
            <v>54185.6015625</v>
          </cell>
          <cell r="T22">
            <v>59581.1015625</v>
          </cell>
          <cell r="U22">
            <v>79454.578125</v>
          </cell>
          <cell r="V22">
            <v>86669.3125</v>
          </cell>
          <cell r="W22">
            <v>91868.76</v>
          </cell>
          <cell r="X22">
            <v>98494.813999999998</v>
          </cell>
          <cell r="Y22" t="str">
            <v>#N/A N/A</v>
          </cell>
          <cell r="Z22">
            <v>27837.125</v>
          </cell>
          <cell r="AA22">
            <v>23023.646000000001</v>
          </cell>
          <cell r="AB22">
            <v>26646.146999999997</v>
          </cell>
          <cell r="AC22">
            <v>29162.856</v>
          </cell>
          <cell r="AD22">
            <v>27416.534</v>
          </cell>
          <cell r="AE22">
            <v>30182.682999999997</v>
          </cell>
          <cell r="AF22">
            <v>37353.765999999996</v>
          </cell>
          <cell r="AG22" t="str">
            <v>#N/A N/A</v>
          </cell>
          <cell r="AH22">
            <v>91712.798828125</v>
          </cell>
          <cell r="AI22">
            <v>102073.40234375</v>
          </cell>
          <cell r="AJ22">
            <v>116897.390625</v>
          </cell>
          <cell r="AK22">
            <v>135542.02734375</v>
          </cell>
          <cell r="AL22">
            <v>148312.97500000001</v>
          </cell>
          <cell r="AM22">
            <v>159754.68400000001</v>
          </cell>
          <cell r="AN22">
            <v>193977.571</v>
          </cell>
          <cell r="AO22">
            <v>206262.52800000002</v>
          </cell>
          <cell r="AP22">
            <v>202798.084</v>
          </cell>
          <cell r="AQ22">
            <v>226835.88500000001</v>
          </cell>
          <cell r="AR22">
            <v>241922.82199999999</v>
          </cell>
          <cell r="AS22">
            <v>247276.99599999998</v>
          </cell>
          <cell r="AT22">
            <v>273745.71499999997</v>
          </cell>
          <cell r="AU22">
            <v>282623.511</v>
          </cell>
          <cell r="AV22" t="str">
            <v>#N/A N/A</v>
          </cell>
          <cell r="AW22">
            <v>62485.19921875</v>
          </cell>
          <cell r="AX22">
            <v>71198.6015625</v>
          </cell>
          <cell r="AY22">
            <v>79773.125</v>
          </cell>
          <cell r="AZ22">
            <v>97532.0078125</v>
          </cell>
          <cell r="BA22">
            <v>108816.398</v>
          </cell>
          <cell r="BB22">
            <v>116949.856</v>
          </cell>
          <cell r="BC22">
            <v>143336.726</v>
          </cell>
          <cell r="BD22">
            <v>155684.00699999998</v>
          </cell>
          <cell r="BE22">
            <v>149786.155</v>
          </cell>
          <cell r="BF22">
            <v>173230.408</v>
          </cell>
          <cell r="BG22">
            <v>186713.231</v>
          </cell>
          <cell r="BH22">
            <v>182572.10699999999</v>
          </cell>
          <cell r="BI22">
            <v>207520.503</v>
          </cell>
          <cell r="BJ22">
            <v>214231.429</v>
          </cell>
          <cell r="BK22" t="str">
            <v>#N/A N/A</v>
          </cell>
          <cell r="BL22" t="str">
            <v>#N/A N/A</v>
          </cell>
          <cell r="BM22" t="str">
            <v>#N/A N/A</v>
          </cell>
          <cell r="BN22">
            <v>4665.35107421875</v>
          </cell>
          <cell r="BO22" t="str">
            <v>#N/A N/A</v>
          </cell>
          <cell r="BP22">
            <v>4790.4740000000002</v>
          </cell>
          <cell r="BQ22">
            <v>4614.7809999999999</v>
          </cell>
          <cell r="BR22">
            <v>6922.6719999999996</v>
          </cell>
          <cell r="BS22">
            <v>3154.4919999999997</v>
          </cell>
          <cell r="BT22">
            <v>2924.9249999999997</v>
          </cell>
          <cell r="BU22">
            <v>4992.67</v>
          </cell>
          <cell r="BV22">
            <v>7000.8269999999993</v>
          </cell>
          <cell r="BW22">
            <v>6246.53</v>
          </cell>
          <cell r="BX22">
            <v>4494.4889999999996</v>
          </cell>
          <cell r="BY22">
            <v>4582.0509999999995</v>
          </cell>
          <cell r="BZ22" t="str">
            <v>#N/A N/A</v>
          </cell>
          <cell r="CA22">
            <v>3600</v>
          </cell>
          <cell r="CB22">
            <v>7745.10009765625</v>
          </cell>
          <cell r="CC22">
            <v>16574.65234375</v>
          </cell>
          <cell r="CD22">
            <v>17739.779296875</v>
          </cell>
          <cell r="CE22">
            <v>16564.437000000002</v>
          </cell>
          <cell r="CF22">
            <v>17761.182000000001</v>
          </cell>
          <cell r="CG22">
            <v>25243.539999999997</v>
          </cell>
          <cell r="CH22">
            <v>732.39299999999992</v>
          </cell>
          <cell r="CI22">
            <v>17925.778999999999</v>
          </cell>
          <cell r="CJ22">
            <v>16515.248</v>
          </cell>
          <cell r="CK22">
            <v>16586.23</v>
          </cell>
          <cell r="CL22">
            <v>22508.138999999999</v>
          </cell>
          <cell r="CM22">
            <v>23492.195</v>
          </cell>
          <cell r="CN22">
            <v>23303.295999999998</v>
          </cell>
          <cell r="CO22" t="str">
            <v>#N/A N/A</v>
          </cell>
          <cell r="CP22">
            <v>65214.09912109375</v>
          </cell>
          <cell r="CQ22">
            <v>73767.201074123383</v>
          </cell>
          <cell r="CR22">
            <v>75714.065726578236</v>
          </cell>
          <cell r="CS22">
            <v>92365.616319656372</v>
          </cell>
          <cell r="CT22">
            <v>102733.23299999999</v>
          </cell>
          <cell r="CU22">
            <v>117197.01999999999</v>
          </cell>
          <cell r="CV22">
            <v>134805.141</v>
          </cell>
          <cell r="CW22">
            <v>150286.91099999999</v>
          </cell>
          <cell r="CX22">
            <v>124228.985</v>
          </cell>
          <cell r="CY22">
            <v>137854.18100000001</v>
          </cell>
          <cell r="CZ22">
            <v>157547.64799999999</v>
          </cell>
          <cell r="DA22">
            <v>149020.72700000001</v>
          </cell>
          <cell r="DB22">
            <v>148105.682</v>
          </cell>
          <cell r="DC22">
            <v>166367.58199999999</v>
          </cell>
          <cell r="DD22" t="str">
            <v>#N/A N/A</v>
          </cell>
          <cell r="DE22">
            <v>11101</v>
          </cell>
          <cell r="DF22">
            <v>14106.900390625</v>
          </cell>
          <cell r="DG22">
            <v>13210.205078125</v>
          </cell>
          <cell r="DH22">
            <v>16420.630859375</v>
          </cell>
          <cell r="DI22">
            <v>18110.712</v>
          </cell>
          <cell r="DJ22">
            <v>20136.388999999999</v>
          </cell>
          <cell r="DK22">
            <v>23943.077999999998</v>
          </cell>
          <cell r="DL22">
            <v>25731.467999999997</v>
          </cell>
          <cell r="DM22">
            <v>19276.685999999998</v>
          </cell>
          <cell r="DN22">
            <v>25687.519</v>
          </cell>
          <cell r="DO22">
            <v>35793.146000000001</v>
          </cell>
          <cell r="DP22">
            <v>29311.608</v>
          </cell>
          <cell r="DQ22">
            <v>25045.173999999999</v>
          </cell>
          <cell r="DR22">
            <v>33683.724000000002</v>
          </cell>
          <cell r="DS22" t="str">
            <v>#N/A N/A</v>
          </cell>
          <cell r="DT22">
            <v>54113.1015625</v>
          </cell>
          <cell r="DU22">
            <v>59660.30078125</v>
          </cell>
          <cell r="DV22">
            <v>62503.859375</v>
          </cell>
          <cell r="DW22">
            <v>75944.9765625</v>
          </cell>
          <cell r="DX22">
            <v>84622.520999999993</v>
          </cell>
          <cell r="DY22">
            <v>97060.630999999994</v>
          </cell>
          <cell r="DZ22">
            <v>110862.06299999999</v>
          </cell>
          <cell r="EA22">
            <v>124555.443</v>
          </cell>
          <cell r="EB22">
            <v>104952.299</v>
          </cell>
          <cell r="EC22">
            <v>112166.662</v>
          </cell>
          <cell r="ED22">
            <v>121754.50199999999</v>
          </cell>
          <cell r="EE22">
            <v>119709.11899999999</v>
          </cell>
          <cell r="EF22">
            <v>123060.508</v>
          </cell>
          <cell r="EG22">
            <v>132683.85800000001</v>
          </cell>
          <cell r="EH22" t="str">
            <v>#N/A N/A</v>
          </cell>
          <cell r="EI22">
            <v>16021.1640625</v>
          </cell>
          <cell r="EJ22">
            <v>686.031005859375</v>
          </cell>
          <cell r="EK22">
            <v>36395.984375</v>
          </cell>
          <cell r="EL22">
            <v>566.66998291015625</v>
          </cell>
          <cell r="EM22">
            <v>124.71799999999999</v>
          </cell>
          <cell r="EN22">
            <v>194.101</v>
          </cell>
          <cell r="EO22">
            <v>619.60199999999998</v>
          </cell>
          <cell r="EP22">
            <v>970.1049999999999</v>
          </cell>
          <cell r="EQ22">
            <v>1755.962</v>
          </cell>
          <cell r="ER22">
            <v>2518.752</v>
          </cell>
          <cell r="ES22">
            <v>2804.0219999999999</v>
          </cell>
          <cell r="ET22">
            <v>3343.9809999999998</v>
          </cell>
          <cell r="EU22">
            <v>2730.4929999999999</v>
          </cell>
          <cell r="EV22">
            <v>2398.261</v>
          </cell>
          <cell r="EW22" t="str">
            <v>#N/A N/A</v>
          </cell>
          <cell r="EX22">
            <v>1616.3759765625</v>
          </cell>
          <cell r="EY22">
            <v>0</v>
          </cell>
          <cell r="EZ22">
            <v>1661.3380126953125</v>
          </cell>
          <cell r="FA22">
            <v>1454.741943359375</v>
          </cell>
          <cell r="FB22">
            <v>416.38</v>
          </cell>
          <cell r="FC22">
            <v>9773.7150000000001</v>
          </cell>
          <cell r="FD22">
            <v>0</v>
          </cell>
          <cell r="FE22">
            <v>24026.178</v>
          </cell>
          <cell r="FF22">
            <v>4334</v>
          </cell>
          <cell r="FG22">
            <v>2532.7469999999998</v>
          </cell>
          <cell r="FH22">
            <v>32840.415000000001</v>
          </cell>
          <cell r="FI22">
            <v>35315</v>
          </cell>
          <cell r="FJ22">
            <v>23471.661</v>
          </cell>
          <cell r="FK22">
            <v>30555.268</v>
          </cell>
          <cell r="FL22" t="str">
            <v>#N/A N/A</v>
          </cell>
          <cell r="FM22">
            <v>30513.353515625</v>
          </cell>
          <cell r="FN22">
            <v>34566.21875</v>
          </cell>
          <cell r="FO22">
            <v>31772.31640625</v>
          </cell>
          <cell r="FP22">
            <v>38110.23046875</v>
          </cell>
          <cell r="FQ22">
            <v>46475.869999999995</v>
          </cell>
          <cell r="FR22">
            <v>50217.525999999998</v>
          </cell>
          <cell r="FS22">
            <v>68608.665999999997</v>
          </cell>
          <cell r="FT22" t="str">
            <v>#N/A N/A</v>
          </cell>
          <cell r="FU22" t="str">
            <v>#N/A N/A</v>
          </cell>
          <cell r="FV22" t="str">
            <v>#N/A N/A</v>
          </cell>
          <cell r="FW22" t="str">
            <v>#N/A N/A</v>
          </cell>
          <cell r="FX22" t="str">
            <v>#N/A N/A</v>
          </cell>
          <cell r="FY22" t="str">
            <v>#N/A N/A</v>
          </cell>
          <cell r="FZ22" t="str">
            <v>#N/A N/A</v>
          </cell>
          <cell r="GA22" t="str">
            <v>#N/A N/A</v>
          </cell>
          <cell r="GB22">
            <v>2098.259033203125</v>
          </cell>
          <cell r="GC22">
            <v>1499.64599609375</v>
          </cell>
          <cell r="GD22">
            <v>1588.572021484375</v>
          </cell>
          <cell r="GE22">
            <v>932.6710205078125</v>
          </cell>
          <cell r="GF22">
            <v>1664.009</v>
          </cell>
          <cell r="GG22">
            <v>2172.4229999999998</v>
          </cell>
          <cell r="GH22">
            <v>2124.3649999999998</v>
          </cell>
          <cell r="GI22">
            <v>1694.961</v>
          </cell>
          <cell r="GJ22">
            <v>1883.4089999999999</v>
          </cell>
          <cell r="GK22">
            <v>3005.4809999999998</v>
          </cell>
          <cell r="GL22">
            <v>4383.03</v>
          </cell>
          <cell r="GM22">
            <v>3608.0889999999999</v>
          </cell>
          <cell r="GN22">
            <v>3902.9429999999998</v>
          </cell>
          <cell r="GO22">
            <v>3643.7</v>
          </cell>
          <cell r="GP22" t="str">
            <v>#N/A N/A</v>
          </cell>
          <cell r="GQ22">
            <v>86972.765625</v>
          </cell>
          <cell r="GR22">
            <v>46421.40234375</v>
          </cell>
          <cell r="GS22">
            <v>76268.1796875</v>
          </cell>
          <cell r="GT22">
            <v>70741.1484375</v>
          </cell>
          <cell r="GU22">
            <v>51829.34</v>
          </cell>
          <cell r="GV22">
            <v>67243.118000000002</v>
          </cell>
          <cell r="GW22">
            <v>79360.804999999993</v>
          </cell>
          <cell r="GX22">
            <v>91421.827999999994</v>
          </cell>
          <cell r="GY22">
            <v>75707.582999999999</v>
          </cell>
          <cell r="GZ22">
            <v>82643.260999999999</v>
          </cell>
          <cell r="HA22">
            <v>121282.74299999999</v>
          </cell>
          <cell r="HB22">
            <v>132971.50700000001</v>
          </cell>
          <cell r="HC22">
            <v>127110.55499999999</v>
          </cell>
          <cell r="HD22">
            <v>148629.745</v>
          </cell>
          <cell r="HE22" t="str">
            <v>#N/A N/A</v>
          </cell>
          <cell r="HF22">
            <v>506417.9375</v>
          </cell>
          <cell r="HG22">
            <v>561051.6875</v>
          </cell>
          <cell r="HH22">
            <v>574926.375</v>
          </cell>
          <cell r="HI22">
            <v>591430.375</v>
          </cell>
          <cell r="HJ22">
            <v>604107.31599999999</v>
          </cell>
          <cell r="HK22">
            <v>647966.36300000001</v>
          </cell>
          <cell r="HL22">
            <v>922163.94699999993</v>
          </cell>
          <cell r="HM22">
            <v>1022473.2849999999</v>
          </cell>
          <cell r="HN22">
            <v>1031875.461</v>
          </cell>
          <cell r="HO22">
            <v>1117686.1629999999</v>
          </cell>
          <cell r="HP22">
            <v>1152300.8769999999</v>
          </cell>
          <cell r="HQ22">
            <v>1171182.828</v>
          </cell>
          <cell r="HR22">
            <v>1188402.068</v>
          </cell>
          <cell r="HS22">
            <v>1248135.284</v>
          </cell>
          <cell r="HT22" t="str">
            <v>#N/A N/A</v>
          </cell>
          <cell r="HU22">
            <v>711464.9375</v>
          </cell>
          <cell r="HV22">
            <v>727987.375</v>
          </cell>
          <cell r="HW22">
            <v>767818.4375</v>
          </cell>
          <cell r="HX22">
            <v>774289.375</v>
          </cell>
          <cell r="HY22">
            <v>770400.77999999991</v>
          </cell>
          <cell r="HZ22">
            <v>838831.826</v>
          </cell>
          <cell r="IA22">
            <v>1129732.6259999999</v>
          </cell>
          <cell r="IB22">
            <v>1398897.4719999998</v>
          </cell>
          <cell r="IC22">
            <v>1406439.3839999998</v>
          </cell>
          <cell r="ID22">
            <v>1469995.676</v>
          </cell>
          <cell r="IE22">
            <v>1546225.4789999998</v>
          </cell>
          <cell r="IF22">
            <v>1577710.764</v>
          </cell>
          <cell r="IG22">
            <v>1606471.6259999999</v>
          </cell>
          <cell r="IH22">
            <v>1691197.848</v>
          </cell>
          <cell r="II22" t="str">
            <v>#N/A N/A</v>
          </cell>
          <cell r="IJ22">
            <v>20141.3046875</v>
          </cell>
          <cell r="IK22">
            <v>11937.08203125</v>
          </cell>
          <cell r="IL22">
            <v>15210.2919921875</v>
          </cell>
          <cell r="IM22">
            <v>17952.859375</v>
          </cell>
          <cell r="IN22">
            <v>14980.994999999999</v>
          </cell>
          <cell r="IO22">
            <v>17539.972999999998</v>
          </cell>
          <cell r="IP22">
            <v>35351.653999999995</v>
          </cell>
          <cell r="IQ22">
            <v>18533.89</v>
          </cell>
          <cell r="IR22">
            <v>10129.798999999999</v>
          </cell>
          <cell r="IS22">
            <v>20884.595999999998</v>
          </cell>
          <cell r="IT22">
            <v>17321.866999999998</v>
          </cell>
          <cell r="IU22">
            <v>17820.427</v>
          </cell>
          <cell r="IV22">
            <v>13321.358</v>
          </cell>
          <cell r="IW22">
            <v>20252.738999999998</v>
          </cell>
          <cell r="IX22" t="str">
            <v>#N/A N/A</v>
          </cell>
          <cell r="IY22">
            <v>149864.36181640625</v>
          </cell>
          <cell r="IZ22">
            <v>304852.8828125</v>
          </cell>
          <cell r="JA22">
            <v>329154.046875</v>
          </cell>
          <cell r="JB22">
            <v>331027.703125</v>
          </cell>
          <cell r="JC22">
            <v>319584.33400000003</v>
          </cell>
          <cell r="JD22">
            <v>337392.147</v>
          </cell>
          <cell r="JE22">
            <v>516498.09</v>
          </cell>
          <cell r="JF22">
            <v>543981.44999999995</v>
          </cell>
          <cell r="JG22">
            <v>571162.63800000004</v>
          </cell>
          <cell r="JH22">
            <v>625726.70199999993</v>
          </cell>
          <cell r="JI22">
            <v>694154.54700000002</v>
          </cell>
          <cell r="JJ22">
            <v>719892.28099999996</v>
          </cell>
          <cell r="JK22">
            <v>755101.96000000008</v>
          </cell>
          <cell r="JL22">
            <v>797805.12399999995</v>
          </cell>
          <cell r="JM22" t="str">
            <v>#N/A N/A</v>
          </cell>
          <cell r="JN22">
            <v>231116.2236328125</v>
          </cell>
          <cell r="JO22">
            <v>378332.4140625</v>
          </cell>
          <cell r="JP22">
            <v>388602.8916015625</v>
          </cell>
          <cell r="JQ22">
            <v>392244.0595703125</v>
          </cell>
          <cell r="JR22">
            <v>379386.81600000005</v>
          </cell>
          <cell r="JS22">
            <v>406002.40600000002</v>
          </cell>
          <cell r="JT22">
            <v>622203.897</v>
          </cell>
          <cell r="JU22">
            <v>715318.93700000003</v>
          </cell>
          <cell r="JV22">
            <v>732807.60499999998</v>
          </cell>
          <cell r="JW22">
            <v>790933.85600000003</v>
          </cell>
          <cell r="JX22">
            <v>861973.201</v>
          </cell>
          <cell r="JY22">
            <v>900042.11399999994</v>
          </cell>
          <cell r="JZ22">
            <v>940073.8550000001</v>
          </cell>
          <cell r="KA22">
            <v>1019607.3810000001</v>
          </cell>
          <cell r="KB22" t="str">
            <v>#N/A N/A</v>
          </cell>
          <cell r="KC22">
            <v>7.5089998245239258</v>
          </cell>
          <cell r="KD22">
            <v>7.7579998970031738</v>
          </cell>
          <cell r="KE22">
            <v>3.2219998836517334</v>
          </cell>
          <cell r="KF22">
            <v>3.4749999046325684</v>
          </cell>
          <cell r="KG22">
            <v>9.8869999999999987</v>
          </cell>
          <cell r="KH22">
            <v>11.549999999999999</v>
          </cell>
          <cell r="KI22">
            <v>31646.864999999998</v>
          </cell>
          <cell r="KJ22">
            <v>66945.104999999996</v>
          </cell>
          <cell r="KK22">
            <v>66043.653000000006</v>
          </cell>
          <cell r="KL22">
            <v>64973.844999999994</v>
          </cell>
          <cell r="KM22">
            <v>62497.866999999998</v>
          </cell>
          <cell r="KN22">
            <v>61127.561999999998</v>
          </cell>
          <cell r="KO22">
            <v>55634.151999999995</v>
          </cell>
          <cell r="KP22">
            <v>54394.49</v>
          </cell>
          <cell r="KQ22" t="str">
            <v>#N/A N/A</v>
          </cell>
          <cell r="KR22">
            <v>480348.69259357452</v>
          </cell>
          <cell r="KS22">
            <v>349654.95331239694</v>
          </cell>
          <cell r="KT22">
            <v>379215.53449988365</v>
          </cell>
          <cell r="KU22">
            <v>382045.38515615463</v>
          </cell>
          <cell r="KV22">
            <v>391013.96400000004</v>
          </cell>
          <cell r="KW22">
            <v>432829.42</v>
          </cell>
          <cell r="KX22">
            <v>507528.72899999999</v>
          </cell>
          <cell r="KY22">
            <v>683578.5349999998</v>
          </cell>
          <cell r="KZ22">
            <v>673631.77899999998</v>
          </cell>
          <cell r="LA22">
            <v>679061.82</v>
          </cell>
          <cell r="LB22">
            <v>684252.27799999982</v>
          </cell>
          <cell r="LC22">
            <v>677668.65</v>
          </cell>
          <cell r="LD22">
            <v>666397.77099999995</v>
          </cell>
          <cell r="LE22">
            <v>671590.46699999995</v>
          </cell>
          <cell r="LF22" t="str">
            <v>#N/A N/A</v>
          </cell>
          <cell r="LG22">
            <v>-93961.703125</v>
          </cell>
          <cell r="LH22">
            <v>-102678</v>
          </cell>
          <cell r="LI22">
            <v>-41673.41015625</v>
          </cell>
          <cell r="LJ22">
            <v>-33504.7109375</v>
          </cell>
          <cell r="LK22">
            <v>-45601.337</v>
          </cell>
          <cell r="LL22">
            <v>-41035.443999999996</v>
          </cell>
          <cell r="LM22">
            <v>-63784.877</v>
          </cell>
          <cell r="LN22">
            <v>-86521.377999999997</v>
          </cell>
          <cell r="LO22">
            <v>-68850.198999999993</v>
          </cell>
          <cell r="LP22">
            <v>-120125.943</v>
          </cell>
          <cell r="LQ22">
            <v>-97590.33</v>
          </cell>
          <cell r="LR22">
            <v>-116823.9</v>
          </cell>
          <cell r="LS22">
            <v>-84276.182000000001</v>
          </cell>
          <cell r="LT22">
            <v>-88060.183999999994</v>
          </cell>
          <cell r="LU22" t="str">
            <v>#N/A N/A</v>
          </cell>
          <cell r="LV22" t="str">
            <v>#N/A N/A</v>
          </cell>
          <cell r="LW22" t="str">
            <v>#N/A N/A</v>
          </cell>
          <cell r="LX22" t="str">
            <v>#N/A N/A</v>
          </cell>
          <cell r="LY22" t="str">
            <v>#N/A N/A</v>
          </cell>
          <cell r="LZ22" t="str">
            <v>#N/A N/A</v>
          </cell>
          <cell r="MA22" t="str">
            <v>#N/A N/A</v>
          </cell>
          <cell r="MB22" t="str">
            <v>#N/A N/A</v>
          </cell>
          <cell r="MC22">
            <v>25520.609</v>
          </cell>
          <cell r="MD22">
            <v>14472.546999999999</v>
          </cell>
          <cell r="ME22">
            <v>17647.203999999998</v>
          </cell>
          <cell r="MF22">
            <v>14858.268</v>
          </cell>
          <cell r="MG22">
            <v>20846.866999999998</v>
          </cell>
          <cell r="MH22">
            <v>20680.839</v>
          </cell>
          <cell r="MI22">
            <v>19502.785</v>
          </cell>
          <cell r="MJ22" t="str">
            <v>#N/A N/A</v>
          </cell>
          <cell r="MK22" t="str">
            <v>#N/A N/A</v>
          </cell>
          <cell r="ML22" t="str">
            <v>#N/A N/A</v>
          </cell>
          <cell r="MM22" t="str">
            <v>#N/A N/A</v>
          </cell>
          <cell r="MN22" t="str">
            <v>#N/A N/A</v>
          </cell>
          <cell r="MO22" t="str">
            <v>#N/A N/A</v>
          </cell>
          <cell r="MP22" t="str">
            <v>#N/A N/A</v>
          </cell>
          <cell r="MQ22" t="str">
            <v>#N/A N/A</v>
          </cell>
          <cell r="MR22">
            <v>57702.527999999998</v>
          </cell>
          <cell r="MS22">
            <v>28181.636999999999</v>
          </cell>
          <cell r="MT22">
            <v>30225.080999999998</v>
          </cell>
          <cell r="MU22">
            <v>27844.087</v>
          </cell>
          <cell r="MV22">
            <v>31214.130999999998</v>
          </cell>
          <cell r="MW22">
            <v>32077.272999999997</v>
          </cell>
          <cell r="MX22">
            <v>39436.401999999995</v>
          </cell>
          <cell r="MY22" t="str">
            <v>#N/A N/A</v>
          </cell>
          <cell r="MZ22">
            <v>-48333.5</v>
          </cell>
          <cell r="NA22">
            <v>-55946.19921875</v>
          </cell>
          <cell r="NB22">
            <v>-41461.8359375</v>
          </cell>
          <cell r="NC22">
            <v>-85996.25</v>
          </cell>
          <cell r="ND22">
            <v>-83322.012999999992</v>
          </cell>
          <cell r="NE22">
            <v>-90297.701000000001</v>
          </cell>
          <cell r="NF22">
            <v>-104149.16499999999</v>
          </cell>
          <cell r="NG22">
            <v>-109680.454</v>
          </cell>
          <cell r="NH22">
            <v>-125874.413</v>
          </cell>
          <cell r="NI22">
            <v>-106861.12</v>
          </cell>
          <cell r="NJ22">
            <v>-115387.45</v>
          </cell>
          <cell r="NK22">
            <v>-89329.354999999996</v>
          </cell>
          <cell r="NL22">
            <v>-120854.34699999999</v>
          </cell>
          <cell r="NM22">
            <v>-124757.20599999999</v>
          </cell>
          <cell r="NN22" t="str">
            <v>#N/A N/A</v>
          </cell>
          <cell r="NO22">
            <v>29227.599609375</v>
          </cell>
          <cell r="NP22">
            <v>30874.80078125</v>
          </cell>
          <cell r="NQ22">
            <v>37124.265625</v>
          </cell>
          <cell r="NR22">
            <v>38010.01953125</v>
          </cell>
          <cell r="NS22">
            <v>39496.576999999997</v>
          </cell>
          <cell r="NT22">
            <v>42804.828000000001</v>
          </cell>
          <cell r="NU22">
            <v>50640.845000000001</v>
          </cell>
          <cell r="NV22">
            <v>50578.521000000001</v>
          </cell>
          <cell r="NW22">
            <v>53011.928999999996</v>
          </cell>
          <cell r="NX22">
            <v>53605.476999999999</v>
          </cell>
          <cell r="NY22">
            <v>55209.591</v>
          </cell>
          <cell r="NZ22">
            <v>64704.888999999996</v>
          </cell>
          <cell r="OA22">
            <v>66225.212</v>
          </cell>
          <cell r="OB22">
            <v>68392.081999999995</v>
          </cell>
          <cell r="OC22" t="str">
            <v>#N/A N/A</v>
          </cell>
          <cell r="OD22" t="str">
            <v>CLP</v>
          </cell>
        </row>
        <row r="23">
          <cell r="C23" t="str">
            <v>MINERA VALPARAIS</v>
          </cell>
          <cell r="D23">
            <v>41423</v>
          </cell>
          <cell r="E23">
            <v>62022.19921875</v>
          </cell>
          <cell r="F23">
            <v>64162.6171875</v>
          </cell>
          <cell r="G23">
            <v>284325</v>
          </cell>
          <cell r="H23">
            <v>420069.59375</v>
          </cell>
          <cell r="I23">
            <v>631415.6875</v>
          </cell>
          <cell r="J23">
            <v>752803.5625</v>
          </cell>
          <cell r="K23">
            <v>672626.24016287923</v>
          </cell>
          <cell r="L23">
            <v>545480.14949153294</v>
          </cell>
          <cell r="M23">
            <v>674738.56022836722</v>
          </cell>
          <cell r="N23">
            <v>723139.95299313858</v>
          </cell>
          <cell r="O23">
            <v>883767.03076295694</v>
          </cell>
          <cell r="P23">
            <v>904829.47820939915</v>
          </cell>
          <cell r="Q23">
            <v>917695.20360229968</v>
          </cell>
          <cell r="R23" t="str">
            <v>#N/A N/A</v>
          </cell>
          <cell r="S23">
            <v>17308.19921875</v>
          </cell>
          <cell r="T23">
            <v>25355.30078125</v>
          </cell>
          <cell r="U23">
            <v>26223.13671875</v>
          </cell>
          <cell r="V23">
            <v>187090.21875</v>
          </cell>
          <cell r="W23">
            <v>222129.703125</v>
          </cell>
          <cell r="X23">
            <v>662055.375</v>
          </cell>
          <cell r="Y23">
            <v>658970.875</v>
          </cell>
          <cell r="Z23">
            <v>515477.07311775431</v>
          </cell>
          <cell r="AA23">
            <v>338755.39367244113</v>
          </cell>
          <cell r="AB23">
            <v>533602.80311599316</v>
          </cell>
          <cell r="AC23">
            <v>532712.4194669486</v>
          </cell>
          <cell r="AD23">
            <v>652061.63758029847</v>
          </cell>
          <cell r="AE23">
            <v>534624.8976405469</v>
          </cell>
          <cell r="AF23">
            <v>461263.48509925802</v>
          </cell>
          <cell r="AG23" t="str">
            <v>#N/A N/A</v>
          </cell>
          <cell r="AH23">
            <v>25956.500732421875</v>
          </cell>
          <cell r="AI23">
            <v>41456.2998046875</v>
          </cell>
          <cell r="AJ23">
            <v>44476.470703125</v>
          </cell>
          <cell r="AK23">
            <v>126904.90625</v>
          </cell>
          <cell r="AL23">
            <v>247611.73828125</v>
          </cell>
          <cell r="AM23">
            <v>24086.69140625</v>
          </cell>
          <cell r="AN23">
            <v>153360.21875</v>
          </cell>
          <cell r="AO23">
            <v>232621.64803757519</v>
          </cell>
          <cell r="AP23">
            <v>156302.00674730816</v>
          </cell>
          <cell r="AQ23">
            <v>114090.62986870775</v>
          </cell>
          <cell r="AR23">
            <v>147396.26639234053</v>
          </cell>
          <cell r="AS23">
            <v>176858.93441936449</v>
          </cell>
          <cell r="AT23">
            <v>333044.15729249915</v>
          </cell>
          <cell r="AU23">
            <v>411239.64247723506</v>
          </cell>
          <cell r="AV23" t="str">
            <v>#N/A N/A</v>
          </cell>
          <cell r="AW23">
            <v>23263.30078125</v>
          </cell>
          <cell r="AX23">
            <v>35215.5</v>
          </cell>
          <cell r="AY23">
            <v>36590.0859375</v>
          </cell>
          <cell r="AZ23">
            <v>89460.515625</v>
          </cell>
          <cell r="BA23">
            <v>188727.59375</v>
          </cell>
          <cell r="BB23">
            <v>-41082.23828125</v>
          </cell>
          <cell r="BC23">
            <v>79211.890625</v>
          </cell>
          <cell r="BD23">
            <v>125446.98115962025</v>
          </cell>
          <cell r="BE23">
            <v>90259.408025763143</v>
          </cell>
          <cell r="BF23">
            <v>50630.470973536096</v>
          </cell>
          <cell r="BG23">
            <v>76356.401614081493</v>
          </cell>
          <cell r="BH23">
            <v>91006.487301796034</v>
          </cell>
          <cell r="BI23">
            <v>222997.9305374297</v>
          </cell>
          <cell r="BJ23">
            <v>276329.91011728853</v>
          </cell>
          <cell r="BK23" t="str">
            <v>#N/A N/A</v>
          </cell>
          <cell r="BL23" t="str">
            <v>#N/A N/A</v>
          </cell>
          <cell r="BM23" t="str">
            <v>#N/A N/A</v>
          </cell>
          <cell r="BN23">
            <v>2438.862060546875</v>
          </cell>
          <cell r="BO23" t="str">
            <v>#N/A N/A</v>
          </cell>
          <cell r="BP23">
            <v>13414.1142578125</v>
          </cell>
          <cell r="BQ23">
            <v>20600.27734375</v>
          </cell>
          <cell r="BR23">
            <v>24484.3984375</v>
          </cell>
          <cell r="BS23" t="str">
            <v>#N/A N/A</v>
          </cell>
          <cell r="BT23" t="str">
            <v>#N/A N/A</v>
          </cell>
          <cell r="BU23" t="str">
            <v>#N/A N/A</v>
          </cell>
          <cell r="BV23" t="str">
            <v>#N/A N/A</v>
          </cell>
          <cell r="BW23" t="str">
            <v>#N/A N/A</v>
          </cell>
          <cell r="BX23" t="str">
            <v>#N/A N/A</v>
          </cell>
          <cell r="BY23" t="str">
            <v>#N/A N/A</v>
          </cell>
          <cell r="BZ23" t="str">
            <v>#N/A N/A</v>
          </cell>
          <cell r="CA23">
            <v>40.099998474121094</v>
          </cell>
          <cell r="CB23">
            <v>1227.800048828125</v>
          </cell>
          <cell r="CC23">
            <v>1284.93994140625</v>
          </cell>
          <cell r="CD23">
            <v>14488.325194999999</v>
          </cell>
          <cell r="CE23">
            <v>16564.546875</v>
          </cell>
          <cell r="CF23">
            <v>18067.06640625</v>
          </cell>
          <cell r="CG23">
            <v>31759.3984375</v>
          </cell>
          <cell r="CH23" t="str">
            <v>#N/A N/A</v>
          </cell>
          <cell r="CI23" t="str">
            <v>#N/A N/A</v>
          </cell>
          <cell r="CJ23" t="str">
            <v>#N/A N/A</v>
          </cell>
          <cell r="CK23" t="str">
            <v>#N/A N/A</v>
          </cell>
          <cell r="CL23" t="str">
            <v>#N/A N/A</v>
          </cell>
          <cell r="CM23" t="str">
            <v>#N/A N/A</v>
          </cell>
          <cell r="CN23" t="str">
            <v>#N/A N/A</v>
          </cell>
          <cell r="CO23" t="str">
            <v>#N/A N/A</v>
          </cell>
          <cell r="CP23">
            <v>64829.102394104004</v>
          </cell>
          <cell r="CQ23">
            <v>102617.79833984375</v>
          </cell>
          <cell r="CR23">
            <v>108757.8388671875</v>
          </cell>
          <cell r="CS23">
            <v>156441.76464800001</v>
          </cell>
          <cell r="CT23">
            <v>237637.09326171875</v>
          </cell>
          <cell r="CU23">
            <v>52344.1171875</v>
          </cell>
          <cell r="CV23">
            <v>114477.5625</v>
          </cell>
          <cell r="CW23">
            <v>223442.46434629333</v>
          </cell>
          <cell r="CX23">
            <v>172159.4710589305</v>
          </cell>
          <cell r="CY23">
            <v>111331.70282233605</v>
          </cell>
          <cell r="CZ23">
            <v>125745.43366329008</v>
          </cell>
          <cell r="DA23">
            <v>115319.11000299774</v>
          </cell>
          <cell r="DB23">
            <v>152582.63876286178</v>
          </cell>
          <cell r="DC23">
            <v>231624.28430570825</v>
          </cell>
          <cell r="DD23" t="str">
            <v>#N/A N/A</v>
          </cell>
          <cell r="DE23">
            <v>5010.7001953125</v>
          </cell>
          <cell r="DF23">
            <v>6799.2001953125</v>
          </cell>
          <cell r="DG23">
            <v>5793.34423828125</v>
          </cell>
          <cell r="DH23">
            <v>10869.384765999999</v>
          </cell>
          <cell r="DI23">
            <v>19375.455078125</v>
          </cell>
          <cell r="DJ23">
            <v>2387.508056640625</v>
          </cell>
          <cell r="DK23">
            <v>15342.0263671875</v>
          </cell>
          <cell r="DL23">
            <v>3114.6752234251521</v>
          </cell>
          <cell r="DM23">
            <v>2949.2772622407056</v>
          </cell>
          <cell r="DN23">
            <v>13629.699375825381</v>
          </cell>
          <cell r="DO23">
            <v>33738.513213350372</v>
          </cell>
          <cell r="DP23">
            <v>30305.93464089229</v>
          </cell>
          <cell r="DQ23">
            <v>53969.949307721014</v>
          </cell>
          <cell r="DR23">
            <v>70896.681491126525</v>
          </cell>
          <cell r="DS23" t="str">
            <v>#N/A N/A</v>
          </cell>
          <cell r="DT23">
            <v>59818.3984375</v>
          </cell>
          <cell r="DU23">
            <v>95818.6015625</v>
          </cell>
          <cell r="DV23">
            <v>102964.4921875</v>
          </cell>
          <cell r="DW23">
            <v>145572.375</v>
          </cell>
          <cell r="DX23">
            <v>218261.640625</v>
          </cell>
          <cell r="DY23">
            <v>49956.609375</v>
          </cell>
          <cell r="DZ23">
            <v>99135.5390625</v>
          </cell>
          <cell r="EA23">
            <v>220327.78912286821</v>
          </cell>
          <cell r="EB23">
            <v>169210.19379668977</v>
          </cell>
          <cell r="EC23">
            <v>97702.003446510658</v>
          </cell>
          <cell r="ED23">
            <v>92006.920449939702</v>
          </cell>
          <cell r="EE23">
            <v>85013.175362105452</v>
          </cell>
          <cell r="EF23">
            <v>98612.68945514079</v>
          </cell>
          <cell r="EG23">
            <v>160727.60281458171</v>
          </cell>
          <cell r="EH23" t="str">
            <v>#N/A N/A</v>
          </cell>
          <cell r="EI23">
            <v>114071.9765625</v>
          </cell>
          <cell r="EJ23">
            <v>64996.6484375</v>
          </cell>
          <cell r="EK23">
            <v>84385.859375</v>
          </cell>
          <cell r="EL23">
            <v>153557.03125</v>
          </cell>
          <cell r="EM23">
            <v>280057.34375</v>
          </cell>
          <cell r="EN23">
            <v>173787.484375</v>
          </cell>
          <cell r="EO23">
            <v>371399.65625</v>
          </cell>
          <cell r="EP23">
            <v>190010.59289999999</v>
          </cell>
          <cell r="EQ23">
            <v>227339.89199999999</v>
          </cell>
          <cell r="ER23">
            <v>122344.32799999999</v>
          </cell>
          <cell r="ES23">
            <v>144497.38563</v>
          </cell>
          <cell r="ET23">
            <v>105397.38825</v>
          </cell>
          <cell r="EU23">
            <v>126608.44349999999</v>
          </cell>
          <cell r="EV23">
            <v>594883.16340000008</v>
          </cell>
          <cell r="EW23" t="str">
            <v>#N/A N/A</v>
          </cell>
          <cell r="EX23">
            <v>40330.20703125</v>
          </cell>
          <cell r="EY23">
            <v>35363.9453125</v>
          </cell>
          <cell r="EZ23">
            <v>36248.04296875</v>
          </cell>
          <cell r="FA23">
            <v>82626.382811999996</v>
          </cell>
          <cell r="FB23">
            <v>61744.73828125</v>
          </cell>
          <cell r="FC23">
            <v>20786.8828125</v>
          </cell>
          <cell r="FD23">
            <v>46271.40234375</v>
          </cell>
          <cell r="FE23">
            <v>90901.548299999995</v>
          </cell>
          <cell r="FF23">
            <v>79377.947999999975</v>
          </cell>
          <cell r="FG23">
            <v>85060.851999999999</v>
          </cell>
          <cell r="FH23">
            <v>49368.036899999999</v>
          </cell>
          <cell r="FI23">
            <v>73917.678749999992</v>
          </cell>
          <cell r="FJ23">
            <v>432209.90399999998</v>
          </cell>
          <cell r="FK23">
            <v>212414.18760000003</v>
          </cell>
          <cell r="FL23" t="str">
            <v>#N/A N/A</v>
          </cell>
          <cell r="FM23">
            <v>5388.6767578125</v>
          </cell>
          <cell r="FN23">
            <v>8226.322265625</v>
          </cell>
          <cell r="FO23">
            <v>9346.65234375</v>
          </cell>
          <cell r="FP23">
            <v>30932.445312</v>
          </cell>
          <cell r="FQ23">
            <v>47430.07421875</v>
          </cell>
          <cell r="FR23">
            <v>128482.1640625</v>
          </cell>
          <cell r="FS23">
            <v>130526.6171875</v>
          </cell>
          <cell r="FT23">
            <v>119254.80960000001</v>
          </cell>
          <cell r="FU23">
            <v>113467.53599999999</v>
          </cell>
          <cell r="FV23">
            <v>86995.47</v>
          </cell>
          <cell r="FW23">
            <v>62369.100560000006</v>
          </cell>
          <cell r="FX23">
            <v>72460.605899999995</v>
          </cell>
          <cell r="FY23">
            <v>85277.339699999997</v>
          </cell>
          <cell r="FZ23">
            <v>97261.727399999974</v>
          </cell>
          <cell r="GA23" t="str">
            <v>#N/A N/A</v>
          </cell>
          <cell r="GB23">
            <v>626.9739990234375</v>
          </cell>
          <cell r="GC23">
            <v>681.29498291015625</v>
          </cell>
          <cell r="GD23">
            <v>705.09600830078125</v>
          </cell>
          <cell r="GE23">
            <v>799.98699999999997</v>
          </cell>
          <cell r="GF23">
            <v>880.5269775390625</v>
          </cell>
          <cell r="GG23">
            <v>4165.23291015625</v>
          </cell>
          <cell r="GH23">
            <v>2804.340087890625</v>
          </cell>
          <cell r="GI23">
            <v>6053.3710499999997</v>
          </cell>
          <cell r="GJ23">
            <v>6393.348</v>
          </cell>
          <cell r="GK23">
            <v>24034.6675</v>
          </cell>
          <cell r="GL23">
            <v>22201.492299999994</v>
          </cell>
          <cell r="GM23">
            <v>36901.302599999995</v>
          </cell>
          <cell r="GN23">
            <v>59919.236999999994</v>
          </cell>
          <cell r="GO23">
            <v>70168.406399999993</v>
          </cell>
          <cell r="GP23" t="str">
            <v>#N/A N/A</v>
          </cell>
          <cell r="GQ23">
            <v>170812.203125</v>
          </cell>
          <cell r="GR23">
            <v>120559.9375</v>
          </cell>
          <cell r="GS23">
            <v>143990.34375</v>
          </cell>
          <cell r="GT23">
            <v>306554.40625</v>
          </cell>
          <cell r="GU23">
            <v>440204.46875</v>
          </cell>
          <cell r="GV23">
            <v>505389.125</v>
          </cell>
          <cell r="GW23">
            <v>756585.6875</v>
          </cell>
          <cell r="GX23">
            <v>528672.06644999993</v>
          </cell>
          <cell r="GY23">
            <v>563654.52</v>
          </cell>
          <cell r="GZ23">
            <v>466518.79249999998</v>
          </cell>
          <cell r="HA23">
            <v>475948.38135000004</v>
          </cell>
          <cell r="HB23">
            <v>447147.44100000005</v>
          </cell>
          <cell r="HC23">
            <v>830125.70970000001</v>
          </cell>
          <cell r="HD23">
            <v>1049262.993</v>
          </cell>
          <cell r="HE23" t="str">
            <v>#N/A N/A</v>
          </cell>
          <cell r="HF23">
            <v>91257.21875</v>
          </cell>
          <cell r="HG23">
            <v>212992.125</v>
          </cell>
          <cell r="HH23">
            <v>215376.890625</v>
          </cell>
          <cell r="HI23">
            <v>1403197.75</v>
          </cell>
          <cell r="HJ23">
            <v>1431297.625</v>
          </cell>
          <cell r="HK23">
            <v>1572672.625</v>
          </cell>
          <cell r="HL23">
            <v>1771560.375</v>
          </cell>
          <cell r="HM23">
            <v>2193090.8131500003</v>
          </cell>
          <cell r="HN23">
            <v>2141955.9720000001</v>
          </cell>
          <cell r="HO23">
            <v>2464034.216</v>
          </cell>
          <cell r="HP23">
            <v>2424726.6211999999</v>
          </cell>
          <cell r="HQ23">
            <v>2722622.8531499999</v>
          </cell>
          <cell r="HR23">
            <v>3095912.2109999992</v>
          </cell>
          <cell r="HS23">
            <v>4108119.8375999993</v>
          </cell>
          <cell r="HT23" t="str">
            <v>#N/A N/A</v>
          </cell>
          <cell r="HU23">
            <v>863625.3125</v>
          </cell>
          <cell r="HV23">
            <v>980380.125</v>
          </cell>
          <cell r="HW23">
            <v>1080252</v>
          </cell>
          <cell r="HX23">
            <v>2517486.75</v>
          </cell>
          <cell r="HY23">
            <v>2596486.75</v>
          </cell>
          <cell r="HZ23">
            <v>2956591.25</v>
          </cell>
          <cell r="IA23">
            <v>3650891.5</v>
          </cell>
          <cell r="IB23">
            <v>4606999.5087000001</v>
          </cell>
          <cell r="IC23">
            <v>4722528.0959999999</v>
          </cell>
          <cell r="ID23">
            <v>4868365.4139999999</v>
          </cell>
          <cell r="IE23">
            <v>4809440.2833099999</v>
          </cell>
          <cell r="IF23">
            <v>5281378.8692999994</v>
          </cell>
          <cell r="IG23">
            <v>6120399.5747999996</v>
          </cell>
          <cell r="IH23">
            <v>7529414.2446000008</v>
          </cell>
          <cell r="II23" t="str">
            <v>#N/A N/A</v>
          </cell>
          <cell r="IJ23">
            <v>2294.6640625</v>
          </cell>
          <cell r="IK23">
            <v>4001.613037109375</v>
          </cell>
          <cell r="IL23">
            <v>3772.416015625</v>
          </cell>
          <cell r="IM23">
            <v>19520.992188</v>
          </cell>
          <cell r="IN23">
            <v>23760.857421875</v>
          </cell>
          <cell r="IO23">
            <v>47231.5703125</v>
          </cell>
          <cell r="IP23">
            <v>58963.01953125</v>
          </cell>
          <cell r="IQ23">
            <v>82500.71355</v>
          </cell>
          <cell r="IR23">
            <v>73307.052000000011</v>
          </cell>
          <cell r="IS23">
            <v>65392.0625</v>
          </cell>
          <cell r="IT23">
            <v>71745.24513000001</v>
          </cell>
          <cell r="IU23">
            <v>77583.743399999992</v>
          </cell>
          <cell r="IV23">
            <v>95006.553599999999</v>
          </cell>
          <cell r="IW23">
            <v>113482.29000000001</v>
          </cell>
          <cell r="IX23" t="str">
            <v>#N/A N/A</v>
          </cell>
          <cell r="IY23">
            <v>1204.5439758300781</v>
          </cell>
          <cell r="IZ23">
            <v>30122.264984130859</v>
          </cell>
          <cell r="JA23">
            <v>28196.3271484375</v>
          </cell>
          <cell r="JB23">
            <v>297352.3671875</v>
          </cell>
          <cell r="JC23">
            <v>292264.91796875</v>
          </cell>
          <cell r="JD23">
            <v>450784.654296875</v>
          </cell>
          <cell r="JE23">
            <v>718269.11328125</v>
          </cell>
          <cell r="JF23">
            <v>614092.13985000004</v>
          </cell>
          <cell r="JG23">
            <v>718492.32</v>
          </cell>
          <cell r="JH23">
            <v>778260.35250000004</v>
          </cell>
          <cell r="JI23">
            <v>829559.21464000002</v>
          </cell>
          <cell r="JJ23">
            <v>933199.72545000003</v>
          </cell>
          <cell r="JK23">
            <v>1239366.2693999999</v>
          </cell>
          <cell r="JL23">
            <v>1740607.8744000001</v>
          </cell>
          <cell r="JM23" t="str">
            <v>#N/A N/A</v>
          </cell>
          <cell r="JN23">
            <v>19235.390228271484</v>
          </cell>
          <cell r="JO23">
            <v>50673.09765625</v>
          </cell>
          <cell r="JP23">
            <v>41795.52783203125</v>
          </cell>
          <cell r="JQ23">
            <v>460783.1796875</v>
          </cell>
          <cell r="JR23">
            <v>484719.703125</v>
          </cell>
          <cell r="JS23">
            <v>704420.0859375</v>
          </cell>
          <cell r="JT23">
            <v>981029.65625</v>
          </cell>
          <cell r="JU23">
            <v>1162588.7554499998</v>
          </cell>
          <cell r="JV23">
            <v>1228399.3799999999</v>
          </cell>
          <cell r="JW23">
            <v>1279373.1695000001</v>
          </cell>
          <cell r="JX23">
            <v>1364977.1443100001</v>
          </cell>
          <cell r="JY23">
            <v>1516643.6419500001</v>
          </cell>
          <cell r="JZ23">
            <v>2121662.3169</v>
          </cell>
          <cell r="KA23">
            <v>2845554.0726000001</v>
          </cell>
          <cell r="KB23" t="str">
            <v>#N/A N/A</v>
          </cell>
          <cell r="KC23">
            <v>92293.6015625</v>
          </cell>
          <cell r="KD23">
            <v>101486.75</v>
          </cell>
          <cell r="KE23">
            <v>120874.1328125</v>
          </cell>
          <cell r="KF23">
            <v>863619.5</v>
          </cell>
          <cell r="KG23">
            <v>810489.375</v>
          </cell>
          <cell r="KH23">
            <v>841241.625</v>
          </cell>
          <cell r="KI23">
            <v>1034684.125</v>
          </cell>
          <cell r="KJ23">
            <v>1128138.4823999999</v>
          </cell>
          <cell r="KK23">
            <v>1081008.8640000001</v>
          </cell>
          <cell r="KL23">
            <v>1175739.673</v>
          </cell>
          <cell r="KM23">
            <v>1123286.34626</v>
          </cell>
          <cell r="KN23">
            <v>1242646.6885499998</v>
          </cell>
          <cell r="KO23">
            <v>1343771.2763999996</v>
          </cell>
          <cell r="KP23">
            <v>1739955.9623999998</v>
          </cell>
          <cell r="KQ23" t="str">
            <v>#N/A N/A</v>
          </cell>
          <cell r="KR23">
            <v>844389.9140625</v>
          </cell>
          <cell r="KS23">
            <v>929706.9921875</v>
          </cell>
          <cell r="KT23">
            <v>1038456.4296875</v>
          </cell>
          <cell r="KU23">
            <v>2056703.4296875</v>
          </cell>
          <cell r="KV23">
            <v>2111767.09375</v>
          </cell>
          <cell r="KW23">
            <v>2252171.2734375</v>
          </cell>
          <cell r="KX23">
            <v>2669861.84375</v>
          </cell>
          <cell r="KY23">
            <v>3444410.7532500001</v>
          </cell>
          <cell r="KZ23">
            <v>3494128.716</v>
          </cell>
          <cell r="LA23">
            <v>3588992.2445</v>
          </cell>
          <cell r="LB23">
            <v>3444463.1390000004</v>
          </cell>
          <cell r="LC23">
            <v>3764735.2273500003</v>
          </cell>
          <cell r="LD23">
            <v>3998737.2578999996</v>
          </cell>
          <cell r="LE23">
            <v>4683860.1720000003</v>
          </cell>
          <cell r="LF23" t="str">
            <v>#N/A N/A</v>
          </cell>
          <cell r="LG23">
            <v>-14134.2001953125</v>
          </cell>
          <cell r="LH23">
            <v>-129228.296875</v>
          </cell>
          <cell r="LI23">
            <v>-12751.28125</v>
          </cell>
          <cell r="LJ23">
            <v>-54455.867187999997</v>
          </cell>
          <cell r="LK23">
            <v>-57550.4140625</v>
          </cell>
          <cell r="LL23">
            <v>-116164.3671875</v>
          </cell>
          <cell r="LM23">
            <v>-134760.390625</v>
          </cell>
          <cell r="LN23">
            <v>-308169.0064035345</v>
          </cell>
          <cell r="LO23">
            <v>-211093.60222000437</v>
          </cell>
          <cell r="LP23">
            <v>-209401.788927032</v>
          </cell>
          <cell r="LQ23">
            <v>-237887.30271153938</v>
          </cell>
          <cell r="LR23">
            <v>-170244.34338796753</v>
          </cell>
          <cell r="LS23">
            <v>-77399.282232112935</v>
          </cell>
          <cell r="LT23">
            <v>-91612.389739214777</v>
          </cell>
          <cell r="LU23" t="str">
            <v>#N/A N/A</v>
          </cell>
          <cell r="LV23" t="str">
            <v>#N/A N/A</v>
          </cell>
          <cell r="LW23" t="str">
            <v>#N/A N/A</v>
          </cell>
          <cell r="LX23" t="str">
            <v>#N/A N/A</v>
          </cell>
          <cell r="LY23" t="str">
            <v>#N/A N/A</v>
          </cell>
          <cell r="LZ23" t="str">
            <v>#N/A N/A</v>
          </cell>
          <cell r="MA23" t="str">
            <v>#N/A N/A</v>
          </cell>
          <cell r="MB23" t="str">
            <v>#N/A N/A</v>
          </cell>
          <cell r="MC23">
            <v>48537.860411262831</v>
          </cell>
          <cell r="MD23">
            <v>41975.700813436575</v>
          </cell>
          <cell r="ME23">
            <v>37938.148984784406</v>
          </cell>
          <cell r="MF23">
            <v>40241.203849261641</v>
          </cell>
          <cell r="MG23">
            <v>37820.736286029678</v>
          </cell>
          <cell r="MH23">
            <v>45448.738882691832</v>
          </cell>
          <cell r="MI23">
            <v>77183.870464496242</v>
          </cell>
          <cell r="MJ23" t="str">
            <v>#N/A N/A</v>
          </cell>
          <cell r="MK23" t="str">
            <v>#N/A N/A</v>
          </cell>
          <cell r="ML23" t="str">
            <v>#N/A N/A</v>
          </cell>
          <cell r="MM23" t="str">
            <v>#N/A N/A</v>
          </cell>
          <cell r="MN23" t="str">
            <v>#N/A N/A</v>
          </cell>
          <cell r="MO23" t="str">
            <v>#N/A N/A</v>
          </cell>
          <cell r="MP23" t="str">
            <v>#N/A N/A</v>
          </cell>
          <cell r="MQ23" t="str">
            <v>#N/A N/A</v>
          </cell>
          <cell r="MR23">
            <v>3827.6866308687286</v>
          </cell>
          <cell r="MS23">
            <v>3773.2800381364491</v>
          </cell>
          <cell r="MT23">
            <v>29565.114956078163</v>
          </cell>
          <cell r="MU23">
            <v>8020.5200783373366</v>
          </cell>
          <cell r="MV23">
            <v>8280.2531576464426</v>
          </cell>
          <cell r="MW23">
            <v>1901.4035320051053</v>
          </cell>
          <cell r="MX23">
            <v>-8999.6563186442054</v>
          </cell>
          <cell r="MY23" t="str">
            <v>#N/A N/A</v>
          </cell>
          <cell r="MZ23">
            <v>-27467.5</v>
          </cell>
          <cell r="NA23">
            <v>-23843.400390625</v>
          </cell>
          <cell r="NB23">
            <v>-23777.01953125</v>
          </cell>
          <cell r="NC23">
            <v>-30928.544921999997</v>
          </cell>
          <cell r="ND23">
            <v>-58925.66015625</v>
          </cell>
          <cell r="NE23">
            <v>-74343.1875</v>
          </cell>
          <cell r="NF23">
            <v>-35710.30859375</v>
          </cell>
          <cell r="NG23">
            <v>-32332.496910266622</v>
          </cell>
          <cell r="NH23">
            <v>-51977.952330745306</v>
          </cell>
          <cell r="NI23">
            <v>-51435.802939210858</v>
          </cell>
          <cell r="NJ23">
            <v>-17076.918629076958</v>
          </cell>
          <cell r="NK23">
            <v>-31016.392549590011</v>
          </cell>
          <cell r="NL23">
            <v>-28800.755090758808</v>
          </cell>
          <cell r="NM23">
            <v>-46136.823884660153</v>
          </cell>
          <cell r="NN23" t="str">
            <v>#N/A N/A</v>
          </cell>
          <cell r="NO23">
            <v>2693.199951171875</v>
          </cell>
          <cell r="NP23">
            <v>6240.7998046875</v>
          </cell>
          <cell r="NQ23">
            <v>7886.384765625</v>
          </cell>
          <cell r="NR23">
            <v>37444.390625</v>
          </cell>
          <cell r="NS23">
            <v>58884.14453125</v>
          </cell>
          <cell r="NT23">
            <v>65168.9296875</v>
          </cell>
          <cell r="NU23">
            <v>74148.328125</v>
          </cell>
          <cell r="NV23">
            <v>107174.66687795494</v>
          </cell>
          <cell r="NW23">
            <v>66042.598721545</v>
          </cell>
          <cell r="NX23">
            <v>63460.15889517164</v>
          </cell>
          <cell r="NY23">
            <v>71039.864778259041</v>
          </cell>
          <cell r="NZ23">
            <v>85852.447117568445</v>
          </cell>
          <cell r="OA23">
            <v>110046.22675506942</v>
          </cell>
          <cell r="OB23">
            <v>134909.73235994653</v>
          </cell>
          <cell r="OC23" t="str">
            <v>#N/A N/A</v>
          </cell>
          <cell r="OD23" t="str">
            <v>CLP</v>
          </cell>
        </row>
        <row r="24">
          <cell r="C24" t="str">
            <v>CFR PHARMACEUT</v>
          </cell>
          <cell r="D24" t="str">
            <v>#N/A N/A</v>
          </cell>
          <cell r="E24" t="str">
            <v>#N/A N/A</v>
          </cell>
          <cell r="F24" t="str">
            <v>#N/A N/A</v>
          </cell>
          <cell r="G24" t="str">
            <v>#N/A N/A</v>
          </cell>
          <cell r="H24" t="str">
            <v>#N/A N/A</v>
          </cell>
          <cell r="I24" t="str">
            <v>#N/A N/A</v>
          </cell>
          <cell r="J24">
            <v>142470.41681739749</v>
          </cell>
          <cell r="K24">
            <v>174975.5698039532</v>
          </cell>
          <cell r="L24">
            <v>197822.87434533692</v>
          </cell>
          <cell r="M24">
            <v>237462.16649859713</v>
          </cell>
          <cell r="N24">
            <v>277611.53998044255</v>
          </cell>
          <cell r="O24">
            <v>380451.6964212457</v>
          </cell>
          <cell r="P24">
            <v>418888.15998467925</v>
          </cell>
          <cell r="Q24" t="str">
            <v>#N/A N/A</v>
          </cell>
          <cell r="R24" t="str">
            <v>#N/A N/A</v>
          </cell>
          <cell r="S24" t="str">
            <v>#N/A N/A</v>
          </cell>
          <cell r="T24" t="str">
            <v>#N/A N/A</v>
          </cell>
          <cell r="U24" t="str">
            <v>#N/A N/A</v>
          </cell>
          <cell r="V24" t="str">
            <v>#N/A N/A</v>
          </cell>
          <cell r="W24" t="str">
            <v>#N/A N/A</v>
          </cell>
          <cell r="X24" t="str">
            <v>#N/A N/A</v>
          </cell>
          <cell r="Y24">
            <v>35999.598224697547</v>
          </cell>
          <cell r="Z24">
            <v>47595.746592336596</v>
          </cell>
          <cell r="AA24">
            <v>48203.142584485278</v>
          </cell>
          <cell r="AB24">
            <v>69846.70740854679</v>
          </cell>
          <cell r="AC24">
            <v>83328.398694062329</v>
          </cell>
          <cell r="AD24">
            <v>116753.40264294187</v>
          </cell>
          <cell r="AE24">
            <v>128694.93686933143</v>
          </cell>
          <cell r="AF24" t="str">
            <v>#N/A N/A</v>
          </cell>
          <cell r="AG24" t="str">
            <v>#N/A N/A</v>
          </cell>
          <cell r="AH24" t="str">
            <v>#N/A N/A</v>
          </cell>
          <cell r="AI24" t="str">
            <v>#N/A N/A</v>
          </cell>
          <cell r="AJ24" t="str">
            <v>#N/A N/A</v>
          </cell>
          <cell r="AK24" t="str">
            <v>#N/A N/A</v>
          </cell>
          <cell r="AL24" t="str">
            <v>#N/A N/A</v>
          </cell>
          <cell r="AM24" t="str">
            <v>#N/A N/A</v>
          </cell>
          <cell r="AN24">
            <v>25158.194253088684</v>
          </cell>
          <cell r="AO24">
            <v>34458.120259730073</v>
          </cell>
          <cell r="AP24">
            <v>49319.319611982675</v>
          </cell>
          <cell r="AQ24">
            <v>54812.393000697673</v>
          </cell>
          <cell r="AR24">
            <v>47659.649961010233</v>
          </cell>
          <cell r="AS24">
            <v>60471.164926087127</v>
          </cell>
          <cell r="AT24">
            <v>-8633.0912693020764</v>
          </cell>
          <cell r="AU24" t="str">
            <v>#N/A N/A</v>
          </cell>
          <cell r="AV24" t="str">
            <v>#N/A N/A</v>
          </cell>
          <cell r="AW24" t="str">
            <v>#N/A N/A</v>
          </cell>
          <cell r="AX24" t="str">
            <v>#N/A N/A</v>
          </cell>
          <cell r="AY24" t="str">
            <v>#N/A N/A</v>
          </cell>
          <cell r="AZ24" t="str">
            <v>#N/A N/A</v>
          </cell>
          <cell r="BA24" t="str">
            <v>#N/A N/A</v>
          </cell>
          <cell r="BB24" t="str">
            <v>#N/A N/A</v>
          </cell>
          <cell r="BC24">
            <v>22952.630423470415</v>
          </cell>
          <cell r="BD24">
            <v>31018.231369273446</v>
          </cell>
          <cell r="BE24">
            <v>43592.092397340974</v>
          </cell>
          <cell r="BF24">
            <v>48528.868936985426</v>
          </cell>
          <cell r="BG24">
            <v>40193.543712972707</v>
          </cell>
          <cell r="BH24">
            <v>48547.461656472035</v>
          </cell>
          <cell r="BI24">
            <v>-20380.579917955652</v>
          </cell>
          <cell r="BJ24" t="str">
            <v>#N/A N/A</v>
          </cell>
          <cell r="BK24" t="str">
            <v>#N/A N/A</v>
          </cell>
          <cell r="BL24" t="str">
            <v>#N/A N/A</v>
          </cell>
          <cell r="BM24" t="str">
            <v>#N/A N/A</v>
          </cell>
          <cell r="BN24" t="str">
            <v>#N/A N/A</v>
          </cell>
          <cell r="BO24" t="str">
            <v>#N/A N/A</v>
          </cell>
          <cell r="BP24" t="str">
            <v>#N/A N/A</v>
          </cell>
          <cell r="BQ24" t="str">
            <v>#N/A N/A</v>
          </cell>
          <cell r="BR24">
            <v>855.62471452902275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 t="str">
            <v>#N/A N/A</v>
          </cell>
          <cell r="BZ24" t="str">
            <v>#N/A N/A</v>
          </cell>
          <cell r="CA24" t="str">
            <v>#N/A N/A</v>
          </cell>
          <cell r="CB24" t="str">
            <v>#N/A N/A</v>
          </cell>
          <cell r="CC24" t="str">
            <v>#N/A N/A</v>
          </cell>
          <cell r="CD24" t="str">
            <v>#N/A N/A</v>
          </cell>
          <cell r="CE24" t="str">
            <v>#N/A N/A</v>
          </cell>
          <cell r="CF24" t="str">
            <v>#N/A N/A</v>
          </cell>
          <cell r="CG24">
            <v>1812.8352274782603</v>
          </cell>
          <cell r="CH24">
            <v>2061.3629169744145</v>
          </cell>
          <cell r="CI24">
            <v>3925.7409477854762</v>
          </cell>
          <cell r="CJ24">
            <v>4683.9848381948614</v>
          </cell>
          <cell r="CK24">
            <v>4970.2713558457181</v>
          </cell>
          <cell r="CL24">
            <v>15382.850493134945</v>
          </cell>
          <cell r="CM24">
            <v>18987.20675025092</v>
          </cell>
          <cell r="CN24" t="str">
            <v>#N/A N/A</v>
          </cell>
          <cell r="CO24" t="str">
            <v>#N/A N/A</v>
          </cell>
          <cell r="CP24" t="str">
            <v>#N/A N/A</v>
          </cell>
          <cell r="CQ24" t="str">
            <v>#N/A N/A</v>
          </cell>
          <cell r="CR24" t="str">
            <v>#N/A N/A</v>
          </cell>
          <cell r="CS24" t="str">
            <v>#N/A N/A</v>
          </cell>
          <cell r="CT24" t="str">
            <v>#N/A N/A</v>
          </cell>
          <cell r="CU24" t="str">
            <v>#N/A N/A</v>
          </cell>
          <cell r="CV24">
            <v>20695.750056505858</v>
          </cell>
          <cell r="CW24">
            <v>28707.649731515467</v>
          </cell>
          <cell r="CX24">
            <v>37733.820186780205</v>
          </cell>
          <cell r="CY24">
            <v>47708.542802580378</v>
          </cell>
          <cell r="CZ24">
            <v>41942.3789180237</v>
          </cell>
          <cell r="DA24">
            <v>34942.242248697919</v>
          </cell>
          <cell r="DB24">
            <v>-41383.925147654794</v>
          </cell>
          <cell r="DC24" t="str">
            <v>#N/A N/A</v>
          </cell>
          <cell r="DD24" t="str">
            <v>#N/A N/A</v>
          </cell>
          <cell r="DE24" t="str">
            <v>#N/A N/A</v>
          </cell>
          <cell r="DF24" t="str">
            <v>#N/A N/A</v>
          </cell>
          <cell r="DG24" t="str">
            <v>#N/A N/A</v>
          </cell>
          <cell r="DH24" t="str">
            <v>#N/A N/A</v>
          </cell>
          <cell r="DI24" t="str">
            <v>#N/A N/A</v>
          </cell>
          <cell r="DJ24" t="str">
            <v>#N/A N/A</v>
          </cell>
          <cell r="DK24">
            <v>4592.8300924933046</v>
          </cell>
          <cell r="DL24">
            <v>4775.3883134896569</v>
          </cell>
          <cell r="DM24">
            <v>4946.0562662058865</v>
          </cell>
          <cell r="DN24">
            <v>3724.3580394568808</v>
          </cell>
          <cell r="DO24">
            <v>4232.5118992099096</v>
          </cell>
          <cell r="DP24">
            <v>7976.5497420036936</v>
          </cell>
          <cell r="DQ24">
            <v>10395.785387234155</v>
          </cell>
          <cell r="DR24" t="str">
            <v>#N/A N/A</v>
          </cell>
          <cell r="DS24" t="str">
            <v>#N/A N/A</v>
          </cell>
          <cell r="DT24" t="str">
            <v>#N/A N/A</v>
          </cell>
          <cell r="DU24" t="str">
            <v>#N/A N/A</v>
          </cell>
          <cell r="DV24" t="str">
            <v>#N/A N/A</v>
          </cell>
          <cell r="DW24" t="str">
            <v>#N/A N/A</v>
          </cell>
          <cell r="DX24" t="str">
            <v>#N/A N/A</v>
          </cell>
          <cell r="DY24" t="str">
            <v>#N/A N/A</v>
          </cell>
          <cell r="DZ24">
            <v>16102.919964012553</v>
          </cell>
          <cell r="EA24">
            <v>23932.26141802581</v>
          </cell>
          <cell r="EB24">
            <v>32787.763920574325</v>
          </cell>
          <cell r="EC24">
            <v>43984.184763123492</v>
          </cell>
          <cell r="ED24">
            <v>37709.867018813798</v>
          </cell>
          <cell r="EE24">
            <v>26965.69250669422</v>
          </cell>
          <cell r="EF24">
            <v>-51779.710534888953</v>
          </cell>
          <cell r="EG24" t="str">
            <v>#N/A N/A</v>
          </cell>
          <cell r="EH24" t="str">
            <v>#N/A N/A</v>
          </cell>
          <cell r="EI24" t="str">
            <v>#N/A N/A</v>
          </cell>
          <cell r="EJ24" t="str">
            <v>#N/A N/A</v>
          </cell>
          <cell r="EK24" t="str">
            <v>#N/A N/A</v>
          </cell>
          <cell r="EL24" t="str">
            <v>#N/A N/A</v>
          </cell>
          <cell r="EM24" t="str">
            <v>#N/A N/A</v>
          </cell>
          <cell r="EN24" t="str">
            <v>#N/A N/A</v>
          </cell>
          <cell r="EO24">
            <v>13202.903</v>
          </cell>
          <cell r="EP24">
            <v>10906.62285</v>
          </cell>
          <cell r="EQ24">
            <v>21377.772000000001</v>
          </cell>
          <cell r="ER24">
            <v>134371.27249999999</v>
          </cell>
          <cell r="ES24">
            <v>72058.373790000012</v>
          </cell>
          <cell r="ET24">
            <v>31267.427700000004</v>
          </cell>
          <cell r="EU24">
            <v>69416.008199999997</v>
          </cell>
          <cell r="EV24" t="str">
            <v>#N/A N/A</v>
          </cell>
          <cell r="EW24" t="str">
            <v>#N/A N/A</v>
          </cell>
          <cell r="EX24" t="str">
            <v>#N/A N/A</v>
          </cell>
          <cell r="EY24" t="str">
            <v>#N/A N/A</v>
          </cell>
          <cell r="EZ24" t="str">
            <v>#N/A N/A</v>
          </cell>
          <cell r="FA24" t="str">
            <v>#N/A N/A</v>
          </cell>
          <cell r="FB24" t="str">
            <v>#N/A N/A</v>
          </cell>
          <cell r="FC24" t="str">
            <v>#N/A N/A</v>
          </cell>
          <cell r="FD24" t="str">
            <v>#N/A N/A</v>
          </cell>
          <cell r="FE24">
            <v>57.849299999999999</v>
          </cell>
          <cell r="FF24">
            <v>0</v>
          </cell>
          <cell r="FG24">
            <v>9526.5910000000003</v>
          </cell>
          <cell r="FH24">
            <v>0</v>
          </cell>
          <cell r="FI24">
            <v>0</v>
          </cell>
          <cell r="FJ24">
            <v>0</v>
          </cell>
          <cell r="FK24" t="str">
            <v>#N/A N/A</v>
          </cell>
          <cell r="FL24" t="str">
            <v>#N/A N/A</v>
          </cell>
          <cell r="FM24" t="str">
            <v>#N/A N/A</v>
          </cell>
          <cell r="FN24" t="str">
            <v>#N/A N/A</v>
          </cell>
          <cell r="FO24" t="str">
            <v>#N/A N/A</v>
          </cell>
          <cell r="FP24" t="str">
            <v>#N/A N/A</v>
          </cell>
          <cell r="FQ24" t="str">
            <v>#N/A N/A</v>
          </cell>
          <cell r="FR24" t="str">
            <v>#N/A N/A</v>
          </cell>
          <cell r="FS24">
            <v>42781.415499999996</v>
          </cell>
          <cell r="FT24">
            <v>37846.128449999997</v>
          </cell>
          <cell r="FU24">
            <v>50120.46</v>
          </cell>
          <cell r="FV24">
            <v>67621.236999999994</v>
          </cell>
          <cell r="FW24">
            <v>89459.51754999999</v>
          </cell>
          <cell r="FX24">
            <v>93670.920600000012</v>
          </cell>
          <cell r="FY24">
            <v>96364.795799999993</v>
          </cell>
          <cell r="FZ24" t="str">
            <v>#N/A N/A</v>
          </cell>
          <cell r="GA24" t="str">
            <v>#N/A N/A</v>
          </cell>
          <cell r="GB24" t="str">
            <v>#N/A N/A</v>
          </cell>
          <cell r="GC24" t="str">
            <v>#N/A N/A</v>
          </cell>
          <cell r="GD24" t="str">
            <v>#N/A N/A</v>
          </cell>
          <cell r="GE24" t="str">
            <v>#N/A N/A</v>
          </cell>
          <cell r="GF24" t="str">
            <v>#N/A N/A</v>
          </cell>
          <cell r="GG24" t="str">
            <v>#N/A N/A</v>
          </cell>
          <cell r="GH24">
            <v>38599.2405</v>
          </cell>
          <cell r="GI24">
            <v>39931.2405</v>
          </cell>
          <cell r="GJ24">
            <v>53862.119999999995</v>
          </cell>
          <cell r="GK24">
            <v>69406.239000000001</v>
          </cell>
          <cell r="GL24">
            <v>71636.559800000003</v>
          </cell>
          <cell r="GM24">
            <v>97483.585800000015</v>
          </cell>
          <cell r="GN24">
            <v>76970.699399999998</v>
          </cell>
          <cell r="GO24" t="str">
            <v>#N/A N/A</v>
          </cell>
          <cell r="GP24" t="str">
            <v>#N/A N/A</v>
          </cell>
          <cell r="GQ24" t="str">
            <v>#N/A N/A</v>
          </cell>
          <cell r="GR24" t="str">
            <v>#N/A N/A</v>
          </cell>
          <cell r="GS24" t="str">
            <v>#N/A N/A</v>
          </cell>
          <cell r="GT24" t="str">
            <v>#N/A N/A</v>
          </cell>
          <cell r="GU24" t="str">
            <v>#N/A N/A</v>
          </cell>
          <cell r="GV24" t="str">
            <v>#N/A N/A</v>
          </cell>
          <cell r="GW24">
            <v>98249.1875</v>
          </cell>
          <cell r="GX24">
            <v>95594.953349999996</v>
          </cell>
          <cell r="GY24">
            <v>136376.136</v>
          </cell>
          <cell r="GZ24">
            <v>295043.79099999991</v>
          </cell>
          <cell r="HA24">
            <v>253734.76050000003</v>
          </cell>
          <cell r="HB24">
            <v>270164.84655000002</v>
          </cell>
          <cell r="HC24">
            <v>265773.04109999997</v>
          </cell>
          <cell r="HD24" t="str">
            <v>#N/A N/A</v>
          </cell>
          <cell r="HE24" t="str">
            <v>#N/A N/A</v>
          </cell>
          <cell r="HF24" t="str">
            <v>#N/A N/A</v>
          </cell>
          <cell r="HG24" t="str">
            <v>#N/A N/A</v>
          </cell>
          <cell r="HH24" t="str">
            <v>#N/A N/A</v>
          </cell>
          <cell r="HI24" t="str">
            <v>#N/A N/A</v>
          </cell>
          <cell r="HJ24" t="str">
            <v>#N/A N/A</v>
          </cell>
          <cell r="HK24" t="str">
            <v>#N/A N/A</v>
          </cell>
          <cell r="HL24">
            <v>44203.354999999996</v>
          </cell>
          <cell r="HM24">
            <v>42761.796600000001</v>
          </cell>
          <cell r="HN24">
            <v>60713.172000000006</v>
          </cell>
          <cell r="HO24">
            <v>81385.38949999999</v>
          </cell>
          <cell r="HP24">
            <v>96120.444030000013</v>
          </cell>
          <cell r="HQ24">
            <v>94184.285250000015</v>
          </cell>
          <cell r="HR24">
            <v>79900.812599999976</v>
          </cell>
          <cell r="HS24" t="str">
            <v>#N/A N/A</v>
          </cell>
          <cell r="HT24" t="str">
            <v>#N/A N/A</v>
          </cell>
          <cell r="HU24" t="str">
            <v>#N/A N/A</v>
          </cell>
          <cell r="HV24" t="str">
            <v>#N/A N/A</v>
          </cell>
          <cell r="HW24" t="str">
            <v>#N/A N/A</v>
          </cell>
          <cell r="HX24" t="str">
            <v>#N/A N/A</v>
          </cell>
          <cell r="HY24" t="str">
            <v>#N/A N/A</v>
          </cell>
          <cell r="HZ24" t="str">
            <v>#N/A N/A</v>
          </cell>
          <cell r="IA24">
            <v>164596.99949999998</v>
          </cell>
          <cell r="IB24">
            <v>170644.77854999999</v>
          </cell>
          <cell r="IC24">
            <v>246968.74799999999</v>
          </cell>
          <cell r="ID24">
            <v>447443.79149999999</v>
          </cell>
          <cell r="IE24">
            <v>703155.78189999994</v>
          </cell>
          <cell r="IF24">
            <v>724065.89640000009</v>
          </cell>
          <cell r="IG24">
            <v>683711.69160000002</v>
          </cell>
          <cell r="IH24" t="str">
            <v>#N/A N/A</v>
          </cell>
          <cell r="II24" t="str">
            <v>#N/A N/A</v>
          </cell>
          <cell r="IJ24" t="str">
            <v>#N/A N/A</v>
          </cell>
          <cell r="IK24" t="str">
            <v>#N/A N/A</v>
          </cell>
          <cell r="IL24" t="str">
            <v>#N/A N/A</v>
          </cell>
          <cell r="IM24" t="str">
            <v>#N/A N/A</v>
          </cell>
          <cell r="IN24" t="str">
            <v>#N/A N/A</v>
          </cell>
          <cell r="IO24" t="str">
            <v>#N/A N/A</v>
          </cell>
          <cell r="IP24">
            <v>28093.361500000003</v>
          </cell>
          <cell r="IQ24">
            <v>15777.12795</v>
          </cell>
          <cell r="IR24">
            <v>28449.252</v>
          </cell>
          <cell r="IS24">
            <v>34868.839999999997</v>
          </cell>
          <cell r="IT24">
            <v>48894.513589999995</v>
          </cell>
          <cell r="IU24">
            <v>50327.600999999995</v>
          </cell>
          <cell r="IV24">
            <v>62286.753899999989</v>
          </cell>
          <cell r="IW24" t="str">
            <v>#N/A N/A</v>
          </cell>
          <cell r="IX24" t="str">
            <v>#N/A N/A</v>
          </cell>
          <cell r="IY24" t="str">
            <v>#N/A N/A</v>
          </cell>
          <cell r="IZ24" t="str">
            <v>#N/A N/A</v>
          </cell>
          <cell r="JA24" t="str">
            <v>#N/A N/A</v>
          </cell>
          <cell r="JB24" t="str">
            <v>#N/A N/A</v>
          </cell>
          <cell r="JC24" t="str">
            <v>#N/A N/A</v>
          </cell>
          <cell r="JD24" t="str">
            <v>#N/A N/A</v>
          </cell>
          <cell r="JE24">
            <v>14601.8565</v>
          </cell>
          <cell r="JF24">
            <v>11046.679049999999</v>
          </cell>
          <cell r="JG24">
            <v>52830.648000000001</v>
          </cell>
          <cell r="JH24">
            <v>25084.577000000001</v>
          </cell>
          <cell r="JI24">
            <v>240044.23924</v>
          </cell>
          <cell r="JJ24">
            <v>281063.20500000002</v>
          </cell>
          <cell r="JK24">
            <v>13882.8375</v>
          </cell>
          <cell r="JL24" t="str">
            <v>#N/A N/A</v>
          </cell>
          <cell r="JM24" t="str">
            <v>#N/A N/A</v>
          </cell>
          <cell r="JN24" t="str">
            <v>#N/A N/A</v>
          </cell>
          <cell r="JO24" t="str">
            <v>#N/A N/A</v>
          </cell>
          <cell r="JP24" t="str">
            <v>#N/A N/A</v>
          </cell>
          <cell r="JQ24" t="str">
            <v>#N/A N/A</v>
          </cell>
          <cell r="JR24" t="str">
            <v>#N/A N/A</v>
          </cell>
          <cell r="JS24" t="str">
            <v>#N/A N/A</v>
          </cell>
          <cell r="JT24">
            <v>66041.97050000001</v>
          </cell>
          <cell r="JU24">
            <v>49837.171949999996</v>
          </cell>
          <cell r="JV24">
            <v>102703.53599999999</v>
          </cell>
          <cell r="JW24">
            <v>101728.48999999999</v>
          </cell>
          <cell r="JX24">
            <v>358708.98920999997</v>
          </cell>
          <cell r="JY24">
            <v>393669.24180000008</v>
          </cell>
          <cell r="JZ24">
            <v>466847.50769999996</v>
          </cell>
          <cell r="KA24" t="str">
            <v>#N/A N/A</v>
          </cell>
          <cell r="KB24" t="str">
            <v>#N/A N/A</v>
          </cell>
          <cell r="KC24" t="str">
            <v>#N/A N/A</v>
          </cell>
          <cell r="KD24" t="str">
            <v>#N/A N/A</v>
          </cell>
          <cell r="KE24" t="str">
            <v>#N/A N/A</v>
          </cell>
          <cell r="KF24" t="str">
            <v>#N/A N/A</v>
          </cell>
          <cell r="KG24" t="str">
            <v>#N/A N/A</v>
          </cell>
          <cell r="KH24" t="str">
            <v>#N/A N/A</v>
          </cell>
          <cell r="KI24">
            <v>128.977</v>
          </cell>
          <cell r="KJ24">
            <v>74.087699999999998</v>
          </cell>
          <cell r="KK24">
            <v>383.76</v>
          </cell>
          <cell r="KL24">
            <v>6635.0540000000001</v>
          </cell>
          <cell r="KM24">
            <v>5471.6121200000007</v>
          </cell>
          <cell r="KN24">
            <v>4072.7629500000007</v>
          </cell>
          <cell r="KO24">
            <v>674.26589999999999</v>
          </cell>
          <cell r="KP24" t="str">
            <v>#N/A N/A</v>
          </cell>
          <cell r="KQ24" t="str">
            <v>#N/A N/A</v>
          </cell>
          <cell r="KR24" t="str">
            <v>#N/A N/A</v>
          </cell>
          <cell r="KS24" t="str">
            <v>#N/A N/A</v>
          </cell>
          <cell r="KT24" t="str">
            <v>#N/A N/A</v>
          </cell>
          <cell r="KU24" t="str">
            <v>#N/A N/A</v>
          </cell>
          <cell r="KV24" t="str">
            <v>#N/A N/A</v>
          </cell>
          <cell r="KW24" t="str">
            <v>#N/A N/A</v>
          </cell>
          <cell r="KX24">
            <v>98555.028999999995</v>
          </cell>
          <cell r="KY24">
            <v>120807.60659999998</v>
          </cell>
          <cell r="KZ24">
            <v>144265.212</v>
          </cell>
          <cell r="LA24">
            <v>345715.3015</v>
          </cell>
          <cell r="LB24">
            <v>344446.79268999997</v>
          </cell>
          <cell r="LC24">
            <v>330396.65460000001</v>
          </cell>
          <cell r="LD24">
            <v>216864.1839</v>
          </cell>
          <cell r="LE24" t="str">
            <v>#N/A N/A</v>
          </cell>
          <cell r="LF24" t="str">
            <v>#N/A N/A</v>
          </cell>
          <cell r="LG24" t="str">
            <v>#N/A N/A</v>
          </cell>
          <cell r="LH24" t="str">
            <v>#N/A N/A</v>
          </cell>
          <cell r="LI24" t="str">
            <v>#N/A N/A</v>
          </cell>
          <cell r="LJ24" t="str">
            <v>#N/A N/A</v>
          </cell>
          <cell r="LK24" t="str">
            <v>#N/A N/A</v>
          </cell>
          <cell r="LL24" t="str">
            <v>#N/A N/A</v>
          </cell>
          <cell r="LM24">
            <v>-3549.2192870732665</v>
          </cell>
          <cell r="LN24">
            <v>-9860.3442756656314</v>
          </cell>
          <cell r="LO24">
            <v>-8911.059722496293</v>
          </cell>
          <cell r="LP24">
            <v>-9028.9079899404678</v>
          </cell>
          <cell r="LQ24">
            <v>-12306.041720970648</v>
          </cell>
          <cell r="LR24">
            <v>-9632.3031108096766</v>
          </cell>
          <cell r="LS24">
            <v>-8560.5970487783143</v>
          </cell>
          <cell r="LT24" t="str">
            <v>#N/A N/A</v>
          </cell>
          <cell r="LU24" t="str">
            <v>#N/A N/A</v>
          </cell>
          <cell r="LV24" t="str">
            <v>#N/A N/A</v>
          </cell>
          <cell r="LW24" t="str">
            <v>#N/A N/A</v>
          </cell>
          <cell r="LX24" t="str">
            <v>#N/A N/A</v>
          </cell>
          <cell r="LY24" t="str">
            <v>#N/A N/A</v>
          </cell>
          <cell r="LZ24" t="str">
            <v>#N/A N/A</v>
          </cell>
          <cell r="MA24" t="str">
            <v>#N/A N/A</v>
          </cell>
          <cell r="MB24" t="str">
            <v>#N/A N/A</v>
          </cell>
          <cell r="MC24">
            <v>0</v>
          </cell>
          <cell r="MD24">
            <v>0</v>
          </cell>
          <cell r="ME24">
            <v>0</v>
          </cell>
          <cell r="MF24">
            <v>3460.2231601606932</v>
          </cell>
          <cell r="MG24">
            <v>12230.379312490879</v>
          </cell>
          <cell r="MH24">
            <v>16894.007485206574</v>
          </cell>
          <cell r="MI24" t="str">
            <v>#N/A N/A</v>
          </cell>
          <cell r="MJ24" t="str">
            <v>#N/A N/A</v>
          </cell>
          <cell r="MK24" t="str">
            <v>#N/A N/A</v>
          </cell>
          <cell r="ML24" t="str">
            <v>#N/A N/A</v>
          </cell>
          <cell r="MM24" t="str">
            <v>#N/A N/A</v>
          </cell>
          <cell r="MN24" t="str">
            <v>#N/A N/A</v>
          </cell>
          <cell r="MO24" t="str">
            <v>#N/A N/A</v>
          </cell>
          <cell r="MP24" t="str">
            <v>#N/A N/A</v>
          </cell>
          <cell r="MQ24" t="str">
            <v>#N/A N/A</v>
          </cell>
          <cell r="MR24">
            <v>2880.5437346172698</v>
          </cell>
          <cell r="MS24">
            <v>-131.55489862691945</v>
          </cell>
          <cell r="MT24">
            <v>3439.9525164438101</v>
          </cell>
          <cell r="MU24">
            <v>4990.2108006196586</v>
          </cell>
          <cell r="MV24">
            <v>7425.1273902738722</v>
          </cell>
          <cell r="MW24">
            <v>10468.850428391963</v>
          </cell>
          <cell r="MX24" t="str">
            <v>#N/A N/A</v>
          </cell>
          <cell r="MY24" t="str">
            <v>#N/A N/A</v>
          </cell>
          <cell r="MZ24" t="str">
            <v>#N/A N/A</v>
          </cell>
          <cell r="NA24" t="str">
            <v>#N/A N/A</v>
          </cell>
          <cell r="NB24" t="str">
            <v>#N/A N/A</v>
          </cell>
          <cell r="NC24" t="str">
            <v>#N/A N/A</v>
          </cell>
          <cell r="ND24" t="str">
            <v>#N/A N/A</v>
          </cell>
          <cell r="NE24" t="str">
            <v>#N/A N/A</v>
          </cell>
          <cell r="NF24" t="str">
            <v>#N/A N/A</v>
          </cell>
          <cell r="NG24">
            <v>0</v>
          </cell>
          <cell r="NH24">
            <v>0</v>
          </cell>
          <cell r="NI24">
            <v>0</v>
          </cell>
          <cell r="NJ24">
            <v>-14592.755606996732</v>
          </cell>
          <cell r="NK24">
            <v>-32790.060131973441</v>
          </cell>
          <cell r="NL24">
            <v>0</v>
          </cell>
          <cell r="NM24" t="str">
            <v>#N/A N/A</v>
          </cell>
          <cell r="NN24" t="str">
            <v>#N/A N/A</v>
          </cell>
          <cell r="NO24" t="str">
            <v>#N/A N/A</v>
          </cell>
          <cell r="NP24" t="str">
            <v>#N/A N/A</v>
          </cell>
          <cell r="NQ24" t="str">
            <v>#N/A N/A</v>
          </cell>
          <cell r="NR24" t="str">
            <v>#N/A N/A</v>
          </cell>
          <cell r="NS24" t="str">
            <v>#N/A N/A</v>
          </cell>
          <cell r="NT24" t="str">
            <v>#N/A N/A</v>
          </cell>
          <cell r="NU24">
            <v>2205.5638296182647</v>
          </cell>
          <cell r="NV24">
            <v>3439.8888904566261</v>
          </cell>
          <cell r="NW24">
            <v>5727.2272146417026</v>
          </cell>
          <cell r="NX24">
            <v>6283.5240637122515</v>
          </cell>
          <cell r="NY24">
            <v>7466.1062480375213</v>
          </cell>
          <cell r="NZ24">
            <v>11923.703269615085</v>
          </cell>
          <cell r="OA24">
            <v>11747.488648653578</v>
          </cell>
          <cell r="OB24" t="str">
            <v>#N/A N/A</v>
          </cell>
          <cell r="OC24" t="str">
            <v>#N/A N/A</v>
          </cell>
          <cell r="OD24" t="str">
            <v>CLP</v>
          </cell>
        </row>
        <row r="25">
          <cell r="C25" t="str">
            <v>ANDINA-A PREF</v>
          </cell>
          <cell r="D25">
            <v>398241.90625</v>
          </cell>
          <cell r="E25">
            <v>386856.3125</v>
          </cell>
          <cell r="F25">
            <v>413754.21875</v>
          </cell>
          <cell r="G25">
            <v>478471.8125</v>
          </cell>
          <cell r="H25">
            <v>546731.82400000002</v>
          </cell>
          <cell r="I25">
            <v>636689.03</v>
          </cell>
          <cell r="J25">
            <v>847301.26199999999</v>
          </cell>
          <cell r="K25">
            <v>785845.05</v>
          </cell>
          <cell r="L25">
            <v>888713.88199999998</v>
          </cell>
          <cell r="M25">
            <v>982864.41700000002</v>
          </cell>
          <cell r="N25">
            <v>1172292.817</v>
          </cell>
          <cell r="O25">
            <v>1521681.335</v>
          </cell>
          <cell r="P25">
            <v>1797199.8770000001</v>
          </cell>
          <cell r="Q25">
            <v>1877394.2560000001</v>
          </cell>
          <cell r="R25" t="str">
            <v>#N/A N/A</v>
          </cell>
          <cell r="S25">
            <v>262166.5</v>
          </cell>
          <cell r="T25">
            <v>247212.296875</v>
          </cell>
          <cell r="U25">
            <v>253652.328125</v>
          </cell>
          <cell r="V25">
            <v>287394.8125</v>
          </cell>
          <cell r="W25">
            <v>312076.96999999997</v>
          </cell>
          <cell r="X25">
            <v>351451.73599999998</v>
          </cell>
          <cell r="Y25">
            <v>470650.67799999996</v>
          </cell>
          <cell r="Z25">
            <v>453035.902</v>
          </cell>
          <cell r="AA25">
            <v>504515.56799999997</v>
          </cell>
          <cell r="AB25">
            <v>578581.18400000001</v>
          </cell>
          <cell r="AC25">
            <v>698955.21499999997</v>
          </cell>
          <cell r="AD25">
            <v>914817.74799999991</v>
          </cell>
          <cell r="AE25">
            <v>1081243.4080000001</v>
          </cell>
          <cell r="AF25">
            <v>1106706.1459999999</v>
          </cell>
          <cell r="AG25" t="str">
            <v>#N/A N/A</v>
          </cell>
          <cell r="AH25">
            <v>82459.80078125</v>
          </cell>
          <cell r="AI25">
            <v>81175.09765625</v>
          </cell>
          <cell r="AJ25">
            <v>95732.41796875</v>
          </cell>
          <cell r="AK25">
            <v>107269.4609375</v>
          </cell>
          <cell r="AL25">
            <v>124945.962</v>
          </cell>
          <cell r="AM25">
            <v>144879.31099999999</v>
          </cell>
          <cell r="AN25">
            <v>177085.552</v>
          </cell>
          <cell r="AO25">
            <v>162696.10699999999</v>
          </cell>
          <cell r="AP25">
            <v>177146.36499999999</v>
          </cell>
          <cell r="AQ25">
            <v>171571.601</v>
          </cell>
          <cell r="AR25">
            <v>191009.83499999999</v>
          </cell>
          <cell r="AS25">
            <v>226100.41699999999</v>
          </cell>
          <cell r="AT25">
            <v>265729.73599999998</v>
          </cell>
          <cell r="AU25">
            <v>279247.076</v>
          </cell>
          <cell r="AV25" t="str">
            <v>#N/A N/A</v>
          </cell>
          <cell r="AW25">
            <v>33527</v>
          </cell>
          <cell r="AX25">
            <v>41081.19921875</v>
          </cell>
          <cell r="AY25">
            <v>55949.609375</v>
          </cell>
          <cell r="AZ25">
            <v>71679.1328125</v>
          </cell>
          <cell r="BA25">
            <v>88693.885999999999</v>
          </cell>
          <cell r="BB25">
            <v>108991.66799999999</v>
          </cell>
          <cell r="BC25">
            <v>131064.46299999999</v>
          </cell>
          <cell r="BD25">
            <v>125790.93799999999</v>
          </cell>
          <cell r="BE25">
            <v>140123.83199999999</v>
          </cell>
          <cell r="BF25">
            <v>132066.86799999999</v>
          </cell>
          <cell r="BG25">
            <v>137185.69699999999</v>
          </cell>
          <cell r="BH25">
            <v>142758.58499999999</v>
          </cell>
          <cell r="BI25">
            <v>162762.81099999999</v>
          </cell>
          <cell r="BJ25">
            <v>178608.35</v>
          </cell>
          <cell r="BK25" t="str">
            <v>#N/A N/A</v>
          </cell>
          <cell r="BL25" t="str">
            <v>#N/A N/A</v>
          </cell>
          <cell r="BM25" t="str">
            <v>#N/A N/A</v>
          </cell>
          <cell r="BN25">
            <v>23316.79296875</v>
          </cell>
          <cell r="BO25" t="str">
            <v>#N/A N/A</v>
          </cell>
          <cell r="BP25">
            <v>12532.277</v>
          </cell>
          <cell r="BQ25">
            <v>22935.16</v>
          </cell>
          <cell r="BR25">
            <v>11884.239</v>
          </cell>
          <cell r="BS25">
            <v>3235.5429999999997</v>
          </cell>
          <cell r="BT25">
            <v>2451.808</v>
          </cell>
          <cell r="BU25">
            <v>2846.7280000000001</v>
          </cell>
          <cell r="BV25">
            <v>2487.739</v>
          </cell>
          <cell r="BW25">
            <v>4497.8019999999997</v>
          </cell>
          <cell r="BX25">
            <v>7770.1979999999994</v>
          </cell>
          <cell r="BY25">
            <v>9175.521999999999</v>
          </cell>
          <cell r="BZ25" t="str">
            <v>#N/A N/A</v>
          </cell>
          <cell r="CA25">
            <v>20201.19921875</v>
          </cell>
          <cell r="CB25">
            <v>19980.19921875</v>
          </cell>
          <cell r="CC25">
            <v>19140.482421875</v>
          </cell>
          <cell r="CD25">
            <v>21112.169921875</v>
          </cell>
          <cell r="CE25">
            <v>15372.876</v>
          </cell>
          <cell r="CF25">
            <v>15161.027999999998</v>
          </cell>
          <cell r="CG25">
            <v>27576.508999999998</v>
          </cell>
          <cell r="CH25">
            <v>5838.826</v>
          </cell>
          <cell r="CI25">
            <v>6102.7370000000001</v>
          </cell>
          <cell r="CJ25">
            <v>6606.7239999999993</v>
          </cell>
          <cell r="CK25">
            <v>10442.780999999999</v>
          </cell>
          <cell r="CL25">
            <v>26725.601999999999</v>
          </cell>
          <cell r="CM25">
            <v>59946.745999999999</v>
          </cell>
          <cell r="CN25">
            <v>50211.483999999997</v>
          </cell>
          <cell r="CO25" t="str">
            <v>#N/A N/A</v>
          </cell>
          <cell r="CP25">
            <v>41528.90087890625</v>
          </cell>
          <cell r="CQ25">
            <v>16767.19921875</v>
          </cell>
          <cell r="CR25">
            <v>44106.205078125</v>
          </cell>
          <cell r="CS25">
            <v>64576.22265625</v>
          </cell>
          <cell r="CT25">
            <v>87950.31700000001</v>
          </cell>
          <cell r="CU25">
            <v>108165.30099999999</v>
          </cell>
          <cell r="CV25">
            <v>120068.50899999999</v>
          </cell>
          <cell r="CW25">
            <v>127151.90300000001</v>
          </cell>
          <cell r="CX25">
            <v>139940.304</v>
          </cell>
          <cell r="CY25">
            <v>131712.08499999999</v>
          </cell>
          <cell r="CZ25">
            <v>126773.808</v>
          </cell>
          <cell r="DA25">
            <v>113233.488</v>
          </cell>
          <cell r="DB25">
            <v>97826.873999999996</v>
          </cell>
          <cell r="DC25">
            <v>129740.488</v>
          </cell>
          <cell r="DD25" t="str">
            <v>#N/A N/A</v>
          </cell>
          <cell r="DE25">
            <v>8504.900390625</v>
          </cell>
          <cell r="DF25">
            <v>1009.5999755859375</v>
          </cell>
          <cell r="DG25">
            <v>3944.802001953125</v>
          </cell>
          <cell r="DH25">
            <v>8549.0419921875</v>
          </cell>
          <cell r="DI25">
            <v>13565.626</v>
          </cell>
          <cell r="DJ25">
            <v>26520.556</v>
          </cell>
          <cell r="DK25">
            <v>25248.074999999997</v>
          </cell>
          <cell r="DL25">
            <v>29166.424999999999</v>
          </cell>
          <cell r="DM25">
            <v>36340.239999999998</v>
          </cell>
          <cell r="DN25">
            <v>34684.661</v>
          </cell>
          <cell r="DO25">
            <v>38504.635999999999</v>
          </cell>
          <cell r="DP25">
            <v>22966.263999999999</v>
          </cell>
          <cell r="DQ25">
            <v>22019.435999999998</v>
          </cell>
          <cell r="DR25">
            <v>41642.561999999998</v>
          </cell>
          <cell r="DS25" t="str">
            <v>#N/A N/A</v>
          </cell>
          <cell r="DT25">
            <v>33024</v>
          </cell>
          <cell r="DU25">
            <v>15757.599609375</v>
          </cell>
          <cell r="DV25">
            <v>40161.40234375</v>
          </cell>
          <cell r="DW25">
            <v>56027.1796875</v>
          </cell>
          <cell r="DX25">
            <v>74384.690999999992</v>
          </cell>
          <cell r="DY25">
            <v>81644.744999999995</v>
          </cell>
          <cell r="DZ25">
            <v>94820.433999999994</v>
          </cell>
          <cell r="EA25">
            <v>97985.478000000003</v>
          </cell>
          <cell r="EB25">
            <v>103600.064</v>
          </cell>
          <cell r="EC25">
            <v>97027.423999999999</v>
          </cell>
          <cell r="ED25">
            <v>88269.171999999991</v>
          </cell>
          <cell r="EE25">
            <v>90267.224000000002</v>
          </cell>
          <cell r="EF25">
            <v>75807.437999999995</v>
          </cell>
          <cell r="EG25">
            <v>88097.925999999992</v>
          </cell>
          <cell r="EH25" t="str">
            <v>#N/A N/A</v>
          </cell>
          <cell r="EI25">
            <v>24085.0859375</v>
          </cell>
          <cell r="EJ25">
            <v>15948.13671875</v>
          </cell>
          <cell r="EK25">
            <v>21388.587890625</v>
          </cell>
          <cell r="EL25">
            <v>40113.1015625</v>
          </cell>
          <cell r="EM25">
            <v>23515.592000000001</v>
          </cell>
          <cell r="EN25">
            <v>73842.523000000001</v>
          </cell>
          <cell r="EO25">
            <v>102971.583</v>
          </cell>
          <cell r="EP25">
            <v>93903.917999999991</v>
          </cell>
          <cell r="EQ25">
            <v>90658.173999999999</v>
          </cell>
          <cell r="ER25">
            <v>16709.111000000001</v>
          </cell>
          <cell r="ES25">
            <v>25825.881999999998</v>
          </cell>
          <cell r="ET25">
            <v>40056.526999999995</v>
          </cell>
          <cell r="EU25">
            <v>27686.379999999997</v>
          </cell>
          <cell r="EV25">
            <v>40463.420999999995</v>
          </cell>
          <cell r="EW25" t="str">
            <v>#N/A N/A</v>
          </cell>
          <cell r="EX25">
            <v>25539.794921875</v>
          </cell>
          <cell r="EY25">
            <v>25093.5625</v>
          </cell>
          <cell r="EZ25">
            <v>16081.71484375</v>
          </cell>
          <cell r="FA25">
            <v>14003.2822265625</v>
          </cell>
          <cell r="FB25">
            <v>26043.35</v>
          </cell>
          <cell r="FC25">
            <v>48533.560999999994</v>
          </cell>
          <cell r="FD25">
            <v>26281.107</v>
          </cell>
          <cell r="FE25">
            <v>41232.413999999997</v>
          </cell>
          <cell r="FF25">
            <v>6519.6399999999994</v>
          </cell>
          <cell r="FG25">
            <v>30249.993999999999</v>
          </cell>
          <cell r="FH25">
            <v>29824.953999999998</v>
          </cell>
          <cell r="FI25">
            <v>76391.23599999999</v>
          </cell>
          <cell r="FJ25">
            <v>158405.09599999999</v>
          </cell>
          <cell r="FK25">
            <v>176189.44899999999</v>
          </cell>
          <cell r="FL25" t="str">
            <v>#N/A N/A</v>
          </cell>
          <cell r="FM25">
            <v>38711.20703125</v>
          </cell>
          <cell r="FN25">
            <v>39806.23046875</v>
          </cell>
          <cell r="FO25">
            <v>41219.09375</v>
          </cell>
          <cell r="FP25">
            <v>45349.92578125</v>
          </cell>
          <cell r="FQ25">
            <v>48602.298999999999</v>
          </cell>
          <cell r="FR25">
            <v>58834.307000000001</v>
          </cell>
          <cell r="FS25">
            <v>60867.846999999994</v>
          </cell>
          <cell r="FT25">
            <v>78558.59</v>
          </cell>
          <cell r="FU25">
            <v>97254.596999999994</v>
          </cell>
          <cell r="FV25">
            <v>107443.03899999999</v>
          </cell>
          <cell r="FW25">
            <v>152816.916</v>
          </cell>
          <cell r="FX25">
            <v>195434.07499999998</v>
          </cell>
          <cell r="FY25">
            <v>198110.424</v>
          </cell>
          <cell r="FZ25">
            <v>176385.83599999998</v>
          </cell>
          <cell r="GA25" t="str">
            <v>#N/A N/A</v>
          </cell>
          <cell r="GB25">
            <v>17810.880859375</v>
          </cell>
          <cell r="GC25">
            <v>19690.10546875</v>
          </cell>
          <cell r="GD25">
            <v>20717.572265625</v>
          </cell>
          <cell r="GE25">
            <v>17425.36328125</v>
          </cell>
          <cell r="GF25">
            <v>22691.082999999999</v>
          </cell>
          <cell r="GG25">
            <v>27298.62</v>
          </cell>
          <cell r="GH25">
            <v>31227.35</v>
          </cell>
          <cell r="GI25">
            <v>40908.936999999998</v>
          </cell>
          <cell r="GJ25">
            <v>49939.193999999996</v>
          </cell>
          <cell r="GK25">
            <v>57486.657999999996</v>
          </cell>
          <cell r="GL25">
            <v>89319.826000000001</v>
          </cell>
          <cell r="GM25">
            <v>125853.99099999999</v>
          </cell>
          <cell r="GN25">
            <v>149727.61799999999</v>
          </cell>
          <cell r="GO25">
            <v>133333.253</v>
          </cell>
          <cell r="GP25" t="str">
            <v>#N/A N/A</v>
          </cell>
          <cell r="GQ25">
            <v>123374.6015625</v>
          </cell>
          <cell r="GR25">
            <v>127817.4453125</v>
          </cell>
          <cell r="GS25">
            <v>132322.015625</v>
          </cell>
          <cell r="GT25">
            <v>162015.515625</v>
          </cell>
          <cell r="GU25">
            <v>164124.80899999998</v>
          </cell>
          <cell r="GV25">
            <v>265819.12699999998</v>
          </cell>
          <cell r="GW25">
            <v>256542.17299999998</v>
          </cell>
          <cell r="GX25">
            <v>270304.47200000001</v>
          </cell>
          <cell r="GY25">
            <v>257620.73499999999</v>
          </cell>
          <cell r="GZ25">
            <v>235532.21899999998</v>
          </cell>
          <cell r="HA25">
            <v>327172.16699999996</v>
          </cell>
          <cell r="HB25">
            <v>460584.08599999995</v>
          </cell>
          <cell r="HC25">
            <v>553736.201</v>
          </cell>
          <cell r="HD25">
            <v>547409.85600000003</v>
          </cell>
          <cell r="HE25" t="str">
            <v>#N/A N/A</v>
          </cell>
          <cell r="HF25">
            <v>207349.40625</v>
          </cell>
          <cell r="HG25">
            <v>169085.484375</v>
          </cell>
          <cell r="HH25">
            <v>153626.71875</v>
          </cell>
          <cell r="HI25">
            <v>139306.0625</v>
          </cell>
          <cell r="HJ25">
            <v>142042.15599999999</v>
          </cell>
          <cell r="HK25">
            <v>168583.58</v>
          </cell>
          <cell r="HL25">
            <v>227193.981</v>
          </cell>
          <cell r="HM25">
            <v>247869.09099999999</v>
          </cell>
          <cell r="HN25">
            <v>291482.18</v>
          </cell>
          <cell r="HO25">
            <v>350064.467</v>
          </cell>
          <cell r="HP25">
            <v>576550.72499999998</v>
          </cell>
          <cell r="HQ25">
            <v>692949.80799999996</v>
          </cell>
          <cell r="HR25">
            <v>713075.28499999992</v>
          </cell>
          <cell r="HS25">
            <v>640529.87199999997</v>
          </cell>
          <cell r="HT25" t="str">
            <v>#N/A N/A</v>
          </cell>
          <cell r="HU25">
            <v>670628.375</v>
          </cell>
          <cell r="HV25">
            <v>585426.0625</v>
          </cell>
          <cell r="HW25">
            <v>579731.1875</v>
          </cell>
          <cell r="HX25">
            <v>526049.625</v>
          </cell>
          <cell r="HY25">
            <v>513599.147</v>
          </cell>
          <cell r="HZ25">
            <v>540428.26699999999</v>
          </cell>
          <cell r="IA25">
            <v>602956.55499999993</v>
          </cell>
          <cell r="IB25">
            <v>648944.96299999999</v>
          </cell>
          <cell r="IC25">
            <v>695205.70399999991</v>
          </cell>
          <cell r="ID25">
            <v>741959.34299999999</v>
          </cell>
          <cell r="IE25">
            <v>1539836.331</v>
          </cell>
          <cell r="IF25">
            <v>2082961.3099999998</v>
          </cell>
          <cell r="IG25">
            <v>2269173.2909999997</v>
          </cell>
          <cell r="IH25">
            <v>2209361.0239999997</v>
          </cell>
          <cell r="II25" t="str">
            <v>#N/A N/A</v>
          </cell>
          <cell r="IJ25">
            <v>26338.341796875</v>
          </cell>
          <cell r="IK25">
            <v>24751.9453125</v>
          </cell>
          <cell r="IL25">
            <v>33635.0078125</v>
          </cell>
          <cell r="IM25">
            <v>37876.73046875</v>
          </cell>
          <cell r="IN25">
            <v>42868.131999999998</v>
          </cell>
          <cell r="IO25">
            <v>54585.034999999996</v>
          </cell>
          <cell r="IP25">
            <v>64183.028999999995</v>
          </cell>
          <cell r="IQ25">
            <v>49701.195999999996</v>
          </cell>
          <cell r="IR25">
            <v>87580.97099999999</v>
          </cell>
          <cell r="IS25">
            <v>112963.542</v>
          </cell>
          <cell r="IT25">
            <v>159211.448</v>
          </cell>
          <cell r="IU25">
            <v>162980.83299999998</v>
          </cell>
          <cell r="IV25">
            <v>160783.084</v>
          </cell>
          <cell r="IW25">
            <v>167492.71899999998</v>
          </cell>
          <cell r="IX25" t="str">
            <v>#N/A N/A</v>
          </cell>
          <cell r="IY25">
            <v>213304.609375</v>
          </cell>
          <cell r="IZ25">
            <v>191790.541015625</v>
          </cell>
          <cell r="JA25">
            <v>190980.91796875</v>
          </cell>
          <cell r="JB25">
            <v>144360.37890625</v>
          </cell>
          <cell r="JC25">
            <v>109344.545</v>
          </cell>
          <cell r="JD25">
            <v>85325.920000000013</v>
          </cell>
          <cell r="JE25">
            <v>86257.191999999995</v>
          </cell>
          <cell r="JF25">
            <v>78949.554999999993</v>
          </cell>
          <cell r="JG25">
            <v>82445.858000000007</v>
          </cell>
          <cell r="JH25">
            <v>97734.805000000008</v>
          </cell>
          <cell r="JI25">
            <v>280128.21400000004</v>
          </cell>
          <cell r="JJ25">
            <v>712239.31400000001</v>
          </cell>
          <cell r="JK25">
            <v>810018.87999999989</v>
          </cell>
          <cell r="JL25">
            <v>827517.03200000001</v>
          </cell>
          <cell r="JM25" t="str">
            <v>#N/A N/A</v>
          </cell>
          <cell r="JN25">
            <v>301454.142578125</v>
          </cell>
          <cell r="JO25">
            <v>282443.314453125</v>
          </cell>
          <cell r="JP25">
            <v>288830.6875</v>
          </cell>
          <cell r="JQ25">
            <v>256495.4765625</v>
          </cell>
          <cell r="JR25">
            <v>237694.92499999999</v>
          </cell>
          <cell r="JS25">
            <v>257991.98500000004</v>
          </cell>
          <cell r="JT25">
            <v>255322.087</v>
          </cell>
          <cell r="JU25">
            <v>275387.228</v>
          </cell>
          <cell r="JV25">
            <v>300341.10800000001</v>
          </cell>
          <cell r="JW25">
            <v>319980.42300000001</v>
          </cell>
          <cell r="JX25">
            <v>646231.41</v>
          </cell>
          <cell r="JY25">
            <v>1201528.7220000001</v>
          </cell>
          <cell r="JZ25">
            <v>1350175.5580000002</v>
          </cell>
          <cell r="KA25">
            <v>1357826.7239999999</v>
          </cell>
          <cell r="KB25" t="str">
            <v>#N/A N/A</v>
          </cell>
          <cell r="KC25">
            <v>49.58599853515625</v>
          </cell>
          <cell r="KD25">
            <v>48.115001678466797</v>
          </cell>
          <cell r="KE25">
            <v>51.881000518798828</v>
          </cell>
          <cell r="KF25">
            <v>1117.529052734375</v>
          </cell>
          <cell r="KG25">
            <v>1170.883</v>
          </cell>
          <cell r="KH25">
            <v>1287.144</v>
          </cell>
          <cell r="KI25">
            <v>1385.866</v>
          </cell>
          <cell r="KJ25">
            <v>9.141</v>
          </cell>
          <cell r="KK25">
            <v>8.33</v>
          </cell>
          <cell r="KL25">
            <v>9.0149999999999988</v>
          </cell>
          <cell r="KM25">
            <v>19441.171999999999</v>
          </cell>
          <cell r="KN25">
            <v>20763.545999999998</v>
          </cell>
          <cell r="KO25">
            <v>21703.237999999998</v>
          </cell>
          <cell r="KP25">
            <v>21060.465</v>
          </cell>
          <cell r="KQ25" t="str">
            <v>#N/A N/A</v>
          </cell>
          <cell r="KR25">
            <v>369174.21099853516</v>
          </cell>
          <cell r="KS25">
            <v>302982.70875167847</v>
          </cell>
          <cell r="KT25">
            <v>290900.5060005188</v>
          </cell>
          <cell r="KU25">
            <v>269554.11499023437</v>
          </cell>
          <cell r="KV25">
            <v>275904.22200000001</v>
          </cell>
          <cell r="KW25">
            <v>282436.28200000001</v>
          </cell>
          <cell r="KX25">
            <v>347634.46799999994</v>
          </cell>
          <cell r="KY25">
            <v>373557.73500000004</v>
          </cell>
          <cell r="KZ25">
            <v>394864.59599999996</v>
          </cell>
          <cell r="LA25">
            <v>421978.92000000004</v>
          </cell>
          <cell r="LB25">
            <v>893604.92099999997</v>
          </cell>
          <cell r="LC25">
            <v>881432.58799999999</v>
          </cell>
          <cell r="LD25">
            <v>918997.73300000001</v>
          </cell>
          <cell r="LE25">
            <v>851534.29999999993</v>
          </cell>
          <cell r="LF25" t="str">
            <v>#N/A N/A</v>
          </cell>
          <cell r="LG25">
            <v>-23840.599609375</v>
          </cell>
          <cell r="LH25">
            <v>-25343</v>
          </cell>
          <cell r="LI25">
            <v>-25240.98828125</v>
          </cell>
          <cell r="LJ25">
            <v>-27395.13671875</v>
          </cell>
          <cell r="LK25">
            <v>-37004.368999999999</v>
          </cell>
          <cell r="LL25">
            <v>-56024.449000000001</v>
          </cell>
          <cell r="LM25">
            <v>-67074.398000000001</v>
          </cell>
          <cell r="LN25">
            <v>-49482.837</v>
          </cell>
          <cell r="LO25">
            <v>-95461.554999999993</v>
          </cell>
          <cell r="LP25">
            <v>-126930.94399999999</v>
          </cell>
          <cell r="LQ25">
            <v>-143763.66999999998</v>
          </cell>
          <cell r="LR25">
            <v>-183697.386</v>
          </cell>
          <cell r="LS25">
            <v>-114216.855</v>
          </cell>
          <cell r="LT25">
            <v>-112399.52799999999</v>
          </cell>
          <cell r="LU25" t="str">
            <v>#N/A N/A</v>
          </cell>
          <cell r="LV25" t="str">
            <v>#N/A N/A</v>
          </cell>
          <cell r="LW25" t="str">
            <v>#N/A N/A</v>
          </cell>
          <cell r="LX25" t="str">
            <v>#N/A N/A</v>
          </cell>
          <cell r="LY25" t="str">
            <v>#N/A N/A</v>
          </cell>
          <cell r="LZ25" t="str">
            <v>#N/A N/A</v>
          </cell>
          <cell r="MA25" t="str">
            <v>#N/A N/A</v>
          </cell>
          <cell r="MB25" t="str">
            <v>#N/A N/A</v>
          </cell>
          <cell r="MC25" t="str">
            <v>#N/A N/A</v>
          </cell>
          <cell r="MD25" t="str">
            <v>#N/A N/A</v>
          </cell>
          <cell r="ME25" t="str">
            <v>#N/A N/A</v>
          </cell>
          <cell r="MF25" t="str">
            <v>#N/A N/A</v>
          </cell>
          <cell r="MG25" t="str">
            <v>#N/A N/A</v>
          </cell>
          <cell r="MH25" t="str">
            <v>#N/A N/A</v>
          </cell>
          <cell r="MI25" t="str">
            <v>#N/A N/A</v>
          </cell>
          <cell r="MJ25" t="str">
            <v>#N/A N/A</v>
          </cell>
          <cell r="MK25" t="str">
            <v>#N/A N/A</v>
          </cell>
          <cell r="ML25" t="str">
            <v>#N/A N/A</v>
          </cell>
          <cell r="MM25" t="str">
            <v>#N/A N/A</v>
          </cell>
          <cell r="MN25" t="str">
            <v>#N/A N/A</v>
          </cell>
          <cell r="MO25" t="str">
            <v>#N/A N/A</v>
          </cell>
          <cell r="MP25" t="str">
            <v>#N/A N/A</v>
          </cell>
          <cell r="MQ25" t="str">
            <v>#N/A N/A</v>
          </cell>
          <cell r="MR25">
            <v>26492.826999999997</v>
          </cell>
          <cell r="MS25">
            <v>14598.637999999999</v>
          </cell>
          <cell r="MT25">
            <v>31682.396999999997</v>
          </cell>
          <cell r="MU25">
            <v>23229.557999999997</v>
          </cell>
          <cell r="MV25">
            <v>33410.165999999997</v>
          </cell>
          <cell r="MW25">
            <v>23778.365999999998</v>
          </cell>
          <cell r="MX25">
            <v>26322.106</v>
          </cell>
          <cell r="MY25" t="str">
            <v>#N/A N/A</v>
          </cell>
          <cell r="MZ25">
            <v>-58780</v>
          </cell>
          <cell r="NA25">
            <v>-51009.19921875</v>
          </cell>
          <cell r="NB25">
            <v>-45756.046875</v>
          </cell>
          <cell r="NC25">
            <v>-72551.640625</v>
          </cell>
          <cell r="ND25">
            <v>-73683.735000000001</v>
          </cell>
          <cell r="NE25">
            <v>-78347.834000000003</v>
          </cell>
          <cell r="NF25">
            <v>-73505.824999999997</v>
          </cell>
          <cell r="NG25">
            <v>-62348.379000000001</v>
          </cell>
          <cell r="NH25">
            <v>-66524.747000000003</v>
          </cell>
          <cell r="NI25">
            <v>-70905.803</v>
          </cell>
          <cell r="NJ25">
            <v>-69766.001999999993</v>
          </cell>
          <cell r="NK25">
            <v>-73041.053</v>
          </cell>
          <cell r="NL25">
            <v>-52268.909</v>
          </cell>
          <cell r="NM25">
            <v>-54319.680999999997</v>
          </cell>
          <cell r="NN25" t="str">
            <v>#N/A N/A</v>
          </cell>
          <cell r="NO25">
            <v>48932.80078125</v>
          </cell>
          <cell r="NP25">
            <v>40093.8984375</v>
          </cell>
          <cell r="NQ25">
            <v>39782.80859375</v>
          </cell>
          <cell r="NR25">
            <v>35590.328125</v>
          </cell>
          <cell r="NS25">
            <v>36252.076000000001</v>
          </cell>
          <cell r="NT25">
            <v>35887.642999999996</v>
          </cell>
          <cell r="NU25">
            <v>46021.089</v>
          </cell>
          <cell r="NV25">
            <v>36905.169000000002</v>
          </cell>
          <cell r="NW25">
            <v>37022.532999999996</v>
          </cell>
          <cell r="NX25">
            <v>39504.733</v>
          </cell>
          <cell r="NY25">
            <v>53824.137999999999</v>
          </cell>
          <cell r="NZ25">
            <v>83341.831999999995</v>
          </cell>
          <cell r="OA25">
            <v>102966.92499999999</v>
          </cell>
          <cell r="OB25">
            <v>100638.726</v>
          </cell>
          <cell r="OC25" t="str">
            <v>#N/A N/A</v>
          </cell>
          <cell r="OD25" t="str">
            <v>CLP</v>
          </cell>
        </row>
        <row r="26">
          <cell r="C26" t="str">
            <v>ENTEL</v>
          </cell>
          <cell r="D26">
            <v>804761.6875</v>
          </cell>
          <cell r="E26">
            <v>729251.875</v>
          </cell>
          <cell r="F26">
            <v>692484.875</v>
          </cell>
          <cell r="G26">
            <v>766362</v>
          </cell>
          <cell r="H26">
            <v>809328.18599999999</v>
          </cell>
          <cell r="I26">
            <v>982972.56200000003</v>
          </cell>
          <cell r="J26">
            <v>1003411.975</v>
          </cell>
          <cell r="K26">
            <v>988129.61499999999</v>
          </cell>
          <cell r="L26">
            <v>1083595.1410000001</v>
          </cell>
          <cell r="M26">
            <v>1230798.2520000001</v>
          </cell>
          <cell r="N26">
            <v>1430115.702</v>
          </cell>
          <cell r="O26">
            <v>1628375.5049999999</v>
          </cell>
          <cell r="P26">
            <v>1657770.3729999999</v>
          </cell>
          <cell r="Q26">
            <v>1784612.6629999999</v>
          </cell>
          <cell r="R26">
            <v>1867697.07</v>
          </cell>
          <cell r="S26">
            <v>475081.09375</v>
          </cell>
          <cell r="T26">
            <v>407628.90625</v>
          </cell>
          <cell r="U26" t="str">
            <v>#N/A N/A</v>
          </cell>
          <cell r="V26">
            <v>424202.28125</v>
          </cell>
          <cell r="W26" t="str">
            <v>#N/A N/A</v>
          </cell>
          <cell r="X26" t="str">
            <v>#N/A N/A</v>
          </cell>
          <cell r="Y26" t="str">
            <v>#N/A N/A</v>
          </cell>
          <cell r="Z26" t="str">
            <v>#N/A N/A</v>
          </cell>
          <cell r="AA26" t="str">
            <v>#N/A N/A</v>
          </cell>
          <cell r="AB26" t="str">
            <v>#N/A N/A</v>
          </cell>
          <cell r="AC26" t="str">
            <v>#N/A N/A</v>
          </cell>
          <cell r="AD26" t="str">
            <v>#N/A N/A</v>
          </cell>
          <cell r="AE26" t="str">
            <v>#N/A N/A</v>
          </cell>
          <cell r="AF26" t="str">
            <v>#N/A N/A</v>
          </cell>
          <cell r="AG26" t="str">
            <v>#N/A N/A</v>
          </cell>
          <cell r="AH26">
            <v>216992.296875</v>
          </cell>
          <cell r="AI26">
            <v>228005.703125</v>
          </cell>
          <cell r="AJ26">
            <v>209274.6640625</v>
          </cell>
          <cell r="AK26">
            <v>259693.5390625</v>
          </cell>
          <cell r="AL26">
            <v>311725.23699999996</v>
          </cell>
          <cell r="AM26">
            <v>395304.17000000004</v>
          </cell>
          <cell r="AN26">
            <v>392448.435</v>
          </cell>
          <cell r="AO26">
            <v>396349.82900000003</v>
          </cell>
          <cell r="AP26">
            <v>441740.19500000001</v>
          </cell>
          <cell r="AQ26">
            <v>508026.01399999997</v>
          </cell>
          <cell r="AR26">
            <v>531650.03600000008</v>
          </cell>
          <cell r="AS26">
            <v>463202.87300000002</v>
          </cell>
          <cell r="AT26">
            <v>366404.571</v>
          </cell>
          <cell r="AU26">
            <v>354469.272</v>
          </cell>
          <cell r="AV26">
            <v>413979.63500000001</v>
          </cell>
          <cell r="AW26">
            <v>93992</v>
          </cell>
          <cell r="AX26">
            <v>104431</v>
          </cell>
          <cell r="AY26">
            <v>84970.890625</v>
          </cell>
          <cell r="AZ26">
            <v>129352.84375</v>
          </cell>
          <cell r="BA26">
            <v>164836.519</v>
          </cell>
          <cell r="BB26">
            <v>206514.03999999998</v>
          </cell>
          <cell r="BC26">
            <v>198046.39499999999</v>
          </cell>
          <cell r="BD26">
            <v>184580.23799999998</v>
          </cell>
          <cell r="BE26">
            <v>208540.723</v>
          </cell>
          <cell r="BF26">
            <v>238227.34</v>
          </cell>
          <cell r="BG26">
            <v>221580.03699999998</v>
          </cell>
          <cell r="BH26">
            <v>218036.93</v>
          </cell>
          <cell r="BI26">
            <v>126769.29699999999</v>
          </cell>
          <cell r="BJ26">
            <v>80843.798999999999</v>
          </cell>
          <cell r="BK26">
            <v>114395.321</v>
          </cell>
          <cell r="BL26" t="str">
            <v>#N/A N/A</v>
          </cell>
          <cell r="BM26" t="str">
            <v>#N/A N/A</v>
          </cell>
          <cell r="BN26" t="str">
            <v>#N/A N/A</v>
          </cell>
          <cell r="BO26">
            <v>3245.4970703125</v>
          </cell>
          <cell r="BP26">
            <v>9571.625</v>
          </cell>
          <cell r="BQ26">
            <v>4326.5379999999996</v>
          </cell>
          <cell r="BR26">
            <v>2718.922</v>
          </cell>
          <cell r="BS26">
            <v>1167.7090000000001</v>
          </cell>
          <cell r="BT26">
            <v>970.28199999999993</v>
          </cell>
          <cell r="BU26">
            <v>3059.2929999999997</v>
          </cell>
          <cell r="BV26">
            <v>2823.2249999999999</v>
          </cell>
          <cell r="BW26">
            <v>1946.886</v>
          </cell>
          <cell r="BX26">
            <v>4507.4589999999998</v>
          </cell>
          <cell r="BY26">
            <v>6880.2460000000001</v>
          </cell>
          <cell r="BZ26">
            <v>3601.8449999999998</v>
          </cell>
          <cell r="CA26">
            <v>29444.900390625</v>
          </cell>
          <cell r="CB26">
            <v>25897.5</v>
          </cell>
          <cell r="CC26">
            <v>21330.88671875</v>
          </cell>
          <cell r="CD26">
            <v>21840.703125</v>
          </cell>
          <cell r="CE26">
            <v>26906.126</v>
          </cell>
          <cell r="CF26">
            <v>21360.880999999998</v>
          </cell>
          <cell r="CG26">
            <v>13504.776</v>
          </cell>
          <cell r="CH26">
            <v>7127.4679999999998</v>
          </cell>
          <cell r="CI26">
            <v>3951.6149999999998</v>
          </cell>
          <cell r="CJ26">
            <v>3794.1969999999997</v>
          </cell>
          <cell r="CK26">
            <v>7053.6049999999996</v>
          </cell>
          <cell r="CL26">
            <v>13568.457999999999</v>
          </cell>
          <cell r="CM26">
            <v>45476.466</v>
          </cell>
          <cell r="CN26">
            <v>62054.498999999996</v>
          </cell>
          <cell r="CO26">
            <v>66803.202999999994</v>
          </cell>
          <cell r="CP26">
            <v>46680.900390625</v>
          </cell>
          <cell r="CQ26">
            <v>68134.1005859375</v>
          </cell>
          <cell r="CR26">
            <v>56443.414672851562</v>
          </cell>
          <cell r="CS26">
            <v>88815.07373046875</v>
          </cell>
          <cell r="CT26">
            <v>123142.65100000001</v>
          </cell>
          <cell r="CU26">
            <v>175631.48800000001</v>
          </cell>
          <cell r="CV26">
            <v>164779.43400000001</v>
          </cell>
          <cell r="CW26">
            <v>171049.50099999999</v>
          </cell>
          <cell r="CX26">
            <v>197569.39600000001</v>
          </cell>
          <cell r="CY26">
            <v>219326.51500000001</v>
          </cell>
          <cell r="CZ26">
            <v>198636.34899999999</v>
          </cell>
          <cell r="DA26">
            <v>176916.95499999999</v>
          </cell>
          <cell r="DB26">
            <v>48456.517</v>
          </cell>
          <cell r="DC26">
            <v>-13882.373</v>
          </cell>
          <cell r="DD26">
            <v>6140.0640000000003</v>
          </cell>
          <cell r="DE26">
            <v>4295.7001953125</v>
          </cell>
          <cell r="DF26">
            <v>8071.2998046875</v>
          </cell>
          <cell r="DG26">
            <v>12027.904296875</v>
          </cell>
          <cell r="DH26">
            <v>17210.962890625</v>
          </cell>
          <cell r="DI26">
            <v>22546.736999999997</v>
          </cell>
          <cell r="DJ26">
            <v>32931.207999999999</v>
          </cell>
          <cell r="DK26">
            <v>25546.791999999998</v>
          </cell>
          <cell r="DL26">
            <v>28789.510999999999</v>
          </cell>
          <cell r="DM26">
            <v>24598.186999999998</v>
          </cell>
          <cell r="DN26">
            <v>38559.856</v>
          </cell>
          <cell r="DO26">
            <v>31342.233</v>
          </cell>
          <cell r="DP26">
            <v>29951.700999999997</v>
          </cell>
          <cell r="DQ26">
            <v>-8013.9849999999997</v>
          </cell>
          <cell r="DR26">
            <v>-12780.376</v>
          </cell>
          <cell r="DS26">
            <v>-28018.036</v>
          </cell>
          <cell r="DT26">
            <v>42385.19921875</v>
          </cell>
          <cell r="DU26">
            <v>60062.80078125</v>
          </cell>
          <cell r="DV26">
            <v>44415.5078125</v>
          </cell>
          <cell r="DW26">
            <v>71604.109375</v>
          </cell>
          <cell r="DX26">
            <v>100595.91399999999</v>
          </cell>
          <cell r="DY26">
            <v>142700.28</v>
          </cell>
          <cell r="DZ26">
            <v>139232.64199999999</v>
          </cell>
          <cell r="EA26">
            <v>142259.99</v>
          </cell>
          <cell r="EB26">
            <v>172971.209</v>
          </cell>
          <cell r="EC26">
            <v>180766.65899999999</v>
          </cell>
          <cell r="ED26">
            <v>167294.11599999998</v>
          </cell>
          <cell r="EE26">
            <v>146965.25399999999</v>
          </cell>
          <cell r="EF26">
            <v>56470.502</v>
          </cell>
          <cell r="EG26">
            <v>-1101.9969999999998</v>
          </cell>
          <cell r="EH26">
            <v>34158.1</v>
          </cell>
          <cell r="EI26">
            <v>23932.1171875</v>
          </cell>
          <cell r="EJ26">
            <v>40988.01953125</v>
          </cell>
          <cell r="EK26">
            <v>82257.109375</v>
          </cell>
          <cell r="EL26">
            <v>77102.1015625</v>
          </cell>
          <cell r="EM26">
            <v>164096.39799999999</v>
          </cell>
          <cell r="EN26">
            <v>64935.508999999998</v>
          </cell>
          <cell r="EO26">
            <v>43571.936999999998</v>
          </cell>
          <cell r="EP26">
            <v>63363.142</v>
          </cell>
          <cell r="EQ26">
            <v>75272.214999999997</v>
          </cell>
          <cell r="ER26">
            <v>23064.066999999999</v>
          </cell>
          <cell r="ES26">
            <v>53876.89</v>
          </cell>
          <cell r="ET26">
            <v>17375.217000000001</v>
          </cell>
          <cell r="EU26">
            <v>372918.82500000001</v>
          </cell>
          <cell r="EV26">
            <v>130491.83199999999</v>
          </cell>
          <cell r="EW26">
            <v>108972.02799999999</v>
          </cell>
          <cell r="EX26">
            <v>3022.68994140625</v>
          </cell>
          <cell r="EY26">
            <v>975.36700439453125</v>
          </cell>
          <cell r="EZ26">
            <v>914.83099365234375</v>
          </cell>
          <cell r="FA26">
            <v>0</v>
          </cell>
          <cell r="FB26">
            <v>1556.47</v>
          </cell>
          <cell r="FC26">
            <v>0</v>
          </cell>
          <cell r="FD26">
            <v>36085.642999999996</v>
          </cell>
          <cell r="FE26">
            <v>39.784999999999997</v>
          </cell>
          <cell r="FF26">
            <v>0</v>
          </cell>
          <cell r="FG26">
            <v>0</v>
          </cell>
          <cell r="FH26">
            <v>0</v>
          </cell>
          <cell r="FI26">
            <v>1875.1849999999999</v>
          </cell>
          <cell r="FJ26">
            <v>6000.5509999999995</v>
          </cell>
          <cell r="FK26">
            <v>6000.6399999999994</v>
          </cell>
          <cell r="FL26">
            <v>1942.8019999999999</v>
          </cell>
          <cell r="FM26">
            <v>209018.15625</v>
          </cell>
          <cell r="FN26">
            <v>193733.0625</v>
          </cell>
          <cell r="FO26">
            <v>156733.859375</v>
          </cell>
          <cell r="FP26">
            <v>157460.984375</v>
          </cell>
          <cell r="FQ26">
            <v>163304.51199999999</v>
          </cell>
          <cell r="FR26">
            <v>212049.92199999999</v>
          </cell>
          <cell r="FS26">
            <v>240940.81599999999</v>
          </cell>
          <cell r="FT26">
            <v>203886.01299999998</v>
          </cell>
          <cell r="FU26">
            <v>230816.266</v>
          </cell>
          <cell r="FV26">
            <v>246720.09399999998</v>
          </cell>
          <cell r="FW26">
            <v>268546.28000000003</v>
          </cell>
          <cell r="FX26">
            <v>306004.57999999996</v>
          </cell>
          <cell r="FY26">
            <v>289101.36499999999</v>
          </cell>
          <cell r="FZ26">
            <v>300781.255</v>
          </cell>
          <cell r="GA26">
            <v>320741.80900000001</v>
          </cell>
          <cell r="GB26">
            <v>10930.4609375</v>
          </cell>
          <cell r="GC26">
            <v>10751.8603515625</v>
          </cell>
          <cell r="GD26">
            <v>13138.9052734375</v>
          </cell>
          <cell r="GE26">
            <v>14498.7548828125</v>
          </cell>
          <cell r="GF26">
            <v>20634.016</v>
          </cell>
          <cell r="GG26">
            <v>24130.313999999998</v>
          </cell>
          <cell r="GH26">
            <v>38337.708999999995</v>
          </cell>
          <cell r="GI26">
            <v>25882.905999999999</v>
          </cell>
          <cell r="GJ26">
            <v>36799.195999999996</v>
          </cell>
          <cell r="GK26">
            <v>63091.799999999996</v>
          </cell>
          <cell r="GL26">
            <v>66357.873999999996</v>
          </cell>
          <cell r="GM26">
            <v>150457.16699999999</v>
          </cell>
          <cell r="GN26">
            <v>107121.667</v>
          </cell>
          <cell r="GO26">
            <v>94434.997999999992</v>
          </cell>
          <cell r="GP26">
            <v>91416.725999999995</v>
          </cell>
          <cell r="GQ26">
            <v>358605</v>
          </cell>
          <cell r="GR26">
            <v>364788.5</v>
          </cell>
          <cell r="GS26">
            <v>297280.8125</v>
          </cell>
          <cell r="GT26">
            <v>301645.09375</v>
          </cell>
          <cell r="GU26">
            <v>387307.94399999996</v>
          </cell>
          <cell r="GV26">
            <v>342531.40399999998</v>
          </cell>
          <cell r="GW26">
            <v>386867.92499999999</v>
          </cell>
          <cell r="GX26">
            <v>321390.16599999997</v>
          </cell>
          <cell r="GY26">
            <v>379676.58299999998</v>
          </cell>
          <cell r="GZ26">
            <v>365735.174</v>
          </cell>
          <cell r="HA26">
            <v>422837.75199999998</v>
          </cell>
          <cell r="HB26">
            <v>568284.929</v>
          </cell>
          <cell r="HC26">
            <v>881440.82299999997</v>
          </cell>
          <cell r="HD26">
            <v>694263.54799999995</v>
          </cell>
          <cell r="HE26">
            <v>767898.03599999996</v>
          </cell>
          <cell r="HF26">
            <v>812917.125</v>
          </cell>
          <cell r="HG26">
            <v>770510.375</v>
          </cell>
          <cell r="HH26">
            <v>763348.1875</v>
          </cell>
          <cell r="HI26">
            <v>754691.6875</v>
          </cell>
          <cell r="HJ26">
            <v>763332.26799999992</v>
          </cell>
          <cell r="HK26">
            <v>913509.64</v>
          </cell>
          <cell r="HL26">
            <v>900128.87399999995</v>
          </cell>
          <cell r="HM26">
            <v>937358.125</v>
          </cell>
          <cell r="HN26">
            <v>978457.14299999992</v>
          </cell>
          <cell r="HO26">
            <v>1056555.054</v>
          </cell>
          <cell r="HP26">
            <v>1117450.216</v>
          </cell>
          <cell r="HQ26">
            <v>1334268.92</v>
          </cell>
          <cell r="HR26">
            <v>1614978.5149999999</v>
          </cell>
          <cell r="HS26">
            <v>1785575.3389999999</v>
          </cell>
          <cell r="HT26">
            <v>1829611.3469999998</v>
          </cell>
          <cell r="HU26">
            <v>1290562.125</v>
          </cell>
          <cell r="HV26">
            <v>1231936.375</v>
          </cell>
          <cell r="HW26">
            <v>1154994</v>
          </cell>
          <cell r="HX26">
            <v>1135449.25</v>
          </cell>
          <cell r="HY26">
            <v>1214864.7959999999</v>
          </cell>
          <cell r="HZ26">
            <v>1327169.6879999998</v>
          </cell>
          <cell r="IA26">
            <v>1403060.7</v>
          </cell>
          <cell r="IB26">
            <v>1365389.575</v>
          </cell>
          <cell r="IC26">
            <v>1489274.149</v>
          </cell>
          <cell r="ID26">
            <v>1558014.0059999998</v>
          </cell>
          <cell r="IE26">
            <v>1695255.2049999998</v>
          </cell>
          <cell r="IF26">
            <v>2256949.9979999997</v>
          </cell>
          <cell r="IG26">
            <v>3035795.4029999999</v>
          </cell>
          <cell r="IH26">
            <v>3262953.3159999996</v>
          </cell>
          <cell r="II26">
            <v>3480439.534</v>
          </cell>
          <cell r="IJ26">
            <v>112926.0859375</v>
          </cell>
          <cell r="IK26">
            <v>97976.65625</v>
          </cell>
          <cell r="IL26">
            <v>113894.921875</v>
          </cell>
          <cell r="IM26">
            <v>120571.6015625</v>
          </cell>
          <cell r="IN26">
            <v>154549.97099999999</v>
          </cell>
          <cell r="IO26">
            <v>186013.383</v>
          </cell>
          <cell r="IP26">
            <v>253077.06999999998</v>
          </cell>
          <cell r="IQ26">
            <v>179816.864</v>
          </cell>
          <cell r="IR26">
            <v>252872.63999999998</v>
          </cell>
          <cell r="IS26">
            <v>273243.83199999999</v>
          </cell>
          <cell r="IT26">
            <v>316497.29399999999</v>
          </cell>
          <cell r="IU26">
            <v>409990.755</v>
          </cell>
          <cell r="IV26">
            <v>475919.57399999996</v>
          </cell>
          <cell r="IW26">
            <v>466667.46899999998</v>
          </cell>
          <cell r="IX26">
            <v>437664.995</v>
          </cell>
          <cell r="IY26">
            <v>580738.2578125</v>
          </cell>
          <cell r="IZ26">
            <v>477682.5546875</v>
          </cell>
          <cell r="JA26">
            <v>370625.078125</v>
          </cell>
          <cell r="JB26">
            <v>435348.81591796875</v>
          </cell>
          <cell r="JC26">
            <v>447084.82400000002</v>
          </cell>
          <cell r="JD26">
            <v>343059.8</v>
          </cell>
          <cell r="JE26">
            <v>401959.55700000003</v>
          </cell>
          <cell r="JF26">
            <v>339243.011</v>
          </cell>
          <cell r="JG26">
            <v>293790.50599999999</v>
          </cell>
          <cell r="JH26">
            <v>322293.74900000001</v>
          </cell>
          <cell r="JI26">
            <v>391990.53100000002</v>
          </cell>
          <cell r="JJ26">
            <v>815056.45600000001</v>
          </cell>
          <cell r="JK26">
            <v>1451504.818</v>
          </cell>
          <cell r="JL26">
            <v>1673390.902</v>
          </cell>
          <cell r="JM26">
            <v>1594008.7660000001</v>
          </cell>
          <cell r="JN26">
            <v>738184.822265625</v>
          </cell>
          <cell r="JO26">
            <v>641993.6328125</v>
          </cell>
          <cell r="JP26">
            <v>529649.626953125</v>
          </cell>
          <cell r="JQ26">
            <v>637707.4296875</v>
          </cell>
          <cell r="JR26">
            <v>675069.97900000005</v>
          </cell>
          <cell r="JS26">
            <v>642982.24300000002</v>
          </cell>
          <cell r="JT26">
            <v>779192.18399999989</v>
          </cell>
          <cell r="JU26">
            <v>704537.67299999995</v>
          </cell>
          <cell r="JV26">
            <v>767899.62600000005</v>
          </cell>
          <cell r="JW26">
            <v>784936.91500000004</v>
          </cell>
          <cell r="JX26">
            <v>881248.68400000001</v>
          </cell>
          <cell r="JY26">
            <v>1375864.8860000002</v>
          </cell>
          <cell r="JZ26">
            <v>2079450.541</v>
          </cell>
          <cell r="KA26">
            <v>2307606.4359999998</v>
          </cell>
          <cell r="KB26">
            <v>2218566.7930000001</v>
          </cell>
          <cell r="KC26">
            <v>7480.43408203125</v>
          </cell>
          <cell r="KD26">
            <v>6127.4150390625</v>
          </cell>
          <cell r="KE26">
            <v>2685.011962890625</v>
          </cell>
          <cell r="KF26">
            <v>2498.992919921875</v>
          </cell>
          <cell r="KG26">
            <v>-1.3129999999999999</v>
          </cell>
          <cell r="KH26">
            <v>0</v>
          </cell>
          <cell r="KI26">
            <v>0</v>
          </cell>
          <cell r="KJ26">
            <v>0</v>
          </cell>
          <cell r="KK26">
            <v>0</v>
          </cell>
          <cell r="KL26">
            <v>0</v>
          </cell>
          <cell r="KM26">
            <v>0</v>
          </cell>
          <cell r="KN26">
            <v>0</v>
          </cell>
          <cell r="KO26">
            <v>0</v>
          </cell>
          <cell r="KP26">
            <v>0</v>
          </cell>
          <cell r="KQ26">
            <v>0</v>
          </cell>
          <cell r="KR26">
            <v>552377.30908203125</v>
          </cell>
          <cell r="KS26">
            <v>589942.7275390625</v>
          </cell>
          <cell r="KT26">
            <v>625344.30883789063</v>
          </cell>
          <cell r="KU26">
            <v>497741.83276367187</v>
          </cell>
          <cell r="KV26">
            <v>539794.81700000004</v>
          </cell>
          <cell r="KW26">
            <v>684187.44499999995</v>
          </cell>
          <cell r="KX26">
            <v>623868.51599999995</v>
          </cell>
          <cell r="KY26">
            <v>660851.902</v>
          </cell>
          <cell r="KZ26">
            <v>721374.52299999993</v>
          </cell>
          <cell r="LA26">
            <v>773077.09100000001</v>
          </cell>
          <cell r="LB26">
            <v>814006.52099999995</v>
          </cell>
          <cell r="LC26">
            <v>881085.11199999996</v>
          </cell>
          <cell r="LD26">
            <v>956344.86199999996</v>
          </cell>
          <cell r="LE26">
            <v>955346.88</v>
          </cell>
          <cell r="LF26">
            <v>1261872.7409999999</v>
          </cell>
          <cell r="LG26">
            <v>-159848.5</v>
          </cell>
          <cell r="LH26">
            <v>-91674.6015625</v>
          </cell>
          <cell r="LI26">
            <v>-83528.46875</v>
          </cell>
          <cell r="LJ26">
            <v>-98769.671875</v>
          </cell>
          <cell r="LK26">
            <v>-139356.00999999998</v>
          </cell>
          <cell r="LL26">
            <v>-266963.554</v>
          </cell>
          <cell r="LM26">
            <v>-275948.68199999997</v>
          </cell>
          <cell r="LN26">
            <v>-300184.96600000001</v>
          </cell>
          <cell r="LO26">
            <v>-286808.31699999998</v>
          </cell>
          <cell r="LP26">
            <v>-407532.34599999996</v>
          </cell>
          <cell r="LQ26">
            <v>-400827.44099999999</v>
          </cell>
          <cell r="LR26">
            <v>-463305.72899999999</v>
          </cell>
          <cell r="LS26">
            <v>-561516.005</v>
          </cell>
          <cell r="LT26">
            <v>-523595.34299999999</v>
          </cell>
          <cell r="LU26">
            <v>-458030.43099999998</v>
          </cell>
          <cell r="LV26" t="str">
            <v>#N/A N/A</v>
          </cell>
          <cell r="LW26" t="str">
            <v>#N/A N/A</v>
          </cell>
          <cell r="LX26" t="str">
            <v>#N/A N/A</v>
          </cell>
          <cell r="LY26" t="str">
            <v>#N/A N/A</v>
          </cell>
          <cell r="LZ26" t="str">
            <v>#N/A N/A</v>
          </cell>
          <cell r="MA26" t="str">
            <v>#N/A N/A</v>
          </cell>
          <cell r="MB26">
            <v>14108.800999999999</v>
          </cell>
          <cell r="MC26">
            <v>10561.359999999999</v>
          </cell>
          <cell r="MD26">
            <v>9018.8149999999987</v>
          </cell>
          <cell r="ME26">
            <v>9211.4689999999991</v>
          </cell>
          <cell r="MF26">
            <v>11802.377999999999</v>
          </cell>
          <cell r="MG26">
            <v>12252.973</v>
          </cell>
          <cell r="MH26">
            <v>38230.205999999998</v>
          </cell>
          <cell r="MI26">
            <v>63085.943999999996</v>
          </cell>
          <cell r="MJ26">
            <v>67686.202000000005</v>
          </cell>
          <cell r="MK26" t="str">
            <v>#N/A N/A</v>
          </cell>
          <cell r="ML26" t="str">
            <v>#N/A N/A</v>
          </cell>
          <cell r="MM26" t="str">
            <v>#N/A N/A</v>
          </cell>
          <cell r="MN26" t="str">
            <v>#N/A N/A</v>
          </cell>
          <cell r="MO26" t="str">
            <v>#N/A N/A</v>
          </cell>
          <cell r="MP26" t="str">
            <v>#N/A N/A</v>
          </cell>
          <cell r="MQ26">
            <v>44550.151999999995</v>
          </cell>
          <cell r="MR26">
            <v>32688.485999999997</v>
          </cell>
          <cell r="MS26">
            <v>41438.729999999996</v>
          </cell>
          <cell r="MT26">
            <v>30701.356</v>
          </cell>
          <cell r="MU26">
            <v>62176.472999999998</v>
          </cell>
          <cell r="MV26">
            <v>72144.614000000001</v>
          </cell>
          <cell r="MW26">
            <v>38853.278999999995</v>
          </cell>
          <cell r="MX26">
            <v>77538.637000000002</v>
          </cell>
          <cell r="MY26">
            <v>86929.864999999991</v>
          </cell>
          <cell r="MZ26">
            <v>-11778.900390625</v>
          </cell>
          <cell r="NA26">
            <v>-15613.5</v>
          </cell>
          <cell r="NB26">
            <v>-21479.578125</v>
          </cell>
          <cell r="NC26">
            <v>-217727.375</v>
          </cell>
          <cell r="ND26">
            <v>-71101.09199999999</v>
          </cell>
          <cell r="NE26">
            <v>-87013.972999999998</v>
          </cell>
          <cell r="NF26">
            <v>-104793.43299999999</v>
          </cell>
          <cell r="NG26">
            <v>-104654.364</v>
          </cell>
          <cell r="NH26">
            <v>-106391.186</v>
          </cell>
          <cell r="NI26">
            <v>-140527.00699999998</v>
          </cell>
          <cell r="NJ26">
            <v>-129679.61799999999</v>
          </cell>
          <cell r="NK26">
            <v>-89022.587</v>
          </cell>
          <cell r="NL26">
            <v>-55101.61</v>
          </cell>
          <cell r="NM26">
            <v>-9091.0589999999993</v>
          </cell>
          <cell r="NN26">
            <v>-37.481999999999999</v>
          </cell>
          <cell r="NO26">
            <v>123000.296875</v>
          </cell>
          <cell r="NP26">
            <v>123574.703125</v>
          </cell>
          <cell r="NQ26">
            <v>124303.7734375</v>
          </cell>
          <cell r="NR26">
            <v>130340.6953125</v>
          </cell>
          <cell r="NS26">
            <v>146888.71799999999</v>
          </cell>
          <cell r="NT26">
            <v>188790.13</v>
          </cell>
          <cell r="NU26">
            <v>194402.03999999998</v>
          </cell>
          <cell r="NV26">
            <v>211769.59099999999</v>
          </cell>
          <cell r="NW26">
            <v>233199.47199999998</v>
          </cell>
          <cell r="NX26">
            <v>269798.674</v>
          </cell>
          <cell r="NY26">
            <v>310069.99900000001</v>
          </cell>
          <cell r="NZ26">
            <v>245165.943</v>
          </cell>
          <cell r="OA26">
            <v>239635.27399999998</v>
          </cell>
          <cell r="OB26">
            <v>273625.473</v>
          </cell>
          <cell r="OC26">
            <v>299584.31400000001</v>
          </cell>
          <cell r="OD26" t="str">
            <v>CLP</v>
          </cell>
        </row>
        <row r="27">
          <cell r="C27" t="str">
            <v>COSTA VERDE</v>
          </cell>
          <cell r="D27">
            <v>4369.26318359375</v>
          </cell>
          <cell r="E27">
            <v>4132.06591796875</v>
          </cell>
          <cell r="F27">
            <v>4538.9482421875</v>
          </cell>
          <cell r="G27">
            <v>4548.666015625</v>
          </cell>
          <cell r="H27">
            <v>4703.43798828125</v>
          </cell>
          <cell r="I27">
            <v>4187.60302734375</v>
          </cell>
          <cell r="J27">
            <v>455.76400000000001</v>
          </cell>
          <cell r="K27">
            <v>23914.380748734166</v>
          </cell>
          <cell r="L27">
            <v>64671.980242827318</v>
          </cell>
          <cell r="M27">
            <v>49388.373383234109</v>
          </cell>
          <cell r="N27">
            <v>6005.6635003266902</v>
          </cell>
          <cell r="O27">
            <v>22867.989000000001</v>
          </cell>
          <cell r="P27" t="str">
            <v>#N/A N/A</v>
          </cell>
          <cell r="Q27" t="str">
            <v>#N/A N/A</v>
          </cell>
          <cell r="R27" t="str">
            <v>#N/A N/A</v>
          </cell>
          <cell r="S27">
            <v>1996.125</v>
          </cell>
          <cell r="T27">
            <v>2167.262939453125</v>
          </cell>
          <cell r="U27">
            <v>2454.93798828125</v>
          </cell>
          <cell r="V27">
            <v>2453.68505859375</v>
          </cell>
          <cell r="W27">
            <v>2553.7548828125</v>
          </cell>
          <cell r="X27">
            <v>2645.087890625</v>
          </cell>
          <cell r="Y27" t="str">
            <v>#N/A N/A</v>
          </cell>
          <cell r="Z27">
            <v>66.495579499004705</v>
          </cell>
          <cell r="AA27">
            <v>188.66400190682248</v>
          </cell>
          <cell r="AB27">
            <v>333.25749210205078</v>
          </cell>
          <cell r="AC27">
            <v>7432.549621466741</v>
          </cell>
          <cell r="AD27">
            <v>43360.034</v>
          </cell>
          <cell r="AE27">
            <v>16.376999999999999</v>
          </cell>
          <cell r="AF27">
            <v>74.734999999999999</v>
          </cell>
          <cell r="AG27" t="str">
            <v>#N/A N/A</v>
          </cell>
          <cell r="AH27">
            <v>1255.5870056152344</v>
          </cell>
          <cell r="AI27">
            <v>988.15200805664062</v>
          </cell>
          <cell r="AJ27">
            <v>1108.9339904785156</v>
          </cell>
          <cell r="AK27">
            <v>1238.4029846191406</v>
          </cell>
          <cell r="AL27">
            <v>1152.8900146484375</v>
          </cell>
          <cell r="AM27">
            <v>86.882003784179688</v>
          </cell>
          <cell r="AN27" t="str">
            <v>#N/A N/A</v>
          </cell>
          <cell r="AO27">
            <v>24314.471567588116</v>
          </cell>
          <cell r="AP27">
            <v>64989.139727113921</v>
          </cell>
          <cell r="AQ27" t="str">
            <v>#N/A N/A</v>
          </cell>
          <cell r="AR27" t="str">
            <v>#N/A N/A</v>
          </cell>
          <cell r="AS27" t="str">
            <v>#N/A N/A</v>
          </cell>
          <cell r="AT27" t="str">
            <v>#N/A N/A</v>
          </cell>
          <cell r="AU27" t="str">
            <v>#N/A N/A</v>
          </cell>
          <cell r="AV27" t="str">
            <v>#N/A N/A</v>
          </cell>
          <cell r="AW27">
            <v>807.65301513671875</v>
          </cell>
          <cell r="AX27">
            <v>548.84100341796875</v>
          </cell>
          <cell r="AY27">
            <v>699.72198486328125</v>
          </cell>
          <cell r="AZ27">
            <v>763.656982421875</v>
          </cell>
          <cell r="BA27">
            <v>659.03802490234375</v>
          </cell>
          <cell r="BB27">
            <v>-135.02999877929687</v>
          </cell>
          <cell r="BC27" t="str">
            <v>#N/A N/A</v>
          </cell>
          <cell r="BD27">
            <v>24314.471567588116</v>
          </cell>
          <cell r="BE27">
            <v>64989.139727113921</v>
          </cell>
          <cell r="BF27">
            <v>52873.792088731032</v>
          </cell>
          <cell r="BG27">
            <v>343454.99091944413</v>
          </cell>
          <cell r="BH27">
            <v>-15538.489</v>
          </cell>
          <cell r="BI27">
            <v>-14290.340999999999</v>
          </cell>
          <cell r="BJ27">
            <v>-495.39400000000001</v>
          </cell>
          <cell r="BK27" t="str">
            <v>#N/A N/A</v>
          </cell>
          <cell r="BL27">
            <v>5.9600000381469727</v>
          </cell>
          <cell r="BM27">
            <v>3.3829998970031738</v>
          </cell>
          <cell r="BN27">
            <v>5.2399997711181641</v>
          </cell>
          <cell r="BO27">
            <v>9.8459997177124023</v>
          </cell>
          <cell r="BP27">
            <v>2.747999906539917</v>
          </cell>
          <cell r="BQ27">
            <v>68.915000915527344</v>
          </cell>
          <cell r="BR27" t="str">
            <v>#N/A N/A</v>
          </cell>
          <cell r="BS27" t="str">
            <v>#N/A N/A</v>
          </cell>
          <cell r="BT27">
            <v>226.90670499604323</v>
          </cell>
          <cell r="BU27">
            <v>251.99877124117339</v>
          </cell>
          <cell r="BV27">
            <v>719.76532354712936</v>
          </cell>
          <cell r="BW27">
            <v>927.50900000000001</v>
          </cell>
          <cell r="BX27">
            <v>639.65599999999995</v>
          </cell>
          <cell r="BY27">
            <v>343.22199999999998</v>
          </cell>
          <cell r="BZ27" t="str">
            <v>#N/A N/A</v>
          </cell>
          <cell r="CA27">
            <v>254.43400573730469</v>
          </cell>
          <cell r="CB27">
            <v>217.76600646972656</v>
          </cell>
          <cell r="CC27">
            <v>162.7030029296875</v>
          </cell>
          <cell r="CD27">
            <v>171.08200073242187</v>
          </cell>
          <cell r="CE27">
            <v>202.89500427246094</v>
          </cell>
          <cell r="CF27">
            <v>247.30999755859375</v>
          </cell>
          <cell r="CG27" t="str">
            <v>#N/A N/A</v>
          </cell>
          <cell r="CH27">
            <v>2.2351455840432632</v>
          </cell>
          <cell r="CI27">
            <v>5803.7126208201444</v>
          </cell>
          <cell r="CJ27">
            <v>10513.814377100547</v>
          </cell>
          <cell r="CK27">
            <v>16963.604223410421</v>
          </cell>
          <cell r="CL27">
            <v>14279.478999999999</v>
          </cell>
          <cell r="CM27">
            <v>12394.210999999999</v>
          </cell>
          <cell r="CN27">
            <v>9213.0139999999992</v>
          </cell>
          <cell r="CO27" t="str">
            <v>#N/A N/A</v>
          </cell>
          <cell r="CP27">
            <v>259.64401245117188</v>
          </cell>
          <cell r="CQ27">
            <v>512.91400909423828</v>
          </cell>
          <cell r="CR27">
            <v>532.96198272705078</v>
          </cell>
          <cell r="CS27">
            <v>636.59598541259766</v>
          </cell>
          <cell r="CT27">
            <v>374.84302139282227</v>
          </cell>
          <cell r="CU27">
            <v>-1292.5079917907715</v>
          </cell>
          <cell r="CV27" t="str">
            <v>#N/A N/A</v>
          </cell>
          <cell r="CW27">
            <v>24444.668793500201</v>
          </cell>
          <cell r="CX27">
            <v>44012.252228614547</v>
          </cell>
          <cell r="CY27">
            <v>56997.188489558292</v>
          </cell>
          <cell r="CZ27">
            <v>313845.40175806341</v>
          </cell>
          <cell r="DA27">
            <v>-29759.225999999995</v>
          </cell>
          <cell r="DB27">
            <v>-33011.631000000001</v>
          </cell>
          <cell r="DC27">
            <v>-297279.098</v>
          </cell>
          <cell r="DD27" t="str">
            <v>#N/A N/A</v>
          </cell>
          <cell r="DE27">
            <v>-25.990999221801758</v>
          </cell>
          <cell r="DF27">
            <v>136.78700256347656</v>
          </cell>
          <cell r="DG27">
            <v>244.83500671386719</v>
          </cell>
          <cell r="DH27">
            <v>126.54100036621094</v>
          </cell>
          <cell r="DI27">
            <v>172.55099487304687</v>
          </cell>
          <cell r="DJ27">
            <v>-259.89700317382812</v>
          </cell>
          <cell r="DK27" t="str">
            <v>#N/A N/A</v>
          </cell>
          <cell r="DL27" t="str">
            <v>#N/A N/A</v>
          </cell>
          <cell r="DM27" t="str">
            <v>#N/A N/A</v>
          </cell>
          <cell r="DN27">
            <v>115.60020408184344</v>
          </cell>
          <cell r="DO27">
            <v>109.4237822960163</v>
          </cell>
          <cell r="DP27">
            <v>670.67599999999993</v>
          </cell>
          <cell r="DQ27">
            <v>85.441999999999993</v>
          </cell>
          <cell r="DR27">
            <v>-2905.085</v>
          </cell>
          <cell r="DS27" t="str">
            <v>#N/A N/A</v>
          </cell>
          <cell r="DT27">
            <v>285.635009765625</v>
          </cell>
          <cell r="DU27">
            <v>376.12701416015625</v>
          </cell>
          <cell r="DV27">
            <v>288.12701416015625</v>
          </cell>
          <cell r="DW27">
            <v>510.05499267578125</v>
          </cell>
          <cell r="DX27">
            <v>202.29200744628906</v>
          </cell>
          <cell r="DY27">
            <v>-1032.6109619140625</v>
          </cell>
          <cell r="DZ27" t="str">
            <v>#N/A N/A</v>
          </cell>
          <cell r="EA27">
            <v>24444.667615030939</v>
          </cell>
          <cell r="EB27">
            <v>44012.252228614547</v>
          </cell>
          <cell r="EC27">
            <v>56881.588285476442</v>
          </cell>
          <cell r="ED27">
            <v>313735.9779757674</v>
          </cell>
          <cell r="EE27">
            <v>-30429.901999999998</v>
          </cell>
          <cell r="EF27">
            <v>-33097.072999999997</v>
          </cell>
          <cell r="EG27">
            <v>-294374.01299999998</v>
          </cell>
          <cell r="EH27" t="str">
            <v>#N/A N/A</v>
          </cell>
          <cell r="EI27">
            <v>182.49800109863281</v>
          </cell>
          <cell r="EJ27">
            <v>135.29600524902344</v>
          </cell>
          <cell r="EK27">
            <v>174.56700134277344</v>
          </cell>
          <cell r="EL27">
            <v>134.66400146484375</v>
          </cell>
          <cell r="EM27">
            <v>146.63800048828125</v>
          </cell>
          <cell r="EN27">
            <v>45.671001434326172</v>
          </cell>
          <cell r="EO27" t="str">
            <v>#N/A N/A</v>
          </cell>
          <cell r="EP27">
            <v>4.0596001928206533</v>
          </cell>
          <cell r="EQ27">
            <v>2474.7840000000001</v>
          </cell>
          <cell r="ER27">
            <v>35.845500000000001</v>
          </cell>
          <cell r="ES27">
            <v>158.95828</v>
          </cell>
          <cell r="ET27">
            <v>435.125</v>
          </cell>
          <cell r="EU27">
            <v>7999.4649999999992</v>
          </cell>
          <cell r="EV27">
            <v>3.552</v>
          </cell>
          <cell r="EW27" t="str">
            <v>#N/A N/A</v>
          </cell>
          <cell r="EX27">
            <v>105.08899688720703</v>
          </cell>
          <cell r="EY27">
            <v>31.107000350952148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 t="str">
            <v>#N/A N/A</v>
          </cell>
          <cell r="FE27">
            <v>38.05875151231885</v>
          </cell>
          <cell r="FF27">
            <v>1555.164</v>
          </cell>
          <cell r="FG27">
            <v>52.469499999999996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 t="str">
            <v>#N/A N/A</v>
          </cell>
          <cell r="FM27">
            <v>1329.0369873046875</v>
          </cell>
          <cell r="FN27">
            <v>995.48297119140625</v>
          </cell>
          <cell r="FO27">
            <v>1121.802978515625</v>
          </cell>
          <cell r="FP27">
            <v>1080.5589599609375</v>
          </cell>
          <cell r="FQ27">
            <v>1368.9339599609375</v>
          </cell>
          <cell r="FR27">
            <v>1164.68896484375</v>
          </cell>
          <cell r="FS27" t="str">
            <v>#N/A N/A</v>
          </cell>
          <cell r="FT27">
            <v>65.461046551913014</v>
          </cell>
          <cell r="FU27">
            <v>50.076000000000001</v>
          </cell>
          <cell r="FV27" t="str">
            <v>#N/A N/A</v>
          </cell>
          <cell r="FW27">
            <v>0</v>
          </cell>
          <cell r="FX27">
            <v>0</v>
          </cell>
          <cell r="FY27">
            <v>1.7509999999999999</v>
          </cell>
          <cell r="FZ27">
            <v>0</v>
          </cell>
          <cell r="GA27" t="str">
            <v>#N/A N/A</v>
          </cell>
          <cell r="GB27">
            <v>502.38400268554687</v>
          </cell>
          <cell r="GC27">
            <v>443.23199462890625</v>
          </cell>
          <cell r="GD27">
            <v>495.7969970703125</v>
          </cell>
          <cell r="GE27">
            <v>577.83001708984375</v>
          </cell>
          <cell r="GF27">
            <v>599.20599365234375</v>
          </cell>
          <cell r="GG27">
            <v>593.73699951171875</v>
          </cell>
          <cell r="GH27" t="str">
            <v>#N/A N/A</v>
          </cell>
          <cell r="GI27" t="str">
            <v>#N/A N/A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 t="str">
            <v>#N/A N/A</v>
          </cell>
          <cell r="GQ27">
            <v>2797.1640625</v>
          </cell>
          <cell r="GR27">
            <v>2266.208984375</v>
          </cell>
          <cell r="GS27">
            <v>2170.243896484375</v>
          </cell>
          <cell r="GT27">
            <v>2292.799072265625</v>
          </cell>
          <cell r="GU27">
            <v>2641.30908203125</v>
          </cell>
          <cell r="GV27">
            <v>2551.2880859375</v>
          </cell>
          <cell r="GW27" t="str">
            <v>#N/A N/A</v>
          </cell>
          <cell r="GX27">
            <v>8575.3976351737965</v>
          </cell>
          <cell r="GY27">
            <v>31002.191999999999</v>
          </cell>
          <cell r="GZ27">
            <v>24128.697</v>
          </cell>
          <cell r="HA27">
            <v>29300.990419999998</v>
          </cell>
          <cell r="HB27">
            <v>19479.940999999999</v>
          </cell>
          <cell r="HC27">
            <v>14559.950999999999</v>
          </cell>
          <cell r="HD27">
            <v>514.26599999999996</v>
          </cell>
          <cell r="HE27" t="str">
            <v>#N/A N/A</v>
          </cell>
          <cell r="HF27">
            <v>5812.52490234375</v>
          </cell>
          <cell r="HG27">
            <v>5475.57177734375</v>
          </cell>
          <cell r="HH27">
            <v>5663.31298828125</v>
          </cell>
          <cell r="HI27">
            <v>5319.662109375</v>
          </cell>
          <cell r="HJ27">
            <v>5097.59521484375</v>
          </cell>
          <cell r="HK27">
            <v>4134.9931640625</v>
          </cell>
          <cell r="HL27" t="str">
            <v>#N/A N/A</v>
          </cell>
          <cell r="HM27" t="str">
            <v>#N/A N/A</v>
          </cell>
          <cell r="HN27" t="str">
            <v>#N/A N/A</v>
          </cell>
          <cell r="HO27" t="str">
            <v>#N/A N/A</v>
          </cell>
          <cell r="HP27" t="str">
            <v>#N/A N/A</v>
          </cell>
          <cell r="HQ27" t="str">
            <v>#N/A N/A</v>
          </cell>
          <cell r="HR27">
            <v>0</v>
          </cell>
          <cell r="HS27">
            <v>0</v>
          </cell>
          <cell r="HT27" t="str">
            <v>#N/A N/A</v>
          </cell>
          <cell r="HU27">
            <v>8995.1806640625</v>
          </cell>
          <cell r="HV27">
            <v>8071.1181640625</v>
          </cell>
          <cell r="HW27">
            <v>8014.44921875</v>
          </cell>
          <cell r="HX27">
            <v>7737.41015625</v>
          </cell>
          <cell r="HY27">
            <v>7762.34814453125</v>
          </cell>
          <cell r="HZ27">
            <v>6964.56787109375</v>
          </cell>
          <cell r="IA27" t="str">
            <v>#N/A N/A</v>
          </cell>
          <cell r="IB27">
            <v>143377.46706390381</v>
          </cell>
          <cell r="IC27">
            <v>458449.99199999997</v>
          </cell>
          <cell r="ID27">
            <v>513266.51949999999</v>
          </cell>
          <cell r="IE27">
            <v>917637.90182999999</v>
          </cell>
          <cell r="IF27">
            <v>890225.13099999994</v>
          </cell>
          <cell r="IG27">
            <v>879407.92099999997</v>
          </cell>
          <cell r="IH27">
            <v>471766.07799999998</v>
          </cell>
          <cell r="II27" t="str">
            <v>#N/A N/A</v>
          </cell>
          <cell r="IJ27">
            <v>95.958999633789063</v>
          </cell>
          <cell r="IK27">
            <v>108.27700042724609</v>
          </cell>
          <cell r="IL27">
            <v>117.14600372314453</v>
          </cell>
          <cell r="IM27">
            <v>124.87999725341797</v>
          </cell>
          <cell r="IN27">
            <v>143.0570068359375</v>
          </cell>
          <cell r="IO27">
            <v>233.41700744628906</v>
          </cell>
          <cell r="IP27" t="str">
            <v>#N/A N/A</v>
          </cell>
          <cell r="IQ27">
            <v>28.417200877144932</v>
          </cell>
          <cell r="IR27">
            <v>6.0839999999999996</v>
          </cell>
          <cell r="IS27">
            <v>63.378999999999998</v>
          </cell>
          <cell r="IT27">
            <v>41.654730000000001</v>
          </cell>
          <cell r="IU27">
            <v>194.29399999999998</v>
          </cell>
          <cell r="IV27">
            <v>5.27</v>
          </cell>
          <cell r="IW27">
            <v>4.0199999999999996</v>
          </cell>
          <cell r="IX27" t="str">
            <v>#N/A N/A</v>
          </cell>
          <cell r="IY27">
            <v>3611.0020217895508</v>
          </cell>
          <cell r="IZ27">
            <v>2486.0569458007812</v>
          </cell>
          <cell r="JA27">
            <v>2493.8870239257812</v>
          </cell>
          <cell r="JB27">
            <v>2334.6629066467285</v>
          </cell>
          <cell r="JC27">
            <v>2086.010009765625</v>
          </cell>
          <cell r="JD27">
            <v>2316.5189208984375</v>
          </cell>
          <cell r="JE27" t="str">
            <v>#N/A N/A</v>
          </cell>
          <cell r="JF27">
            <v>0</v>
          </cell>
          <cell r="JG27">
            <v>187578.61200000002</v>
          </cell>
          <cell r="JH27">
            <v>174742.65650000001</v>
          </cell>
          <cell r="JI27">
            <v>240907.97639999999</v>
          </cell>
          <cell r="JJ27">
            <v>291736.19500000001</v>
          </cell>
          <cell r="JK27">
            <v>271721.772</v>
          </cell>
          <cell r="JL27">
            <v>212211.09899999999</v>
          </cell>
          <cell r="JM27" t="str">
            <v>#N/A N/A</v>
          </cell>
          <cell r="JN27">
            <v>3896.5389633178711</v>
          </cell>
          <cell r="JO27">
            <v>2779.0209984779358</v>
          </cell>
          <cell r="JP27">
            <v>2767.5700168609619</v>
          </cell>
          <cell r="JQ27">
            <v>2674.5510902404785</v>
          </cell>
          <cell r="JR27">
            <v>2524.756103515625</v>
          </cell>
          <cell r="JS27">
            <v>3164.2570190429687</v>
          </cell>
          <cell r="JT27" t="str">
            <v>#N/A N/A</v>
          </cell>
          <cell r="JU27">
            <v>6731.8315954685213</v>
          </cell>
          <cell r="JV27">
            <v>192634.416</v>
          </cell>
          <cell r="JW27">
            <v>187015.32449999999</v>
          </cell>
          <cell r="JX27">
            <v>333871.27916999999</v>
          </cell>
          <cell r="JY27">
            <v>311440.93300000002</v>
          </cell>
          <cell r="JZ27">
            <v>272095.23199999996</v>
          </cell>
          <cell r="KA27">
            <v>219764.83199999999</v>
          </cell>
          <cell r="KB27" t="str">
            <v>#N/A N/A</v>
          </cell>
          <cell r="KC27">
            <v>2.9059998989105225</v>
          </cell>
          <cell r="KD27">
            <v>4.5139999389648437</v>
          </cell>
          <cell r="KE27">
            <v>6.3420000076293945</v>
          </cell>
          <cell r="KF27">
            <v>6.5440001487731934</v>
          </cell>
          <cell r="KG27">
            <v>7.4980001449584961</v>
          </cell>
          <cell r="KH27">
            <v>11.907999992370605</v>
          </cell>
          <cell r="KI27" t="str">
            <v>#N/A N/A</v>
          </cell>
          <cell r="KJ27">
            <v>0</v>
          </cell>
          <cell r="KK27">
            <v>0</v>
          </cell>
          <cell r="KL27">
            <v>2.0779999999999998</v>
          </cell>
          <cell r="KM27">
            <v>66246.341979999997</v>
          </cell>
          <cell r="KN27">
            <v>65857.34</v>
          </cell>
          <cell r="KO27">
            <v>67232.381999999998</v>
          </cell>
          <cell r="KP27">
            <v>2.8119999999999998</v>
          </cell>
          <cell r="KQ27" t="str">
            <v>#N/A N/A</v>
          </cell>
          <cell r="KR27">
            <v>5098.6420838832855</v>
          </cell>
          <cell r="KS27">
            <v>5292.0970077514648</v>
          </cell>
          <cell r="KT27">
            <v>5246.8789873123169</v>
          </cell>
          <cell r="KU27">
            <v>5062.8590636253357</v>
          </cell>
          <cell r="KV27">
            <v>5237.5919942855835</v>
          </cell>
          <cell r="KW27">
            <v>3800.3111066818237</v>
          </cell>
          <cell r="KX27" t="str">
            <v>#N/A N/A</v>
          </cell>
          <cell r="KY27">
            <v>136645.62627353668</v>
          </cell>
          <cell r="KZ27">
            <v>265815.576</v>
          </cell>
          <cell r="LA27">
            <v>326251.19500000001</v>
          </cell>
          <cell r="LB27">
            <v>583766.62265999999</v>
          </cell>
          <cell r="LC27">
            <v>578784.19799999997</v>
          </cell>
          <cell r="LD27">
            <v>607312.68900000001</v>
          </cell>
          <cell r="LE27">
            <v>252001.24599999996</v>
          </cell>
          <cell r="LF27" t="str">
            <v>#N/A N/A</v>
          </cell>
          <cell r="LG27">
            <v>-197.22599792480469</v>
          </cell>
          <cell r="LH27">
            <v>-87.454002380371094</v>
          </cell>
          <cell r="LI27">
            <v>-529.7440185546875</v>
          </cell>
          <cell r="LJ27">
            <v>-178.97999572753906</v>
          </cell>
          <cell r="LK27">
            <v>-183.58700561523438</v>
          </cell>
          <cell r="LL27">
            <v>-571.09002685546875</v>
          </cell>
          <cell r="LM27" t="str">
            <v>#N/A N/A</v>
          </cell>
          <cell r="LN27">
            <v>0</v>
          </cell>
          <cell r="LO27">
            <v>0</v>
          </cell>
          <cell r="LP27">
            <v>0</v>
          </cell>
          <cell r="LQ27">
            <v>0</v>
          </cell>
          <cell r="LR27">
            <v>0</v>
          </cell>
          <cell r="LS27">
            <v>0</v>
          </cell>
          <cell r="LT27">
            <v>0</v>
          </cell>
          <cell r="LU27" t="str">
            <v>#N/A N/A</v>
          </cell>
          <cell r="LV27" t="str">
            <v>#N/A N/A</v>
          </cell>
          <cell r="LW27" t="str">
            <v>#N/A N/A</v>
          </cell>
          <cell r="LX27" t="str">
            <v>#N/A N/A</v>
          </cell>
          <cell r="LY27" t="str">
            <v>#N/A N/A</v>
          </cell>
          <cell r="LZ27" t="str">
            <v>#N/A N/A</v>
          </cell>
          <cell r="MA27" t="str">
            <v>#N/A N/A</v>
          </cell>
          <cell r="MB27" t="str">
            <v>#N/A N/A</v>
          </cell>
          <cell r="MC27" t="str">
            <v>#N/A N/A</v>
          </cell>
          <cell r="MD27" t="str">
            <v>#N/A N/A</v>
          </cell>
          <cell r="ME27" t="str">
            <v>#N/A N/A</v>
          </cell>
          <cell r="MF27">
            <v>13171.705420912467</v>
          </cell>
          <cell r="MG27">
            <v>14583.669</v>
          </cell>
          <cell r="MH27">
            <v>13618.304</v>
          </cell>
          <cell r="MI27">
            <v>9199.34</v>
          </cell>
          <cell r="MJ27" t="str">
            <v>#N/A N/A</v>
          </cell>
          <cell r="MK27" t="str">
            <v>#N/A N/A</v>
          </cell>
          <cell r="ML27" t="str">
            <v>#N/A N/A</v>
          </cell>
          <cell r="MM27" t="str">
            <v>#N/A N/A</v>
          </cell>
          <cell r="MN27" t="str">
            <v>#N/A N/A</v>
          </cell>
          <cell r="MO27" t="str">
            <v>#N/A N/A</v>
          </cell>
          <cell r="MP27" t="str">
            <v>#N/A N/A</v>
          </cell>
          <cell r="MQ27" t="str">
            <v>#N/A N/A</v>
          </cell>
          <cell r="MR27" t="str">
            <v>#N/A N/A</v>
          </cell>
          <cell r="MS27" t="str">
            <v>#N/A N/A</v>
          </cell>
          <cell r="MT27" t="str">
            <v>#N/A N/A</v>
          </cell>
          <cell r="MU27" t="str">
            <v>#N/A N/A</v>
          </cell>
          <cell r="MV27">
            <v>0.71099999999999997</v>
          </cell>
          <cell r="MW27">
            <v>524.16999999999996</v>
          </cell>
          <cell r="MX27">
            <v>88.230999999999995</v>
          </cell>
          <cell r="MY27" t="str">
            <v>#N/A N/A</v>
          </cell>
          <cell r="MZ27">
            <v>-118.04799652099609</v>
          </cell>
          <cell r="NA27">
            <v>-120.70099639892578</v>
          </cell>
          <cell r="NB27">
            <v>-380.2340087890625</v>
          </cell>
          <cell r="NC27">
            <v>-731.32598876953125</v>
          </cell>
          <cell r="ND27">
            <v>-152.75900268554687</v>
          </cell>
          <cell r="NE27">
            <v>-64.1719970703125</v>
          </cell>
          <cell r="NF27" t="str">
            <v>#N/A N/A</v>
          </cell>
          <cell r="NG27">
            <v>0</v>
          </cell>
          <cell r="NH27">
            <v>-17948.575316540951</v>
          </cell>
          <cell r="NI27">
            <v>-15187.641875187799</v>
          </cell>
          <cell r="NJ27">
            <v>-11326.090959519661</v>
          </cell>
          <cell r="NK27">
            <v>-94682.834000000003</v>
          </cell>
          <cell r="NL27">
            <v>0</v>
          </cell>
          <cell r="NM27">
            <v>0</v>
          </cell>
          <cell r="NN27" t="str">
            <v>#N/A N/A</v>
          </cell>
          <cell r="NO27">
            <v>447.93399047851562</v>
          </cell>
          <cell r="NP27">
            <v>439.31100463867187</v>
          </cell>
          <cell r="NQ27">
            <v>409.21200561523437</v>
          </cell>
          <cell r="NR27">
            <v>474.74600219726562</v>
          </cell>
          <cell r="NS27">
            <v>493.85198974609375</v>
          </cell>
          <cell r="NT27">
            <v>221.91200256347656</v>
          </cell>
          <cell r="NU27" t="str">
            <v>#N/A N/A</v>
          </cell>
          <cell r="NV27">
            <v>0</v>
          </cell>
          <cell r="NW27">
            <v>0</v>
          </cell>
          <cell r="NX27" t="str">
            <v>#N/A N/A</v>
          </cell>
          <cell r="NY27" t="str">
            <v>#N/A N/A</v>
          </cell>
          <cell r="NZ27" t="str">
            <v>#N/A N/A</v>
          </cell>
          <cell r="OA27" t="str">
            <v>#N/A N/A</v>
          </cell>
          <cell r="OB27" t="str">
            <v>#N/A N/A</v>
          </cell>
          <cell r="OC27" t="str">
            <v>#N/A N/A</v>
          </cell>
          <cell r="OD27" t="str">
            <v>CLP</v>
          </cell>
        </row>
        <row r="28">
          <cell r="C28" t="str">
            <v>CGE SA</v>
          </cell>
          <cell r="D28" t="str">
            <v>#N/A N/A</v>
          </cell>
          <cell r="E28" t="str">
            <v>#N/A N/A</v>
          </cell>
          <cell r="F28" t="str">
            <v>#N/A N/A</v>
          </cell>
          <cell r="G28" t="str">
            <v>#N/A N/A</v>
          </cell>
          <cell r="H28" t="str">
            <v>#N/A N/A</v>
          </cell>
          <cell r="I28" t="str">
            <v>#N/A N/A</v>
          </cell>
          <cell r="J28" t="str">
            <v>#N/A N/A</v>
          </cell>
          <cell r="K28" t="str">
            <v>#N/A N/A</v>
          </cell>
          <cell r="L28" t="str">
            <v>#N/A N/A</v>
          </cell>
          <cell r="M28" t="str">
            <v>#N/A N/A</v>
          </cell>
          <cell r="N28" t="str">
            <v>#N/A N/A</v>
          </cell>
          <cell r="O28" t="str">
            <v>#N/A N/A</v>
          </cell>
          <cell r="P28" t="str">
            <v>#N/A N/A</v>
          </cell>
          <cell r="Q28">
            <v>1604880.5649999999</v>
          </cell>
          <cell r="R28">
            <v>1667630.923</v>
          </cell>
          <cell r="S28" t="str">
            <v>#N/A N/A</v>
          </cell>
          <cell r="T28" t="str">
            <v>#N/A N/A</v>
          </cell>
          <cell r="U28" t="str">
            <v>#N/A N/A</v>
          </cell>
          <cell r="V28" t="str">
            <v>#N/A N/A</v>
          </cell>
          <cell r="W28" t="str">
            <v>#N/A N/A</v>
          </cell>
          <cell r="X28" t="str">
            <v>#N/A N/A</v>
          </cell>
          <cell r="Y28" t="str">
            <v>#N/A N/A</v>
          </cell>
          <cell r="Z28" t="str">
            <v>#N/A N/A</v>
          </cell>
          <cell r="AA28" t="str">
            <v>#N/A N/A</v>
          </cell>
          <cell r="AB28" t="str">
            <v>#N/A N/A</v>
          </cell>
          <cell r="AC28" t="str">
            <v>#N/A N/A</v>
          </cell>
          <cell r="AD28" t="str">
            <v>#N/A N/A</v>
          </cell>
          <cell r="AE28" t="str">
            <v>#N/A N/A</v>
          </cell>
          <cell r="AF28">
            <v>1358088.223</v>
          </cell>
          <cell r="AG28">
            <v>1374779.0330000001</v>
          </cell>
          <cell r="AH28" t="str">
            <v>#N/A N/A</v>
          </cell>
          <cell r="AI28" t="str">
            <v>#N/A N/A</v>
          </cell>
          <cell r="AJ28" t="str">
            <v>#N/A N/A</v>
          </cell>
          <cell r="AK28" t="str">
            <v>#N/A N/A</v>
          </cell>
          <cell r="AL28" t="str">
            <v>#N/A N/A</v>
          </cell>
          <cell r="AM28" t="str">
            <v>#N/A N/A</v>
          </cell>
          <cell r="AN28" t="str">
            <v>#N/A N/A</v>
          </cell>
          <cell r="AO28" t="str">
            <v>#N/A N/A</v>
          </cell>
          <cell r="AP28" t="str">
            <v>#N/A N/A</v>
          </cell>
          <cell r="AQ28" t="str">
            <v>#N/A N/A</v>
          </cell>
          <cell r="AR28" t="str">
            <v>#N/A N/A</v>
          </cell>
          <cell r="AS28" t="str">
            <v>#N/A N/A</v>
          </cell>
          <cell r="AT28" t="str">
            <v>#N/A N/A</v>
          </cell>
          <cell r="AU28">
            <v>227480.674</v>
          </cell>
          <cell r="AV28">
            <v>222105.63699999999</v>
          </cell>
          <cell r="AW28" t="str">
            <v>#N/A N/A</v>
          </cell>
          <cell r="AX28" t="str">
            <v>#N/A N/A</v>
          </cell>
          <cell r="AY28" t="str">
            <v>#N/A N/A</v>
          </cell>
          <cell r="AZ28" t="str">
            <v>#N/A N/A</v>
          </cell>
          <cell r="BA28" t="str">
            <v>#N/A N/A</v>
          </cell>
          <cell r="BB28" t="str">
            <v>#N/A N/A</v>
          </cell>
          <cell r="BC28" t="str">
            <v>#N/A N/A</v>
          </cell>
          <cell r="BD28" t="str">
            <v>#N/A N/A</v>
          </cell>
          <cell r="BE28" t="str">
            <v>#N/A N/A</v>
          </cell>
          <cell r="BF28" t="str">
            <v>#N/A N/A</v>
          </cell>
          <cell r="BG28" t="str">
            <v>#N/A N/A</v>
          </cell>
          <cell r="BH28" t="str">
            <v>#N/A N/A</v>
          </cell>
          <cell r="BI28" t="str">
            <v>#N/A N/A</v>
          </cell>
          <cell r="BJ28">
            <v>145641.565</v>
          </cell>
          <cell r="BK28">
            <v>156214.20299999998</v>
          </cell>
          <cell r="BL28" t="str">
            <v>#N/A N/A</v>
          </cell>
          <cell r="BM28" t="str">
            <v>#N/A N/A</v>
          </cell>
          <cell r="BN28" t="str">
            <v>#N/A N/A</v>
          </cell>
          <cell r="BO28" t="str">
            <v>#N/A N/A</v>
          </cell>
          <cell r="BP28" t="str">
            <v>#N/A N/A</v>
          </cell>
          <cell r="BQ28" t="str">
            <v>#N/A N/A</v>
          </cell>
          <cell r="BR28" t="str">
            <v>#N/A N/A</v>
          </cell>
          <cell r="BS28" t="str">
            <v>#N/A N/A</v>
          </cell>
          <cell r="BT28" t="str">
            <v>#N/A N/A</v>
          </cell>
          <cell r="BU28" t="str">
            <v>#N/A N/A</v>
          </cell>
          <cell r="BV28" t="str">
            <v>#N/A N/A</v>
          </cell>
          <cell r="BW28" t="str">
            <v>#N/A N/A</v>
          </cell>
          <cell r="BX28" t="str">
            <v>#N/A N/A</v>
          </cell>
          <cell r="BY28">
            <v>6706.2429999999995</v>
          </cell>
          <cell r="BZ28">
            <v>5769.9859999999999</v>
          </cell>
          <cell r="CA28" t="str">
            <v>#N/A N/A</v>
          </cell>
          <cell r="CB28" t="str">
            <v>#N/A N/A</v>
          </cell>
          <cell r="CC28" t="str">
            <v>#N/A N/A</v>
          </cell>
          <cell r="CD28" t="str">
            <v>#N/A N/A</v>
          </cell>
          <cell r="CE28" t="str">
            <v>#N/A N/A</v>
          </cell>
          <cell r="CF28" t="str">
            <v>#N/A N/A</v>
          </cell>
          <cell r="CG28" t="str">
            <v>#N/A N/A</v>
          </cell>
          <cell r="CH28" t="str">
            <v>#N/A N/A</v>
          </cell>
          <cell r="CI28" t="str">
            <v>#N/A N/A</v>
          </cell>
          <cell r="CJ28" t="str">
            <v>#N/A N/A</v>
          </cell>
          <cell r="CK28" t="str">
            <v>#N/A N/A</v>
          </cell>
          <cell r="CL28" t="str">
            <v>#N/A N/A</v>
          </cell>
          <cell r="CM28" t="str">
            <v>#N/A N/A</v>
          </cell>
          <cell r="CN28" t="str">
            <v>#N/A N/A</v>
          </cell>
          <cell r="CO28" t="str">
            <v>#N/A N/A</v>
          </cell>
          <cell r="CP28" t="str">
            <v>#N/A N/A</v>
          </cell>
          <cell r="CQ28" t="str">
            <v>#N/A N/A</v>
          </cell>
          <cell r="CR28" t="str">
            <v>#N/A N/A</v>
          </cell>
          <cell r="CS28" t="str">
            <v>#N/A N/A</v>
          </cell>
          <cell r="CT28" t="str">
            <v>#N/A N/A</v>
          </cell>
          <cell r="CU28" t="str">
            <v>#N/A N/A</v>
          </cell>
          <cell r="CV28" t="str">
            <v>#N/A N/A</v>
          </cell>
          <cell r="CW28" t="str">
            <v>#N/A N/A</v>
          </cell>
          <cell r="CX28" t="str">
            <v>#N/A N/A</v>
          </cell>
          <cell r="CY28" t="str">
            <v>#N/A N/A</v>
          </cell>
          <cell r="CZ28" t="str">
            <v>#N/A N/A</v>
          </cell>
          <cell r="DA28" t="str">
            <v>#N/A N/A</v>
          </cell>
          <cell r="DB28" t="str">
            <v>#N/A N/A</v>
          </cell>
          <cell r="DC28">
            <v>26068.611000000001</v>
          </cell>
          <cell r="DD28">
            <v>61833.688000000002</v>
          </cell>
          <cell r="DE28" t="str">
            <v>#N/A N/A</v>
          </cell>
          <cell r="DF28" t="str">
            <v>#N/A N/A</v>
          </cell>
          <cell r="DG28" t="str">
            <v>#N/A N/A</v>
          </cell>
          <cell r="DH28" t="str">
            <v>#N/A N/A</v>
          </cell>
          <cell r="DI28" t="str">
            <v>#N/A N/A</v>
          </cell>
          <cell r="DJ28" t="str">
            <v>#N/A N/A</v>
          </cell>
          <cell r="DK28" t="str">
            <v>#N/A N/A</v>
          </cell>
          <cell r="DL28" t="str">
            <v>#N/A N/A</v>
          </cell>
          <cell r="DM28" t="str">
            <v>#N/A N/A</v>
          </cell>
          <cell r="DN28" t="str">
            <v>#N/A N/A</v>
          </cell>
          <cell r="DO28" t="str">
            <v>#N/A N/A</v>
          </cell>
          <cell r="DP28" t="str">
            <v>#N/A N/A</v>
          </cell>
          <cell r="DQ28" t="str">
            <v>#N/A N/A</v>
          </cell>
          <cell r="DR28">
            <v>7257.6619999999994</v>
          </cell>
          <cell r="DS28">
            <v>-86701.644</v>
          </cell>
          <cell r="DT28" t="str">
            <v>#N/A N/A</v>
          </cell>
          <cell r="DU28" t="str">
            <v>#N/A N/A</v>
          </cell>
          <cell r="DV28" t="str">
            <v>#N/A N/A</v>
          </cell>
          <cell r="DW28" t="str">
            <v>#N/A N/A</v>
          </cell>
          <cell r="DX28" t="str">
            <v>#N/A N/A</v>
          </cell>
          <cell r="DY28" t="str">
            <v>#N/A N/A</v>
          </cell>
          <cell r="DZ28" t="str">
            <v>#N/A N/A</v>
          </cell>
          <cell r="EA28" t="str">
            <v>#N/A N/A</v>
          </cell>
          <cell r="EB28" t="str">
            <v>#N/A N/A</v>
          </cell>
          <cell r="EC28" t="str">
            <v>#N/A N/A</v>
          </cell>
          <cell r="ED28" t="str">
            <v>#N/A N/A</v>
          </cell>
          <cell r="EE28" t="str">
            <v>#N/A N/A</v>
          </cell>
          <cell r="EF28" t="str">
            <v>#N/A N/A</v>
          </cell>
          <cell r="EG28">
            <v>18810.949000000001</v>
          </cell>
          <cell r="EH28">
            <v>148535.33199999999</v>
          </cell>
          <cell r="EI28" t="str">
            <v>#N/A N/A</v>
          </cell>
          <cell r="EJ28" t="str">
            <v>#N/A N/A</v>
          </cell>
          <cell r="EK28" t="str">
            <v>#N/A N/A</v>
          </cell>
          <cell r="EL28" t="str">
            <v>#N/A N/A</v>
          </cell>
          <cell r="EM28" t="str">
            <v>#N/A N/A</v>
          </cell>
          <cell r="EN28" t="str">
            <v>#N/A N/A</v>
          </cell>
          <cell r="EO28" t="str">
            <v>#N/A N/A</v>
          </cell>
          <cell r="EP28" t="str">
            <v>#N/A N/A</v>
          </cell>
          <cell r="EQ28" t="str">
            <v>#N/A N/A</v>
          </cell>
          <cell r="ER28" t="str">
            <v>#N/A N/A</v>
          </cell>
          <cell r="ES28" t="str">
            <v>#N/A N/A</v>
          </cell>
          <cell r="ET28" t="str">
            <v>#N/A N/A</v>
          </cell>
          <cell r="EU28" t="str">
            <v>#N/A N/A</v>
          </cell>
          <cell r="EV28">
            <v>60138.483999999997</v>
          </cell>
          <cell r="EW28">
            <v>108950.026</v>
          </cell>
          <cell r="EX28" t="str">
            <v>#N/A N/A</v>
          </cell>
          <cell r="EY28" t="str">
            <v>#N/A N/A</v>
          </cell>
          <cell r="EZ28" t="str">
            <v>#N/A N/A</v>
          </cell>
          <cell r="FA28" t="str">
            <v>#N/A N/A</v>
          </cell>
          <cell r="FB28" t="str">
            <v>#N/A N/A</v>
          </cell>
          <cell r="FC28" t="str">
            <v>#N/A N/A</v>
          </cell>
          <cell r="FD28" t="str">
            <v>#N/A N/A</v>
          </cell>
          <cell r="FE28" t="str">
            <v>#N/A N/A</v>
          </cell>
          <cell r="FF28" t="str">
            <v>#N/A N/A</v>
          </cell>
          <cell r="FG28" t="str">
            <v>#N/A N/A</v>
          </cell>
          <cell r="FH28" t="str">
            <v>#N/A N/A</v>
          </cell>
          <cell r="FI28" t="str">
            <v>#N/A N/A</v>
          </cell>
          <cell r="FJ28" t="str">
            <v>#N/A N/A</v>
          </cell>
          <cell r="FK28">
            <v>3.7119999999999997</v>
          </cell>
          <cell r="FL28">
            <v>0</v>
          </cell>
          <cell r="FM28" t="str">
            <v>#N/A N/A</v>
          </cell>
          <cell r="FN28" t="str">
            <v>#N/A N/A</v>
          </cell>
          <cell r="FO28" t="str">
            <v>#N/A N/A</v>
          </cell>
          <cell r="FP28" t="str">
            <v>#N/A N/A</v>
          </cell>
          <cell r="FQ28" t="str">
            <v>#N/A N/A</v>
          </cell>
          <cell r="FR28" t="str">
            <v>#N/A N/A</v>
          </cell>
          <cell r="FS28" t="str">
            <v>#N/A N/A</v>
          </cell>
          <cell r="FT28" t="str">
            <v>#N/A N/A</v>
          </cell>
          <cell r="FU28" t="str">
            <v>#N/A N/A</v>
          </cell>
          <cell r="FV28" t="str">
            <v>#N/A N/A</v>
          </cell>
          <cell r="FW28" t="str">
            <v>#N/A N/A</v>
          </cell>
          <cell r="FX28" t="str">
            <v>#N/A N/A</v>
          </cell>
          <cell r="FY28" t="str">
            <v>#N/A N/A</v>
          </cell>
          <cell r="FZ28">
            <v>359381.56799999997</v>
          </cell>
          <cell r="GA28">
            <v>312543.21399999998</v>
          </cell>
          <cell r="GB28" t="str">
            <v>#N/A N/A</v>
          </cell>
          <cell r="GC28" t="str">
            <v>#N/A N/A</v>
          </cell>
          <cell r="GD28" t="str">
            <v>#N/A N/A</v>
          </cell>
          <cell r="GE28" t="str">
            <v>#N/A N/A</v>
          </cell>
          <cell r="GF28" t="str">
            <v>#N/A N/A</v>
          </cell>
          <cell r="GG28" t="str">
            <v>#N/A N/A</v>
          </cell>
          <cell r="GH28" t="str">
            <v>#N/A N/A</v>
          </cell>
          <cell r="GI28" t="str">
            <v>#N/A N/A</v>
          </cell>
          <cell r="GJ28" t="str">
            <v>#N/A N/A</v>
          </cell>
          <cell r="GK28" t="str">
            <v>#N/A N/A</v>
          </cell>
          <cell r="GL28" t="str">
            <v>#N/A N/A</v>
          </cell>
          <cell r="GM28" t="str">
            <v>#N/A N/A</v>
          </cell>
          <cell r="GN28" t="str">
            <v>#N/A N/A</v>
          </cell>
          <cell r="GO28">
            <v>26384.053</v>
          </cell>
          <cell r="GP28">
            <v>19467.370999999999</v>
          </cell>
          <cell r="GQ28" t="str">
            <v>#N/A N/A</v>
          </cell>
          <cell r="GR28" t="str">
            <v>#N/A N/A</v>
          </cell>
          <cell r="GS28" t="str">
            <v>#N/A N/A</v>
          </cell>
          <cell r="GT28" t="str">
            <v>#N/A N/A</v>
          </cell>
          <cell r="GU28" t="str">
            <v>#N/A N/A</v>
          </cell>
          <cell r="GV28" t="str">
            <v>#N/A N/A</v>
          </cell>
          <cell r="GW28" t="str">
            <v>#N/A N/A</v>
          </cell>
          <cell r="GX28" t="str">
            <v>#N/A N/A</v>
          </cell>
          <cell r="GY28" t="str">
            <v>#N/A N/A</v>
          </cell>
          <cell r="GZ28" t="str">
            <v>#N/A N/A</v>
          </cell>
          <cell r="HA28" t="str">
            <v>#N/A N/A</v>
          </cell>
          <cell r="HB28" t="str">
            <v>#N/A N/A</v>
          </cell>
          <cell r="HC28" t="str">
            <v>#N/A N/A</v>
          </cell>
          <cell r="HD28">
            <v>1298793.871</v>
          </cell>
          <cell r="HE28">
            <v>499872.47199999995</v>
          </cell>
          <cell r="HF28" t="str">
            <v>#N/A N/A</v>
          </cell>
          <cell r="HG28" t="str">
            <v>#N/A N/A</v>
          </cell>
          <cell r="HH28" t="str">
            <v>#N/A N/A</v>
          </cell>
          <cell r="HI28" t="str">
            <v>#N/A N/A</v>
          </cell>
          <cell r="HJ28" t="str">
            <v>#N/A N/A</v>
          </cell>
          <cell r="HK28" t="str">
            <v>#N/A N/A</v>
          </cell>
          <cell r="HL28" t="str">
            <v>#N/A N/A</v>
          </cell>
          <cell r="HM28" t="str">
            <v>#N/A N/A</v>
          </cell>
          <cell r="HN28" t="str">
            <v>#N/A N/A</v>
          </cell>
          <cell r="HO28" t="str">
            <v>#N/A N/A</v>
          </cell>
          <cell r="HP28" t="str">
            <v>#N/A N/A</v>
          </cell>
          <cell r="HQ28" t="str">
            <v>#N/A N/A</v>
          </cell>
          <cell r="HR28" t="str">
            <v>#N/A N/A</v>
          </cell>
          <cell r="HS28">
            <v>2472856.0039999997</v>
          </cell>
          <cell r="HT28">
            <v>1693149.422</v>
          </cell>
          <cell r="HU28" t="str">
            <v>#N/A N/A</v>
          </cell>
          <cell r="HV28" t="str">
            <v>#N/A N/A</v>
          </cell>
          <cell r="HW28" t="str">
            <v>#N/A N/A</v>
          </cell>
          <cell r="HX28" t="str">
            <v>#N/A N/A</v>
          </cell>
          <cell r="HY28" t="str">
            <v>#N/A N/A</v>
          </cell>
          <cell r="HZ28" t="str">
            <v>#N/A N/A</v>
          </cell>
          <cell r="IA28" t="str">
            <v>#N/A N/A</v>
          </cell>
          <cell r="IB28" t="str">
            <v>#N/A N/A</v>
          </cell>
          <cell r="IC28" t="str">
            <v>#N/A N/A</v>
          </cell>
          <cell r="ID28" t="str">
            <v>#N/A N/A</v>
          </cell>
          <cell r="IE28" t="str">
            <v>#N/A N/A</v>
          </cell>
          <cell r="IF28" t="str">
            <v>#N/A N/A</v>
          </cell>
          <cell r="IG28" t="str">
            <v>#N/A N/A</v>
          </cell>
          <cell r="IH28">
            <v>5905645.5249999994</v>
          </cell>
          <cell r="II28">
            <v>3345248.2739999997</v>
          </cell>
          <cell r="IJ28" t="str">
            <v>#N/A N/A</v>
          </cell>
          <cell r="IK28" t="str">
            <v>#N/A N/A</v>
          </cell>
          <cell r="IL28" t="str">
            <v>#N/A N/A</v>
          </cell>
          <cell r="IM28" t="str">
            <v>#N/A N/A</v>
          </cell>
          <cell r="IN28" t="str">
            <v>#N/A N/A</v>
          </cell>
          <cell r="IO28" t="str">
            <v>#N/A N/A</v>
          </cell>
          <cell r="IP28" t="str">
            <v>#N/A N/A</v>
          </cell>
          <cell r="IQ28" t="str">
            <v>#N/A N/A</v>
          </cell>
          <cell r="IR28" t="str">
            <v>#N/A N/A</v>
          </cell>
          <cell r="IS28" t="str">
            <v>#N/A N/A</v>
          </cell>
          <cell r="IT28" t="str">
            <v>#N/A N/A</v>
          </cell>
          <cell r="IU28" t="str">
            <v>#N/A N/A</v>
          </cell>
          <cell r="IV28" t="str">
            <v>#N/A N/A</v>
          </cell>
          <cell r="IW28">
            <v>151422.125</v>
          </cell>
          <cell r="IX28">
            <v>154363.978</v>
          </cell>
          <cell r="IY28" t="str">
            <v>#N/A N/A</v>
          </cell>
          <cell r="IZ28" t="str">
            <v>#N/A N/A</v>
          </cell>
          <cell r="JA28" t="str">
            <v>#N/A N/A</v>
          </cell>
          <cell r="JB28" t="str">
            <v>#N/A N/A</v>
          </cell>
          <cell r="JC28" t="str">
            <v>#N/A N/A</v>
          </cell>
          <cell r="JD28" t="str">
            <v>#N/A N/A</v>
          </cell>
          <cell r="JE28" t="str">
            <v>#N/A N/A</v>
          </cell>
          <cell r="JF28" t="str">
            <v>#N/A N/A</v>
          </cell>
          <cell r="JG28" t="str">
            <v>#N/A N/A</v>
          </cell>
          <cell r="JH28" t="str">
            <v>#N/A N/A</v>
          </cell>
          <cell r="JI28" t="str">
            <v>#N/A N/A</v>
          </cell>
          <cell r="JJ28" t="str">
            <v>#N/A N/A</v>
          </cell>
          <cell r="JK28" t="str">
            <v>#N/A N/A</v>
          </cell>
          <cell r="JL28">
            <v>1346600.9650000001</v>
          </cell>
          <cell r="JM28">
            <v>1058584.1099999999</v>
          </cell>
          <cell r="JN28" t="str">
            <v>#N/A N/A</v>
          </cell>
          <cell r="JO28" t="str">
            <v>#N/A N/A</v>
          </cell>
          <cell r="JP28" t="str">
            <v>#N/A N/A</v>
          </cell>
          <cell r="JQ28" t="str">
            <v>#N/A N/A</v>
          </cell>
          <cell r="JR28" t="str">
            <v>#N/A N/A</v>
          </cell>
          <cell r="JS28" t="str">
            <v>#N/A N/A</v>
          </cell>
          <cell r="JT28" t="str">
            <v>#N/A N/A</v>
          </cell>
          <cell r="JU28" t="str">
            <v>#N/A N/A</v>
          </cell>
          <cell r="JV28" t="str">
            <v>#N/A N/A</v>
          </cell>
          <cell r="JW28" t="str">
            <v>#N/A N/A</v>
          </cell>
          <cell r="JX28" t="str">
            <v>#N/A N/A</v>
          </cell>
          <cell r="JY28" t="str">
            <v>#N/A N/A</v>
          </cell>
          <cell r="JZ28" t="str">
            <v>#N/A N/A</v>
          </cell>
          <cell r="KA28">
            <v>3631081.193</v>
          </cell>
          <cell r="KB28">
            <v>1737582.0389999999</v>
          </cell>
          <cell r="KC28" t="str">
            <v>#N/A N/A</v>
          </cell>
          <cell r="KD28" t="str">
            <v>#N/A N/A</v>
          </cell>
          <cell r="KE28" t="str">
            <v>#N/A N/A</v>
          </cell>
          <cell r="KF28" t="str">
            <v>#N/A N/A</v>
          </cell>
          <cell r="KG28" t="str">
            <v>#N/A N/A</v>
          </cell>
          <cell r="KH28" t="str">
            <v>#N/A N/A</v>
          </cell>
          <cell r="KI28" t="str">
            <v>#N/A N/A</v>
          </cell>
          <cell r="KJ28" t="str">
            <v>#N/A N/A</v>
          </cell>
          <cell r="KK28" t="str">
            <v>#N/A N/A</v>
          </cell>
          <cell r="KL28" t="str">
            <v>#N/A N/A</v>
          </cell>
          <cell r="KM28" t="str">
            <v>#N/A N/A</v>
          </cell>
          <cell r="KN28" t="str">
            <v>#N/A N/A</v>
          </cell>
          <cell r="KO28" t="str">
            <v>#N/A N/A</v>
          </cell>
          <cell r="KP28">
            <v>955734.53599999996</v>
          </cell>
          <cell r="KQ28">
            <v>71855.502999999997</v>
          </cell>
          <cell r="KR28" t="str">
            <v>#N/A N/A</v>
          </cell>
          <cell r="KS28" t="str">
            <v>#N/A N/A</v>
          </cell>
          <cell r="KT28" t="str">
            <v>#N/A N/A</v>
          </cell>
          <cell r="KU28" t="str">
            <v>#N/A N/A</v>
          </cell>
          <cell r="KV28" t="str">
            <v>#N/A N/A</v>
          </cell>
          <cell r="KW28" t="str">
            <v>#N/A N/A</v>
          </cell>
          <cell r="KX28" t="str">
            <v>#N/A N/A</v>
          </cell>
          <cell r="KY28" t="str">
            <v>#N/A N/A</v>
          </cell>
          <cell r="KZ28" t="str">
            <v>#N/A N/A</v>
          </cell>
          <cell r="LA28" t="str">
            <v>#N/A N/A</v>
          </cell>
          <cell r="LB28" t="str">
            <v>#N/A N/A</v>
          </cell>
          <cell r="LC28" t="str">
            <v>#N/A N/A</v>
          </cell>
          <cell r="LD28" t="str">
            <v>#N/A N/A</v>
          </cell>
          <cell r="LE28">
            <v>2274564.3319999999</v>
          </cell>
          <cell r="LF28">
            <v>1607666.2349999999</v>
          </cell>
          <cell r="LG28" t="str">
            <v>#N/A N/A</v>
          </cell>
          <cell r="LH28" t="str">
            <v>#N/A N/A</v>
          </cell>
          <cell r="LI28" t="str">
            <v>#N/A N/A</v>
          </cell>
          <cell r="LJ28" t="str">
            <v>#N/A N/A</v>
          </cell>
          <cell r="LK28" t="str">
            <v>#N/A N/A</v>
          </cell>
          <cell r="LL28" t="str">
            <v>#N/A N/A</v>
          </cell>
          <cell r="LM28" t="str">
            <v>#N/A N/A</v>
          </cell>
          <cell r="LN28" t="str">
            <v>#N/A N/A</v>
          </cell>
          <cell r="LO28" t="str">
            <v>#N/A N/A</v>
          </cell>
          <cell r="LP28" t="str">
            <v>#N/A N/A</v>
          </cell>
          <cell r="LQ28" t="str">
            <v>#N/A N/A</v>
          </cell>
          <cell r="LR28" t="str">
            <v>#N/A N/A</v>
          </cell>
          <cell r="LS28" t="str">
            <v>#N/A N/A</v>
          </cell>
          <cell r="LT28">
            <v>-136867.26699999999</v>
          </cell>
          <cell r="LU28">
            <v>-169090.61</v>
          </cell>
          <cell r="LV28" t="str">
            <v>#N/A N/A</v>
          </cell>
          <cell r="LW28" t="str">
            <v>#N/A N/A</v>
          </cell>
          <cell r="LX28" t="str">
            <v>#N/A N/A</v>
          </cell>
          <cell r="LY28" t="str">
            <v>#N/A N/A</v>
          </cell>
          <cell r="LZ28" t="str">
            <v>#N/A N/A</v>
          </cell>
          <cell r="MA28" t="str">
            <v>#N/A N/A</v>
          </cell>
          <cell r="MB28" t="str">
            <v>#N/A N/A</v>
          </cell>
          <cell r="MC28" t="str">
            <v>#N/A N/A</v>
          </cell>
          <cell r="MD28" t="str">
            <v>#N/A N/A</v>
          </cell>
          <cell r="ME28" t="str">
            <v>#N/A N/A</v>
          </cell>
          <cell r="MF28" t="str">
            <v>#N/A N/A</v>
          </cell>
          <cell r="MG28" t="str">
            <v>#N/A N/A</v>
          </cell>
          <cell r="MH28" t="str">
            <v>#N/A N/A</v>
          </cell>
          <cell r="MI28">
            <v>106410.17599999999</v>
          </cell>
          <cell r="MJ28">
            <v>45357.7</v>
          </cell>
          <cell r="MK28" t="str">
            <v>#N/A N/A</v>
          </cell>
          <cell r="ML28" t="str">
            <v>#N/A N/A</v>
          </cell>
          <cell r="MM28" t="str">
            <v>#N/A N/A</v>
          </cell>
          <cell r="MN28" t="str">
            <v>#N/A N/A</v>
          </cell>
          <cell r="MO28" t="str">
            <v>#N/A N/A</v>
          </cell>
          <cell r="MP28" t="str">
            <v>#N/A N/A</v>
          </cell>
          <cell r="MQ28" t="str">
            <v>#N/A N/A</v>
          </cell>
          <cell r="MR28" t="str">
            <v>#N/A N/A</v>
          </cell>
          <cell r="MS28" t="str">
            <v>#N/A N/A</v>
          </cell>
          <cell r="MT28" t="str">
            <v>#N/A N/A</v>
          </cell>
          <cell r="MU28" t="str">
            <v>#N/A N/A</v>
          </cell>
          <cell r="MV28" t="str">
            <v>#N/A N/A</v>
          </cell>
          <cell r="MW28" t="str">
            <v>#N/A N/A</v>
          </cell>
          <cell r="MX28">
            <v>-3587.1109999999999</v>
          </cell>
          <cell r="MY28">
            <v>8444.6200000000008</v>
          </cell>
          <cell r="MZ28" t="str">
            <v>#N/A N/A</v>
          </cell>
          <cell r="NA28" t="str">
            <v>#N/A N/A</v>
          </cell>
          <cell r="NB28" t="str">
            <v>#N/A N/A</v>
          </cell>
          <cell r="NC28" t="str">
            <v>#N/A N/A</v>
          </cell>
          <cell r="ND28" t="str">
            <v>#N/A N/A</v>
          </cell>
          <cell r="NE28" t="str">
            <v>#N/A N/A</v>
          </cell>
          <cell r="NF28" t="str">
            <v>#N/A N/A</v>
          </cell>
          <cell r="NG28" t="str">
            <v>#N/A N/A</v>
          </cell>
          <cell r="NH28" t="str">
            <v>#N/A N/A</v>
          </cell>
          <cell r="NI28" t="str">
            <v>#N/A N/A</v>
          </cell>
          <cell r="NJ28" t="str">
            <v>#N/A N/A</v>
          </cell>
          <cell r="NK28" t="str">
            <v>#N/A N/A</v>
          </cell>
          <cell r="NL28" t="str">
            <v>#N/A N/A</v>
          </cell>
          <cell r="NM28">
            <v>-4392.2869999999994</v>
          </cell>
          <cell r="NN28">
            <v>-21821.106</v>
          </cell>
          <cell r="NO28" t="str">
            <v>#N/A N/A</v>
          </cell>
          <cell r="NP28" t="str">
            <v>#N/A N/A</v>
          </cell>
          <cell r="NQ28" t="str">
            <v>#N/A N/A</v>
          </cell>
          <cell r="NR28" t="str">
            <v>#N/A N/A</v>
          </cell>
          <cell r="NS28" t="str">
            <v>#N/A N/A</v>
          </cell>
          <cell r="NT28" t="str">
            <v>#N/A N/A</v>
          </cell>
          <cell r="NU28" t="str">
            <v>#N/A N/A</v>
          </cell>
          <cell r="NV28" t="str">
            <v>#N/A N/A</v>
          </cell>
          <cell r="NW28" t="str">
            <v>#N/A N/A</v>
          </cell>
          <cell r="NX28" t="str">
            <v>#N/A N/A</v>
          </cell>
          <cell r="NY28" t="str">
            <v>#N/A N/A</v>
          </cell>
          <cell r="NZ28" t="str">
            <v>#N/A N/A</v>
          </cell>
          <cell r="OA28" t="str">
            <v>#N/A N/A</v>
          </cell>
          <cell r="OB28">
            <v>81839.108999999997</v>
          </cell>
          <cell r="OC28">
            <v>65891.433999999994</v>
          </cell>
          <cell r="OD28" t="str">
            <v>CLP</v>
          </cell>
        </row>
        <row r="29">
          <cell r="C29" t="str">
            <v>SANTANDER CHILE</v>
          </cell>
          <cell r="D29">
            <v>58497.140625</v>
          </cell>
          <cell r="E29">
            <v>83656.9765625</v>
          </cell>
          <cell r="F29">
            <v>147194.078125</v>
          </cell>
          <cell r="G29">
            <v>155536.890625</v>
          </cell>
          <cell r="H29">
            <v>190036.989</v>
          </cell>
          <cell r="I29">
            <v>126178.25</v>
          </cell>
          <cell r="J29">
            <v>427599.90625</v>
          </cell>
          <cell r="K29">
            <v>171698.703125</v>
          </cell>
          <cell r="L29">
            <v>172893.74</v>
          </cell>
          <cell r="M29">
            <v>165652.57500000001</v>
          </cell>
          <cell r="N29">
            <v>147843.10500000001</v>
          </cell>
          <cell r="O29">
            <v>160624.67499999999</v>
          </cell>
          <cell r="P29">
            <v>200987.038</v>
          </cell>
          <cell r="Q29">
            <v>163831.86199999999</v>
          </cell>
          <cell r="R29" t="str">
            <v>#N/A N/A</v>
          </cell>
          <cell r="S29" t="str">
            <v>#N/A N/A</v>
          </cell>
          <cell r="T29" t="str">
            <v>#N/A N/A</v>
          </cell>
          <cell r="U29" t="str">
            <v>#N/A N/A</v>
          </cell>
          <cell r="V29" t="str">
            <v>#N/A N/A</v>
          </cell>
          <cell r="W29" t="str">
            <v>#N/A N/A</v>
          </cell>
          <cell r="X29" t="str">
            <v>#N/A N/A</v>
          </cell>
          <cell r="Y29" t="str">
            <v>#N/A N/A</v>
          </cell>
          <cell r="Z29" t="str">
            <v>#N/A N/A</v>
          </cell>
          <cell r="AA29" t="str">
            <v>#N/A N/A</v>
          </cell>
          <cell r="AB29" t="str">
            <v>#N/A N/A</v>
          </cell>
          <cell r="AC29" t="str">
            <v>#N/A N/A</v>
          </cell>
          <cell r="AD29" t="str">
            <v>#N/A N/A</v>
          </cell>
          <cell r="AE29" t="str">
            <v>#N/A N/A</v>
          </cell>
          <cell r="AF29" t="str">
            <v>#N/A N/A</v>
          </cell>
          <cell r="AG29" t="str">
            <v>#N/A N/A</v>
          </cell>
          <cell r="AH29">
            <v>44191.908118247986</v>
          </cell>
          <cell r="AI29">
            <v>28904.267822265625</v>
          </cell>
          <cell r="AJ29">
            <v>82116.783781051636</v>
          </cell>
          <cell r="AK29">
            <v>99874.731590270996</v>
          </cell>
          <cell r="AL29">
            <v>118829.77800000001</v>
          </cell>
          <cell r="AM29">
            <v>121937.88214111328</v>
          </cell>
          <cell r="AN29">
            <v>364135.31356239319</v>
          </cell>
          <cell r="AO29">
            <v>169576.59425115585</v>
          </cell>
          <cell r="AP29">
            <v>170790.03900000002</v>
          </cell>
          <cell r="AQ29">
            <v>162391.25</v>
          </cell>
          <cell r="AR29">
            <v>144021.66400000002</v>
          </cell>
          <cell r="AS29">
            <v>158366.53100000002</v>
          </cell>
          <cell r="AT29">
            <v>199057.12600000002</v>
          </cell>
          <cell r="AU29">
            <v>161904.26300000001</v>
          </cell>
          <cell r="AV29" t="str">
            <v>#N/A N/A</v>
          </cell>
          <cell r="AW29">
            <v>42905.99609375</v>
          </cell>
          <cell r="AX29">
            <v>27590.130859375</v>
          </cell>
          <cell r="AY29">
            <v>72848.6953125</v>
          </cell>
          <cell r="AZ29">
            <v>90019.9140625</v>
          </cell>
          <cell r="BA29">
            <v>108629.514</v>
          </cell>
          <cell r="BB29">
            <v>111281.3671875</v>
          </cell>
          <cell r="BC29">
            <v>356953.4375</v>
          </cell>
          <cell r="BD29">
            <v>169509.90625</v>
          </cell>
          <cell r="BE29">
            <v>170787.02899999998</v>
          </cell>
          <cell r="BF29">
            <v>162200.413</v>
          </cell>
          <cell r="BG29">
            <v>143794.155</v>
          </cell>
          <cell r="BH29">
            <v>157405.16999999998</v>
          </cell>
          <cell r="BI29">
            <v>198661.28399999999</v>
          </cell>
          <cell r="BJ29">
            <v>161527.56</v>
          </cell>
          <cell r="BK29" t="str">
            <v>#N/A N/A</v>
          </cell>
          <cell r="BL29">
            <v>2019.54296875</v>
          </cell>
          <cell r="BM29">
            <v>938.70098876953125</v>
          </cell>
          <cell r="BN29">
            <v>1095.1590576171875</v>
          </cell>
          <cell r="BO29">
            <v>969.74298095703125</v>
          </cell>
          <cell r="BP29">
            <v>2318.212</v>
          </cell>
          <cell r="BQ29">
            <v>2746.64794921875</v>
          </cell>
          <cell r="BR29">
            <v>1333.406982421875</v>
          </cell>
          <cell r="BS29" t="str">
            <v>#N/A N/A</v>
          </cell>
          <cell r="BT29" t="str">
            <v>#N/A N/A</v>
          </cell>
          <cell r="BU29" t="str">
            <v>#N/A N/A</v>
          </cell>
          <cell r="BV29" t="str">
            <v>#N/A N/A</v>
          </cell>
          <cell r="BW29">
            <v>3152.029</v>
          </cell>
          <cell r="BX29">
            <v>1825.963</v>
          </cell>
          <cell r="BY29">
            <v>1740.3019999999999</v>
          </cell>
          <cell r="BZ29" t="str">
            <v>#N/A N/A</v>
          </cell>
          <cell r="CA29" t="str">
            <v>#N/A N/A</v>
          </cell>
          <cell r="CB29" t="str">
            <v>#N/A N/A</v>
          </cell>
          <cell r="CC29" t="str">
            <v>#N/A N/A</v>
          </cell>
          <cell r="CD29" t="str">
            <v>#N/A N/A</v>
          </cell>
          <cell r="CE29" t="str">
            <v>#N/A N/A</v>
          </cell>
          <cell r="CF29" t="str">
            <v>#N/A N/A</v>
          </cell>
          <cell r="CG29" t="str">
            <v>#N/A N/A</v>
          </cell>
          <cell r="CH29" t="str">
            <v>#N/A N/A</v>
          </cell>
          <cell r="CI29" t="str">
            <v>#N/A N/A</v>
          </cell>
          <cell r="CJ29" t="str">
            <v>#N/A N/A</v>
          </cell>
          <cell r="CK29" t="str">
            <v>#N/A N/A</v>
          </cell>
          <cell r="CL29" t="str">
            <v>#N/A N/A</v>
          </cell>
          <cell r="CM29" t="str">
            <v>#N/A N/A</v>
          </cell>
          <cell r="CN29" t="str">
            <v>#N/A N/A</v>
          </cell>
          <cell r="CO29" t="str">
            <v>#N/A N/A</v>
          </cell>
          <cell r="CP29">
            <v>44656.272094726563</v>
          </cell>
          <cell r="CQ29">
            <v>30111.828857421875</v>
          </cell>
          <cell r="CR29">
            <v>74186.08935546875</v>
          </cell>
          <cell r="CS29">
            <v>92734.781005859375</v>
          </cell>
          <cell r="CT29">
            <v>110613.74800000001</v>
          </cell>
          <cell r="CU29">
            <v>116760.205078125</v>
          </cell>
          <cell r="CV29">
            <v>342850.8994140625</v>
          </cell>
          <cell r="CW29">
            <v>169521.12524986267</v>
          </cell>
          <cell r="CX29">
            <v>170508.50599999999</v>
          </cell>
          <cell r="CY29">
            <v>162215.74900000001</v>
          </cell>
          <cell r="CZ29">
            <v>143803.75200000001</v>
          </cell>
          <cell r="DA29">
            <v>157244.20000000001</v>
          </cell>
          <cell r="DB29">
            <v>198482.64200000002</v>
          </cell>
          <cell r="DC29">
            <v>161348.21599999999</v>
          </cell>
          <cell r="DD29" t="str">
            <v>#N/A N/A</v>
          </cell>
          <cell r="DE29">
            <v>-321.46600341796875</v>
          </cell>
          <cell r="DF29">
            <v>4430.39697265625</v>
          </cell>
          <cell r="DG29">
            <v>2173.199951171875</v>
          </cell>
          <cell r="DH29">
            <v>2821.262939453125</v>
          </cell>
          <cell r="DI29">
            <v>2931.1109999999999</v>
          </cell>
          <cell r="DJ29">
            <v>3454.597900390625</v>
          </cell>
          <cell r="DK29">
            <v>43624.484375</v>
          </cell>
          <cell r="DL29">
            <v>2569.5380859375</v>
          </cell>
          <cell r="DM29">
            <v>135.64400000000001</v>
          </cell>
          <cell r="DN29">
            <v>792.14599999999996</v>
          </cell>
          <cell r="DO29">
            <v>192.06699999999998</v>
          </cell>
          <cell r="DP29">
            <v>527.70000000000005</v>
          </cell>
          <cell r="DQ29">
            <v>341.21699999999998</v>
          </cell>
          <cell r="DR29">
            <v>392.23599999999999</v>
          </cell>
          <cell r="DS29" t="str">
            <v>#N/A N/A</v>
          </cell>
          <cell r="DT29">
            <v>44977.73828125</v>
          </cell>
          <cell r="DU29">
            <v>25681.4296875</v>
          </cell>
          <cell r="DV29">
            <v>72012.890625</v>
          </cell>
          <cell r="DW29">
            <v>89913.5234375</v>
          </cell>
          <cell r="DX29">
            <v>107682.63699999999</v>
          </cell>
          <cell r="DY29">
            <v>113305.6015625</v>
          </cell>
          <cell r="DZ29">
            <v>299226.40625</v>
          </cell>
          <cell r="EA29">
            <v>166951.59375</v>
          </cell>
          <cell r="EB29">
            <v>170372.86199999999</v>
          </cell>
          <cell r="EC29">
            <v>161423.603</v>
          </cell>
          <cell r="ED29">
            <v>143611.685</v>
          </cell>
          <cell r="EE29">
            <v>156659.08299999998</v>
          </cell>
          <cell r="EF29">
            <v>198141.42499999999</v>
          </cell>
          <cell r="EG29">
            <v>160955.97999999998</v>
          </cell>
          <cell r="EH29" t="str">
            <v>#N/A N/A</v>
          </cell>
          <cell r="EI29">
            <v>2400.1669921875</v>
          </cell>
          <cell r="EJ29">
            <v>2558.423095703125</v>
          </cell>
          <cell r="EK29">
            <v>1039.18994140625</v>
          </cell>
          <cell r="EL29">
            <v>10243.228515625</v>
          </cell>
          <cell r="EM29">
            <v>5032.5419999999995</v>
          </cell>
          <cell r="EN29">
            <v>1397.072998046875</v>
          </cell>
          <cell r="EO29">
            <v>339813.9375</v>
          </cell>
          <cell r="EP29">
            <v>11604.6845703125</v>
          </cell>
          <cell r="EQ29">
            <v>83203.061999999991</v>
          </cell>
          <cell r="ER29">
            <v>113208.393</v>
          </cell>
          <cell r="ES29">
            <v>8709.5399999999991</v>
          </cell>
          <cell r="ET29">
            <v>11970.875</v>
          </cell>
          <cell r="EU29">
            <v>7584.6779999999999</v>
          </cell>
          <cell r="EV29">
            <v>3714.6299999999997</v>
          </cell>
          <cell r="EW29" t="str">
            <v>#N/A N/A</v>
          </cell>
          <cell r="EX29">
            <v>10791.2255859375</v>
          </cell>
          <cell r="EY29">
            <v>11370.3583984375</v>
          </cell>
          <cell r="EZ29">
            <v>23496.2890625</v>
          </cell>
          <cell r="FA29">
            <v>16437.03125</v>
          </cell>
          <cell r="FB29">
            <v>27628.460999999999</v>
          </cell>
          <cell r="FC29">
            <v>26101.4921875</v>
          </cell>
          <cell r="FD29">
            <v>10564.60546875</v>
          </cell>
          <cell r="FE29">
            <v>80547.140625</v>
          </cell>
          <cell r="FF29">
            <v>7926.8419999999996</v>
          </cell>
          <cell r="FG29">
            <v>1167.393</v>
          </cell>
          <cell r="FH29">
            <v>548.524</v>
          </cell>
          <cell r="FI29">
            <v>1444.509</v>
          </cell>
          <cell r="FJ29">
            <v>0</v>
          </cell>
          <cell r="FK29">
            <v>0.29899999999999999</v>
          </cell>
          <cell r="FL29" t="str">
            <v>#N/A N/A</v>
          </cell>
          <cell r="FM29">
            <v>24721.1640625</v>
          </cell>
          <cell r="FN29">
            <v>265.89199829101562</v>
          </cell>
          <cell r="FO29">
            <v>53072.1953125</v>
          </cell>
          <cell r="FP29">
            <v>53812.97265625</v>
          </cell>
          <cell r="FQ29">
            <v>55203.868999999999</v>
          </cell>
          <cell r="FR29">
            <v>47786.3046875</v>
          </cell>
          <cell r="FS29">
            <v>40529.42578125</v>
          </cell>
          <cell r="FT29">
            <v>35760.12890625</v>
          </cell>
          <cell r="FU29">
            <v>34920.831999999995</v>
          </cell>
          <cell r="FV29">
            <v>58628.966999999997</v>
          </cell>
          <cell r="FW29">
            <v>54244.705999999998</v>
          </cell>
          <cell r="FX29">
            <v>33103.796999999999</v>
          </cell>
          <cell r="FY29">
            <v>32041.927</v>
          </cell>
          <cell r="FZ29">
            <v>33911.716999999997</v>
          </cell>
          <cell r="GA29" t="str">
            <v>#N/A N/A</v>
          </cell>
          <cell r="GB29" t="str">
            <v>#N/A N/A</v>
          </cell>
          <cell r="GC29" t="str">
            <v>#N/A N/A</v>
          </cell>
          <cell r="GD29" t="str">
            <v>#N/A N/A</v>
          </cell>
          <cell r="GE29" t="str">
            <v>#N/A N/A</v>
          </cell>
          <cell r="GF29" t="str">
            <v>#N/A N/A</v>
          </cell>
          <cell r="GG29" t="str">
            <v>#N/A N/A</v>
          </cell>
          <cell r="GH29" t="str">
            <v>#N/A N/A</v>
          </cell>
          <cell r="GI29" t="str">
            <v>#N/A N/A</v>
          </cell>
          <cell r="GJ29" t="str">
            <v>#N/A N/A</v>
          </cell>
          <cell r="GK29" t="str">
            <v>#N/A N/A</v>
          </cell>
          <cell r="GL29" t="str">
            <v>#N/A N/A</v>
          </cell>
          <cell r="GM29" t="str">
            <v>#N/A N/A</v>
          </cell>
          <cell r="GN29" t="str">
            <v>#N/A N/A</v>
          </cell>
          <cell r="GO29" t="str">
            <v>#N/A N/A</v>
          </cell>
          <cell r="GP29" t="str">
            <v>#N/A N/A</v>
          </cell>
          <cell r="GQ29" t="str">
            <v>#N/A N/A</v>
          </cell>
          <cell r="GR29" t="str">
            <v>#N/A N/A</v>
          </cell>
          <cell r="GS29" t="str">
            <v>#N/A N/A</v>
          </cell>
          <cell r="GT29" t="str">
            <v>#N/A N/A</v>
          </cell>
          <cell r="GU29" t="str">
            <v>#N/A N/A</v>
          </cell>
          <cell r="GV29" t="str">
            <v>#N/A N/A</v>
          </cell>
          <cell r="GW29" t="str">
            <v>#N/A N/A</v>
          </cell>
          <cell r="GX29" t="str">
            <v>#N/A N/A</v>
          </cell>
          <cell r="GY29" t="str">
            <v>#N/A N/A</v>
          </cell>
          <cell r="GZ29" t="str">
            <v>#N/A N/A</v>
          </cell>
          <cell r="HA29" t="str">
            <v>#N/A N/A</v>
          </cell>
          <cell r="HB29" t="str">
            <v>#N/A N/A</v>
          </cell>
          <cell r="HC29" t="str">
            <v>#N/A N/A</v>
          </cell>
          <cell r="HD29" t="str">
            <v>#N/A N/A</v>
          </cell>
          <cell r="HE29" t="str">
            <v>#N/A N/A</v>
          </cell>
          <cell r="HF29">
            <v>1454.800048828125</v>
          </cell>
          <cell r="HG29">
            <v>13103.37890625</v>
          </cell>
          <cell r="HH29">
            <v>1844.7860107421875</v>
          </cell>
          <cell r="HI29">
            <v>2048.407958984375</v>
          </cell>
          <cell r="HJ29">
            <v>1651.067</v>
          </cell>
          <cell r="HK29">
            <v>1563.8280029296875</v>
          </cell>
          <cell r="HL29">
            <v>553.4320068359375</v>
          </cell>
          <cell r="HM29">
            <v>3.2780001163482666</v>
          </cell>
          <cell r="HN29">
            <v>2.835</v>
          </cell>
          <cell r="HO29">
            <v>1.4389999999999998</v>
          </cell>
          <cell r="HP29">
            <v>0.35599999999999998</v>
          </cell>
          <cell r="HQ29">
            <v>0</v>
          </cell>
          <cell r="HR29">
            <v>0</v>
          </cell>
          <cell r="HS29">
            <v>0</v>
          </cell>
          <cell r="HT29" t="str">
            <v>#N/A N/A</v>
          </cell>
          <cell r="HU29">
            <v>602999.0625</v>
          </cell>
          <cell r="HV29">
            <v>109503.4921875</v>
          </cell>
          <cell r="HW29">
            <v>635844.25</v>
          </cell>
          <cell r="HX29">
            <v>621480.8125</v>
          </cell>
          <cell r="HY29">
            <v>686468.53899999999</v>
          </cell>
          <cell r="HZ29">
            <v>753905.9375</v>
          </cell>
          <cell r="IA29">
            <v>1058643.375</v>
          </cell>
          <cell r="IB29">
            <v>848081.375</v>
          </cell>
          <cell r="IC29">
            <v>904409.76799999992</v>
          </cell>
          <cell r="ID29">
            <v>1003548.9929999999</v>
          </cell>
          <cell r="IE29">
            <v>937805.24399999995</v>
          </cell>
          <cell r="IF29">
            <v>990787.1179999999</v>
          </cell>
          <cell r="IG29">
            <v>1099211.433</v>
          </cell>
          <cell r="IH29">
            <v>1130964.135</v>
          </cell>
          <cell r="II29" t="str">
            <v>#N/A N/A</v>
          </cell>
          <cell r="IJ29" t="str">
            <v>#N/A N/A</v>
          </cell>
          <cell r="IK29" t="str">
            <v>#N/A N/A</v>
          </cell>
          <cell r="IL29" t="str">
            <v>#N/A N/A</v>
          </cell>
          <cell r="IM29" t="str">
            <v>#N/A N/A</v>
          </cell>
          <cell r="IN29" t="str">
            <v>#N/A N/A</v>
          </cell>
          <cell r="IO29" t="str">
            <v>#N/A N/A</v>
          </cell>
          <cell r="IP29" t="str">
            <v>#N/A N/A</v>
          </cell>
          <cell r="IQ29" t="str">
            <v>#N/A N/A</v>
          </cell>
          <cell r="IR29" t="str">
            <v>#N/A N/A</v>
          </cell>
          <cell r="IS29" t="str">
            <v>#N/A N/A</v>
          </cell>
          <cell r="IT29" t="str">
            <v>#N/A N/A</v>
          </cell>
          <cell r="IU29" t="str">
            <v>#N/A N/A</v>
          </cell>
          <cell r="IV29" t="str">
            <v>#N/A N/A</v>
          </cell>
          <cell r="IW29" t="str">
            <v>#N/A N/A</v>
          </cell>
          <cell r="IX29" t="str">
            <v>#N/A N/A</v>
          </cell>
          <cell r="IY29">
            <v>108287.01000976562</v>
          </cell>
          <cell r="IZ29">
            <v>0</v>
          </cell>
          <cell r="JA29">
            <v>30729.30859375</v>
          </cell>
          <cell r="JB29">
            <v>27116.494140625</v>
          </cell>
          <cell r="JC29">
            <v>37393.796999999999</v>
          </cell>
          <cell r="JD29">
            <v>29966.306640625</v>
          </cell>
          <cell r="JE29">
            <v>15110.634765625</v>
          </cell>
          <cell r="JF29">
            <v>23035.6171875</v>
          </cell>
          <cell r="JG29">
            <v>14735.272000000001</v>
          </cell>
          <cell r="JH29">
            <v>35753.442000000003</v>
          </cell>
          <cell r="JI29">
            <v>29374.253000000001</v>
          </cell>
          <cell r="JJ29">
            <v>12984.153</v>
          </cell>
          <cell r="JK29">
            <v>3673.57</v>
          </cell>
          <cell r="JL29">
            <v>1705.3969999999999</v>
          </cell>
          <cell r="JM29" t="str">
            <v>#N/A N/A</v>
          </cell>
          <cell r="JN29">
            <v>196188.53637695313</v>
          </cell>
          <cell r="JO29">
            <v>15889.61962890625</v>
          </cell>
          <cell r="JP29">
            <v>189676.78515625</v>
          </cell>
          <cell r="JQ29">
            <v>210769.29296875</v>
          </cell>
          <cell r="JR29">
            <v>245932.38</v>
          </cell>
          <cell r="JS29">
            <v>228531.7041015625</v>
          </cell>
          <cell r="JT29">
            <v>246865.29188537598</v>
          </cell>
          <cell r="JU29">
            <v>89828.837646484375</v>
          </cell>
          <cell r="JV29">
            <v>71382.396999999997</v>
          </cell>
          <cell r="JW29">
            <v>88810.017999999996</v>
          </cell>
          <cell r="JX29">
            <v>77045.732000000004</v>
          </cell>
          <cell r="JY29">
            <v>64389.848999999995</v>
          </cell>
          <cell r="JZ29">
            <v>67888.149999999994</v>
          </cell>
          <cell r="KA29">
            <v>55120.488999999994</v>
          </cell>
          <cell r="KB29" t="str">
            <v>#N/A N/A</v>
          </cell>
          <cell r="KC29">
            <v>18.040000915527344</v>
          </cell>
          <cell r="KD29">
            <v>1.4999999664723873E-2</v>
          </cell>
          <cell r="KE29">
            <v>6.4689998626708984</v>
          </cell>
          <cell r="KF29">
            <v>7.7439999580383301</v>
          </cell>
          <cell r="KG29">
            <v>8.91</v>
          </cell>
          <cell r="KH29">
            <v>8.2060003280639648</v>
          </cell>
          <cell r="KI29">
            <v>2.4430000782012939</v>
          </cell>
          <cell r="KJ29">
            <v>545.62298583984375</v>
          </cell>
          <cell r="KK29">
            <v>396.18199999999996</v>
          </cell>
          <cell r="KL29">
            <v>373.56</v>
          </cell>
          <cell r="KM29">
            <v>745.88099999999997</v>
          </cell>
          <cell r="KN29">
            <v>688.46399999999994</v>
          </cell>
          <cell r="KO29">
            <v>1927.7249999999999</v>
          </cell>
          <cell r="KP29">
            <v>2006.8679999999999</v>
          </cell>
          <cell r="KQ29" t="str">
            <v>#N/A N/A</v>
          </cell>
          <cell r="KR29">
            <v>406810.56343841553</v>
          </cell>
          <cell r="KS29">
            <v>93613.878891601227</v>
          </cell>
          <cell r="KT29">
            <v>446167.48462486267</v>
          </cell>
          <cell r="KU29">
            <v>410711.50181245798</v>
          </cell>
          <cell r="KV29">
            <v>440536.15899999999</v>
          </cell>
          <cell r="KW29">
            <v>525374.22162532806</v>
          </cell>
          <cell r="KX29">
            <v>811778.0680000782</v>
          </cell>
          <cell r="KY29">
            <v>758252.56048583984</v>
          </cell>
          <cell r="KZ29">
            <v>833027.37099999993</v>
          </cell>
          <cell r="LA29">
            <v>914738.97500000009</v>
          </cell>
          <cell r="LB29">
            <v>860759.5120000001</v>
          </cell>
          <cell r="LC29">
            <v>926397.26900000009</v>
          </cell>
          <cell r="LD29">
            <v>1031323.2829999998</v>
          </cell>
          <cell r="LE29">
            <v>1075843.6459999999</v>
          </cell>
          <cell r="LF29" t="str">
            <v>#N/A N/A</v>
          </cell>
          <cell r="LG29">
            <v>-1119.0810546875</v>
          </cell>
          <cell r="LH29">
            <v>-369.87298583984375</v>
          </cell>
          <cell r="LI29">
            <v>-1193.6920166015625</v>
          </cell>
          <cell r="LJ29">
            <v>-659.99298095703125</v>
          </cell>
          <cell r="LK29">
            <v>-830.495</v>
          </cell>
          <cell r="LL29">
            <v>-390.1820068359375</v>
          </cell>
          <cell r="LM29">
            <v>-321.2860107421875</v>
          </cell>
          <cell r="LN29">
            <v>0</v>
          </cell>
          <cell r="LO29" t="str">
            <v>#N/A N/A</v>
          </cell>
          <cell r="LP29">
            <v>0</v>
          </cell>
          <cell r="LQ29">
            <v>0</v>
          </cell>
          <cell r="LR29">
            <v>0</v>
          </cell>
          <cell r="LS29">
            <v>0</v>
          </cell>
          <cell r="LT29">
            <v>0</v>
          </cell>
          <cell r="LU29" t="str">
            <v>#N/A N/A</v>
          </cell>
          <cell r="LV29" t="str">
            <v>#N/A N/A</v>
          </cell>
          <cell r="LW29" t="str">
            <v>#N/A N/A</v>
          </cell>
          <cell r="LX29" t="str">
            <v>#N/A N/A</v>
          </cell>
          <cell r="LY29" t="str">
            <v>#N/A N/A</v>
          </cell>
          <cell r="LZ29" t="str">
            <v>#N/A N/A</v>
          </cell>
          <cell r="MA29" t="str">
            <v>#N/A N/A</v>
          </cell>
          <cell r="MB29" t="str">
            <v>#N/A N/A</v>
          </cell>
          <cell r="MC29" t="str">
            <v>#N/A N/A</v>
          </cell>
          <cell r="MD29" t="str">
            <v>#N/A N/A</v>
          </cell>
          <cell r="ME29" t="str">
            <v>#N/A N/A</v>
          </cell>
          <cell r="MF29" t="str">
            <v>#N/A N/A</v>
          </cell>
          <cell r="MG29">
            <v>1125.9349999999999</v>
          </cell>
          <cell r="MH29">
            <v>471.767</v>
          </cell>
          <cell r="MI29">
            <v>136.601</v>
          </cell>
          <cell r="MJ29" t="str">
            <v>#N/A N/A</v>
          </cell>
          <cell r="MK29" t="str">
            <v>#N/A N/A</v>
          </cell>
          <cell r="ML29" t="str">
            <v>#N/A N/A</v>
          </cell>
          <cell r="MM29" t="str">
            <v>#N/A N/A</v>
          </cell>
          <cell r="MN29" t="str">
            <v>#N/A N/A</v>
          </cell>
          <cell r="MO29" t="str">
            <v>#N/A N/A</v>
          </cell>
          <cell r="MP29" t="str">
            <v>#N/A N/A</v>
          </cell>
          <cell r="MQ29" t="str">
            <v>#N/A N/A</v>
          </cell>
          <cell r="MR29" t="str">
            <v>#N/A N/A</v>
          </cell>
          <cell r="MS29" t="str">
            <v>#N/A N/A</v>
          </cell>
          <cell r="MT29" t="str">
            <v>#N/A N/A</v>
          </cell>
          <cell r="MU29" t="str">
            <v>#N/A N/A</v>
          </cell>
          <cell r="MV29">
            <v>505.82099999999997</v>
          </cell>
          <cell r="MW29">
            <v>362.06</v>
          </cell>
          <cell r="MX29">
            <v>603.822</v>
          </cell>
          <cell r="MY29" t="str">
            <v>#N/A N/A</v>
          </cell>
          <cell r="MZ29">
            <v>-93541.875</v>
          </cell>
          <cell r="NA29">
            <v>-17927.6796875</v>
          </cell>
          <cell r="NB29">
            <v>-69485.2734375</v>
          </cell>
          <cell r="NC29">
            <v>-133329.984375</v>
          </cell>
          <cell r="ND29">
            <v>-90823.47</v>
          </cell>
          <cell r="NE29">
            <v>-89900.015625</v>
          </cell>
          <cell r="NF29">
            <v>-55447.5390625</v>
          </cell>
          <cell r="NG29">
            <v>0</v>
          </cell>
          <cell r="NH29" t="str">
            <v>#N/A N/A</v>
          </cell>
          <cell r="NI29">
            <v>0</v>
          </cell>
          <cell r="NJ29">
            <v>0</v>
          </cell>
          <cell r="NK29">
            <v>0</v>
          </cell>
          <cell r="NL29">
            <v>0</v>
          </cell>
          <cell r="NM29">
            <v>0</v>
          </cell>
          <cell r="NN29" t="str">
            <v>#N/A N/A</v>
          </cell>
          <cell r="NO29">
            <v>1271.1500244140625</v>
          </cell>
          <cell r="NP29">
            <v>1314.136962890625</v>
          </cell>
          <cell r="NQ29">
            <v>9251.85546875</v>
          </cell>
          <cell r="NR29">
            <v>9773.64453125</v>
          </cell>
          <cell r="NS29">
            <v>10165.535</v>
          </cell>
          <cell r="NT29">
            <v>10631.126953125</v>
          </cell>
          <cell r="NU29">
            <v>7153.7890625</v>
          </cell>
          <cell r="NV29">
            <v>4.245999813079834</v>
          </cell>
          <cell r="NW29">
            <v>2.9969999999999999</v>
          </cell>
          <cell r="NX29">
            <v>1.3959999999999999</v>
          </cell>
          <cell r="NY29">
            <v>1.972</v>
          </cell>
          <cell r="NZ29">
            <v>0.26600000000000001</v>
          </cell>
          <cell r="OA29">
            <v>0</v>
          </cell>
          <cell r="OB29">
            <v>0</v>
          </cell>
          <cell r="OC29" t="str">
            <v>#N/A N/A</v>
          </cell>
          <cell r="OD29" t="str">
            <v>CLP</v>
          </cell>
        </row>
        <row r="30">
          <cell r="C30" t="str">
            <v>SONDA SA</v>
          </cell>
          <cell r="D30" t="str">
            <v>#N/A N/A</v>
          </cell>
          <cell r="E30">
            <v>150505.09375</v>
          </cell>
          <cell r="F30">
            <v>162482.203125</v>
          </cell>
          <cell r="G30">
            <v>182207.59375</v>
          </cell>
          <cell r="H30">
            <v>186761.19</v>
          </cell>
          <cell r="I30">
            <v>268093.3125</v>
          </cell>
          <cell r="J30">
            <v>427271.18900000001</v>
          </cell>
          <cell r="K30">
            <v>374135.147</v>
          </cell>
          <cell r="L30">
            <v>445480.65100000001</v>
          </cell>
          <cell r="M30">
            <v>592818.848</v>
          </cell>
          <cell r="N30">
            <v>681191.69700000004</v>
          </cell>
          <cell r="O30">
            <v>672287.40800000005</v>
          </cell>
          <cell r="P30">
            <v>878455.02599999995</v>
          </cell>
          <cell r="Q30">
            <v>891122.43700000003</v>
          </cell>
          <cell r="R30">
            <v>816158.84400000004</v>
          </cell>
          <cell r="S30" t="str">
            <v>#N/A N/A</v>
          </cell>
          <cell r="T30">
            <v>117380.8984375</v>
          </cell>
          <cell r="U30">
            <v>128628.703125</v>
          </cell>
          <cell r="V30">
            <v>145482.09375</v>
          </cell>
          <cell r="W30">
            <v>147530.00899999999</v>
          </cell>
          <cell r="X30">
            <v>212970.890625</v>
          </cell>
          <cell r="Y30">
            <v>333124.31899999996</v>
          </cell>
          <cell r="Z30">
            <v>291772.90399999998</v>
          </cell>
          <cell r="AA30">
            <v>341646.21299999999</v>
          </cell>
          <cell r="AB30">
            <v>468687.72499999998</v>
          </cell>
          <cell r="AC30">
            <v>534628.76300000004</v>
          </cell>
          <cell r="AD30">
            <v>530195.26300000004</v>
          </cell>
          <cell r="AE30">
            <v>720758.39799999993</v>
          </cell>
          <cell r="AF30">
            <v>728349.12599999993</v>
          </cell>
          <cell r="AG30">
            <v>671565.21899999992</v>
          </cell>
          <cell r="AH30" t="str">
            <v>#N/A N/A</v>
          </cell>
          <cell r="AI30">
            <v>20594.052734375</v>
          </cell>
          <cell r="AJ30">
            <v>24146.5498046875</v>
          </cell>
          <cell r="AK30">
            <v>28125.48046875</v>
          </cell>
          <cell r="AL30">
            <v>32751.409</v>
          </cell>
          <cell r="AM30">
            <v>48833.94921875</v>
          </cell>
          <cell r="AN30">
            <v>73439.09</v>
          </cell>
          <cell r="AO30">
            <v>65694.417000000001</v>
          </cell>
          <cell r="AP30">
            <v>64521.035000000003</v>
          </cell>
          <cell r="AQ30">
            <v>82693.846000000005</v>
          </cell>
          <cell r="AR30">
            <v>107462.10400000001</v>
          </cell>
          <cell r="AS30">
            <v>119723.41200000001</v>
          </cell>
          <cell r="AT30">
            <v>128777.53200000001</v>
          </cell>
          <cell r="AU30">
            <v>121240.07699999999</v>
          </cell>
          <cell r="AV30">
            <v>88314.896999999997</v>
          </cell>
          <cell r="AW30" t="str">
            <v>#N/A N/A</v>
          </cell>
          <cell r="AX30">
            <v>9925.26953125</v>
          </cell>
          <cell r="AY30">
            <v>13573.419921875</v>
          </cell>
          <cell r="AZ30">
            <v>16892.80078125</v>
          </cell>
          <cell r="BA30">
            <v>20172.767</v>
          </cell>
          <cell r="BB30">
            <v>28397.419921875</v>
          </cell>
          <cell r="BC30">
            <v>45982.45</v>
          </cell>
          <cell r="BD30">
            <v>45201.731999999996</v>
          </cell>
          <cell r="BE30">
            <v>45662.407999999996</v>
          </cell>
          <cell r="BF30">
            <v>59999.356999999996</v>
          </cell>
          <cell r="BG30">
            <v>75669.785000000003</v>
          </cell>
          <cell r="BH30">
            <v>89510.921000000002</v>
          </cell>
          <cell r="BI30">
            <v>87083.460999999996</v>
          </cell>
          <cell r="BJ30">
            <v>87623.006999999998</v>
          </cell>
          <cell r="BK30">
            <v>54514.867999999995</v>
          </cell>
          <cell r="BL30" t="str">
            <v>#N/A N/A</v>
          </cell>
          <cell r="BM30" t="str">
            <v>#N/A N/A</v>
          </cell>
          <cell r="BN30" t="str">
            <v>#N/A N/A</v>
          </cell>
          <cell r="BO30" t="str">
            <v>#N/A N/A</v>
          </cell>
          <cell r="BP30">
            <v>4521.5839999999998</v>
          </cell>
          <cell r="BQ30">
            <v>6116.833984375</v>
          </cell>
          <cell r="BR30">
            <v>5680.6139999999996</v>
          </cell>
          <cell r="BS30" t="str">
            <v>#N/A N/A</v>
          </cell>
          <cell r="BT30" t="str">
            <v>#N/A N/A</v>
          </cell>
          <cell r="BU30" t="str">
            <v>#N/A N/A</v>
          </cell>
          <cell r="BV30" t="str">
            <v>#N/A N/A</v>
          </cell>
          <cell r="BW30" t="str">
            <v>#N/A N/A</v>
          </cell>
          <cell r="BX30" t="str">
            <v>#N/A N/A</v>
          </cell>
          <cell r="BY30" t="str">
            <v>#N/A N/A</v>
          </cell>
          <cell r="BZ30" t="str">
            <v>#N/A N/A</v>
          </cell>
          <cell r="CA30" t="str">
            <v>#N/A N/A</v>
          </cell>
          <cell r="CB30">
            <v>2280.633056640625</v>
          </cell>
          <cell r="CC30">
            <v>2222.5458984375</v>
          </cell>
          <cell r="CD30">
            <v>2520.487060546875</v>
          </cell>
          <cell r="CE30">
            <v>3083.5129999999999</v>
          </cell>
          <cell r="CF30">
            <v>3586.18701171875</v>
          </cell>
          <cell r="CG30">
            <v>3667.7149999999997</v>
          </cell>
          <cell r="CH30" t="str">
            <v>#N/A N/A</v>
          </cell>
          <cell r="CI30" t="str">
            <v>#N/A N/A</v>
          </cell>
          <cell r="CJ30" t="str">
            <v>#N/A N/A</v>
          </cell>
          <cell r="CK30" t="str">
            <v>#N/A N/A</v>
          </cell>
          <cell r="CL30" t="str">
            <v>#N/A N/A</v>
          </cell>
          <cell r="CM30" t="str">
            <v>#N/A N/A</v>
          </cell>
          <cell r="CN30" t="str">
            <v>#N/A N/A</v>
          </cell>
          <cell r="CO30" t="str">
            <v>#N/A N/A</v>
          </cell>
          <cell r="CP30" t="str">
            <v>#N/A N/A</v>
          </cell>
          <cell r="CQ30">
            <v>7301.6044921875</v>
          </cell>
          <cell r="CR30">
            <v>12464.796028137207</v>
          </cell>
          <cell r="CS30">
            <v>15340.988708496094</v>
          </cell>
          <cell r="CT30">
            <v>25153.911</v>
          </cell>
          <cell r="CU30">
            <v>28997.519073486328</v>
          </cell>
          <cell r="CV30">
            <v>33114.127999999997</v>
          </cell>
          <cell r="CW30">
            <v>43431.853999999999</v>
          </cell>
          <cell r="CX30">
            <v>43808.182000000001</v>
          </cell>
          <cell r="CY30">
            <v>55522.49</v>
          </cell>
          <cell r="CZ30">
            <v>67995.722999999998</v>
          </cell>
          <cell r="DA30">
            <v>91091.698000000004</v>
          </cell>
          <cell r="DB30">
            <v>80773.472999999998</v>
          </cell>
          <cell r="DC30">
            <v>83099.077999999994</v>
          </cell>
          <cell r="DD30">
            <v>45275.298000000003</v>
          </cell>
          <cell r="DE30" t="str">
            <v>#N/A N/A</v>
          </cell>
          <cell r="DF30">
            <v>1361.9090576171875</v>
          </cell>
          <cell r="DG30">
            <v>2056.43603515625</v>
          </cell>
          <cell r="DH30">
            <v>3259.56494140625</v>
          </cell>
          <cell r="DI30">
            <v>4217.2569999999996</v>
          </cell>
          <cell r="DJ30">
            <v>4937.98876953125</v>
          </cell>
          <cell r="DK30">
            <v>7206.6489999999994</v>
          </cell>
          <cell r="DL30">
            <v>9565.887999999999</v>
          </cell>
          <cell r="DM30">
            <v>8269.5380000000005</v>
          </cell>
          <cell r="DN30">
            <v>12599.475999999999</v>
          </cell>
          <cell r="DO30">
            <v>19369.744999999999</v>
          </cell>
          <cell r="DP30">
            <v>21357.136999999999</v>
          </cell>
          <cell r="DQ30">
            <v>29337.685999999998</v>
          </cell>
          <cell r="DR30">
            <v>35554.345999999998</v>
          </cell>
          <cell r="DS30">
            <v>13347.93</v>
          </cell>
          <cell r="DT30" t="str">
            <v>#N/A N/A</v>
          </cell>
          <cell r="DU30">
            <v>5939.69580078125</v>
          </cell>
          <cell r="DV30">
            <v>10408.3603515625</v>
          </cell>
          <cell r="DW30">
            <v>12081.419921875</v>
          </cell>
          <cell r="DX30">
            <v>20936.653999999999</v>
          </cell>
          <cell r="DY30">
            <v>24059.529296875</v>
          </cell>
          <cell r="DZ30">
            <v>25907.478999999999</v>
          </cell>
          <cell r="EA30">
            <v>33865.966</v>
          </cell>
          <cell r="EB30">
            <v>35538.644</v>
          </cell>
          <cell r="EC30">
            <v>42923.013999999996</v>
          </cell>
          <cell r="ED30">
            <v>48625.977999999996</v>
          </cell>
          <cell r="EE30">
            <v>69734.561000000002</v>
          </cell>
          <cell r="EF30">
            <v>51435.786999999997</v>
          </cell>
          <cell r="EG30">
            <v>47544.731999999996</v>
          </cell>
          <cell r="EH30">
            <v>31927.367999999999</v>
          </cell>
          <cell r="EI30" t="str">
            <v>#N/A N/A</v>
          </cell>
          <cell r="EJ30" t="str">
            <v>#N/A N/A</v>
          </cell>
          <cell r="EK30">
            <v>8053.19580078125</v>
          </cell>
          <cell r="EL30">
            <v>10113.51953125</v>
          </cell>
          <cell r="EM30">
            <v>5553.2</v>
          </cell>
          <cell r="EN30">
            <v>33762.859375</v>
          </cell>
          <cell r="EO30">
            <v>21476.041999999998</v>
          </cell>
          <cell r="EP30">
            <v>111611.075</v>
          </cell>
          <cell r="EQ30">
            <v>21120.656999999999</v>
          </cell>
          <cell r="ER30">
            <v>32935.938000000002</v>
          </cell>
          <cell r="ES30">
            <v>61310.267999999996</v>
          </cell>
          <cell r="ET30">
            <v>170861.02</v>
          </cell>
          <cell r="EU30">
            <v>78590.114000000001</v>
          </cell>
          <cell r="EV30">
            <v>33078.779000000002</v>
          </cell>
          <cell r="EW30">
            <v>32957.718999999997</v>
          </cell>
          <cell r="EX30" t="str">
            <v>#N/A N/A</v>
          </cell>
          <cell r="EY30" t="str">
            <v>#N/A N/A</v>
          </cell>
          <cell r="EZ30">
            <v>24781.109375</v>
          </cell>
          <cell r="FA30">
            <v>21423.51953125</v>
          </cell>
          <cell r="FB30">
            <v>75988.399999999994</v>
          </cell>
          <cell r="FC30">
            <v>26833.818359375</v>
          </cell>
          <cell r="FD30">
            <v>21784.383999999998</v>
          </cell>
          <cell r="FE30">
            <v>15390.862999999999</v>
          </cell>
          <cell r="FF30">
            <v>65135.127999999997</v>
          </cell>
          <cell r="FG30">
            <v>1529.152</v>
          </cell>
          <cell r="FH30">
            <v>6594.8279999999995</v>
          </cell>
          <cell r="FI30">
            <v>5092.5119999999997</v>
          </cell>
          <cell r="FJ30">
            <v>3044.8240000000001</v>
          </cell>
          <cell r="FK30">
            <v>37033.642999999996</v>
          </cell>
          <cell r="FL30">
            <v>58549.798999999999</v>
          </cell>
          <cell r="FM30" t="str">
            <v>#N/A N/A</v>
          </cell>
          <cell r="FN30" t="str">
            <v>#N/A N/A</v>
          </cell>
          <cell r="FO30">
            <v>36299.0390625</v>
          </cell>
          <cell r="FP30">
            <v>33998.9296875</v>
          </cell>
          <cell r="FQ30">
            <v>45105.867999999995</v>
          </cell>
          <cell r="FR30">
            <v>65808.328125</v>
          </cell>
          <cell r="FS30">
            <v>85601.798999999999</v>
          </cell>
          <cell r="FT30">
            <v>73848.929000000004</v>
          </cell>
          <cell r="FU30">
            <v>108141.113</v>
          </cell>
          <cell r="FV30">
            <v>162555.06299999999</v>
          </cell>
          <cell r="FW30">
            <v>150593.511</v>
          </cell>
          <cell r="FX30">
            <v>136764.87599999999</v>
          </cell>
          <cell r="FY30">
            <v>216726.91899999999</v>
          </cell>
          <cell r="FZ30">
            <v>227663.31599999999</v>
          </cell>
          <cell r="GA30">
            <v>185682.00999999998</v>
          </cell>
          <cell r="GB30" t="str">
            <v>#N/A N/A</v>
          </cell>
          <cell r="GC30" t="str">
            <v>#N/A N/A</v>
          </cell>
          <cell r="GD30">
            <v>7419.3251953125</v>
          </cell>
          <cell r="GE30">
            <v>5871.2158203125</v>
          </cell>
          <cell r="GF30">
            <v>7223.2169999999996</v>
          </cell>
          <cell r="GG30">
            <v>8196.0751953125</v>
          </cell>
          <cell r="GH30">
            <v>13434.053</v>
          </cell>
          <cell r="GI30">
            <v>12934.808999999999</v>
          </cell>
          <cell r="GJ30">
            <v>28093.127999999997</v>
          </cell>
          <cell r="GK30">
            <v>26985.958999999999</v>
          </cell>
          <cell r="GL30">
            <v>28035.546999999999</v>
          </cell>
          <cell r="GM30">
            <v>32400.966</v>
          </cell>
          <cell r="GN30">
            <v>38781.057999999997</v>
          </cell>
          <cell r="GO30">
            <v>42480.735000000001</v>
          </cell>
          <cell r="GP30">
            <v>40198.474999999999</v>
          </cell>
          <cell r="GQ30" t="str">
            <v>#N/A N/A</v>
          </cell>
          <cell r="GR30" t="str">
            <v>#N/A N/A</v>
          </cell>
          <cell r="GS30">
            <v>92368.40625</v>
          </cell>
          <cell r="GT30">
            <v>84431.1484375</v>
          </cell>
          <cell r="GU30">
            <v>195813.209</v>
          </cell>
          <cell r="GV30">
            <v>174465.390625</v>
          </cell>
          <cell r="GW30">
            <v>183455.878</v>
          </cell>
          <cell r="GX30">
            <v>252734.84199999998</v>
          </cell>
          <cell r="GY30">
            <v>269631.59499999997</v>
          </cell>
          <cell r="GZ30">
            <v>274656.75900000002</v>
          </cell>
          <cell r="HA30">
            <v>303967.87</v>
          </cell>
          <cell r="HB30">
            <v>390411.51799999998</v>
          </cell>
          <cell r="HC30">
            <v>388698.07999999996</v>
          </cell>
          <cell r="HD30">
            <v>382136.81699999998</v>
          </cell>
          <cell r="HE30">
            <v>385893.27899999998</v>
          </cell>
          <cell r="HF30" t="str">
            <v>#N/A N/A</v>
          </cell>
          <cell r="HG30" t="str">
            <v>#N/A N/A</v>
          </cell>
          <cell r="HH30">
            <v>36389.41015625</v>
          </cell>
          <cell r="HI30">
            <v>34835.23046875</v>
          </cell>
          <cell r="HJ30">
            <v>51003.453999999998</v>
          </cell>
          <cell r="HK30">
            <v>57313.6484375</v>
          </cell>
          <cell r="HL30">
            <v>61632.080999999998</v>
          </cell>
          <cell r="HM30">
            <v>50841.114999999998</v>
          </cell>
          <cell r="HN30">
            <v>59137.212</v>
          </cell>
          <cell r="HO30">
            <v>79463.436999999991</v>
          </cell>
          <cell r="HP30">
            <v>89113.062999999995</v>
          </cell>
          <cell r="HQ30">
            <v>91241.640999999989</v>
          </cell>
          <cell r="HR30">
            <v>99613.400999999998</v>
          </cell>
          <cell r="HS30">
            <v>95433.121999999988</v>
          </cell>
          <cell r="HT30">
            <v>133347.12899999999</v>
          </cell>
          <cell r="HU30" t="str">
            <v>#N/A N/A</v>
          </cell>
          <cell r="HV30" t="str">
            <v>#N/A N/A</v>
          </cell>
          <cell r="HW30">
            <v>168665.296875</v>
          </cell>
          <cell r="HX30">
            <v>174078.203125</v>
          </cell>
          <cell r="HY30">
            <v>307790.68199999997</v>
          </cell>
          <cell r="HZ30">
            <v>345272.34375</v>
          </cell>
          <cell r="IA30">
            <v>380351.37299999996</v>
          </cell>
          <cell r="IB30">
            <v>453282.38999999996</v>
          </cell>
          <cell r="IC30">
            <v>524926.20200000005</v>
          </cell>
          <cell r="ID30">
            <v>580101.28099999996</v>
          </cell>
          <cell r="IE30">
            <v>693509.37</v>
          </cell>
          <cell r="IF30">
            <v>741976.70299999998</v>
          </cell>
          <cell r="IG30">
            <v>841242.19299999997</v>
          </cell>
          <cell r="IH30">
            <v>782785.61</v>
          </cell>
          <cell r="II30">
            <v>883173.84100000001</v>
          </cell>
          <cell r="IJ30" t="str">
            <v>#N/A N/A</v>
          </cell>
          <cell r="IK30" t="str">
            <v>#N/A N/A</v>
          </cell>
          <cell r="IL30">
            <v>13630.8603515625</v>
          </cell>
          <cell r="IM30">
            <v>13809.919921875</v>
          </cell>
          <cell r="IN30">
            <v>17696.867999999999</v>
          </cell>
          <cell r="IO30">
            <v>28434.865234375</v>
          </cell>
          <cell r="IP30">
            <v>23967.875</v>
          </cell>
          <cell r="IQ30">
            <v>21575.244999999999</v>
          </cell>
          <cell r="IR30">
            <v>50615.106</v>
          </cell>
          <cell r="IS30">
            <v>55760.011999999995</v>
          </cell>
          <cell r="IT30">
            <v>48669.432999999997</v>
          </cell>
          <cell r="IU30">
            <v>55409.119999999995</v>
          </cell>
          <cell r="IV30">
            <v>68139.748000000007</v>
          </cell>
          <cell r="IW30">
            <v>73504.425000000003</v>
          </cell>
          <cell r="IX30">
            <v>72805.917000000001</v>
          </cell>
          <cell r="IY30" t="str">
            <v>#N/A N/A</v>
          </cell>
          <cell r="IZ30" t="str">
            <v>#N/A N/A</v>
          </cell>
          <cell r="JA30">
            <v>42471.2890625</v>
          </cell>
          <cell r="JB30">
            <v>40174.109375</v>
          </cell>
          <cell r="JC30">
            <v>51198.366000000002</v>
          </cell>
          <cell r="JD30">
            <v>41048.6640625</v>
          </cell>
          <cell r="JE30">
            <v>34136.369999999995</v>
          </cell>
          <cell r="JF30">
            <v>81638.400999999998</v>
          </cell>
          <cell r="JG30">
            <v>79453.05</v>
          </cell>
          <cell r="JH30">
            <v>121706.848</v>
          </cell>
          <cell r="JI30">
            <v>105523.19899999999</v>
          </cell>
          <cell r="JJ30">
            <v>94116.519</v>
          </cell>
          <cell r="JK30">
            <v>98592.478000000003</v>
          </cell>
          <cell r="JL30">
            <v>91949.188000000009</v>
          </cell>
          <cell r="JM30">
            <v>165937.804</v>
          </cell>
          <cell r="JN30" t="str">
            <v>#N/A N/A</v>
          </cell>
          <cell r="JO30" t="str">
            <v>#N/A N/A</v>
          </cell>
          <cell r="JP30">
            <v>75242.9755859375</v>
          </cell>
          <cell r="JQ30">
            <v>80386.20654296875</v>
          </cell>
          <cell r="JR30">
            <v>89065.475999999995</v>
          </cell>
          <cell r="JS30">
            <v>104399.96142578125</v>
          </cell>
          <cell r="JT30">
            <v>98093.934000000008</v>
          </cell>
          <cell r="JU30">
            <v>166294.08900000001</v>
          </cell>
          <cell r="JV30">
            <v>230030.71799999999</v>
          </cell>
          <cell r="JW30">
            <v>268515.89600000001</v>
          </cell>
          <cell r="JX30">
            <v>295001.14600000001</v>
          </cell>
          <cell r="JY30">
            <v>266604.20800000004</v>
          </cell>
          <cell r="JZ30">
            <v>338685.734</v>
          </cell>
          <cell r="KA30">
            <v>316928.32500000001</v>
          </cell>
          <cell r="KB30">
            <v>371816.41700000002</v>
          </cell>
          <cell r="KC30" t="str">
            <v>#N/A N/A</v>
          </cell>
          <cell r="KD30" t="str">
            <v>#N/A N/A</v>
          </cell>
          <cell r="KE30">
            <v>7937.662109375</v>
          </cell>
          <cell r="KF30">
            <v>4767.82080078125</v>
          </cell>
          <cell r="KG30">
            <v>2778.4870000000001</v>
          </cell>
          <cell r="KH30">
            <v>3295.68310546875</v>
          </cell>
          <cell r="KI30">
            <v>3923.404</v>
          </cell>
          <cell r="KJ30">
            <v>3516.0169999999998</v>
          </cell>
          <cell r="KK30">
            <v>3569.1509999999998</v>
          </cell>
          <cell r="KL30">
            <v>4974.8059999999996</v>
          </cell>
          <cell r="KM30">
            <v>4737.3279999999995</v>
          </cell>
          <cell r="KN30">
            <v>5347.3719999999994</v>
          </cell>
          <cell r="KO30">
            <v>5920.4879999999994</v>
          </cell>
          <cell r="KP30">
            <v>6838.8359999999993</v>
          </cell>
          <cell r="KQ30">
            <v>8438.3880000000008</v>
          </cell>
          <cell r="KR30" t="str">
            <v>#N/A N/A</v>
          </cell>
          <cell r="KS30" t="str">
            <v>#N/A N/A</v>
          </cell>
          <cell r="KT30">
            <v>93422.283203125</v>
          </cell>
          <cell r="KU30">
            <v>93691.96240234375</v>
          </cell>
          <cell r="KV30">
            <v>218725.20599999998</v>
          </cell>
          <cell r="KW30">
            <v>240872.37060546875</v>
          </cell>
          <cell r="KX30">
            <v>282257.43899999995</v>
          </cell>
          <cell r="KY30">
            <v>286988.30099999998</v>
          </cell>
          <cell r="KZ30">
            <v>294895.484</v>
          </cell>
          <cell r="LA30">
            <v>311585.38499999995</v>
          </cell>
          <cell r="LB30">
            <v>398508.22399999993</v>
          </cell>
          <cell r="LC30">
            <v>475372.495</v>
          </cell>
          <cell r="LD30">
            <v>502556.45900000003</v>
          </cell>
          <cell r="LE30">
            <v>465857.28500000003</v>
          </cell>
          <cell r="LF30">
            <v>511357.42399999994</v>
          </cell>
          <cell r="LG30" t="str">
            <v>#N/A N/A</v>
          </cell>
          <cell r="LH30">
            <v>-11425.1650390625</v>
          </cell>
          <cell r="LI30">
            <v>-16645.470703125</v>
          </cell>
          <cell r="LJ30">
            <v>-16133.0595703125</v>
          </cell>
          <cell r="LK30">
            <v>-28838.222999999998</v>
          </cell>
          <cell r="LL30">
            <v>-16389.3828125</v>
          </cell>
          <cell r="LM30">
            <v>-16223.588</v>
          </cell>
          <cell r="LN30">
            <v>-13669.313</v>
          </cell>
          <cell r="LO30">
            <v>-21523.932000000001</v>
          </cell>
          <cell r="LP30">
            <v>-25747.717999999997</v>
          </cell>
          <cell r="LQ30">
            <v>-37890.400000000001</v>
          </cell>
          <cell r="LR30">
            <v>-16658.096000000001</v>
          </cell>
          <cell r="LS30">
            <v>-10491.434999999999</v>
          </cell>
          <cell r="LT30">
            <v>-24423.085999999999</v>
          </cell>
          <cell r="LU30">
            <v>-23062.478999999999</v>
          </cell>
          <cell r="LV30" t="str">
            <v>#N/A N/A</v>
          </cell>
          <cell r="LW30" t="str">
            <v>#N/A N/A</v>
          </cell>
          <cell r="LX30" t="str">
            <v>#N/A N/A</v>
          </cell>
          <cell r="LY30" t="str">
            <v>#N/A N/A</v>
          </cell>
          <cell r="LZ30" t="str">
            <v>#N/A N/A</v>
          </cell>
          <cell r="MA30" t="str">
            <v>#N/A N/A</v>
          </cell>
          <cell r="MB30" t="str">
            <v>#N/A N/A</v>
          </cell>
          <cell r="MC30">
            <v>800.03199999999993</v>
          </cell>
          <cell r="MD30">
            <v>2721.5699999999997</v>
          </cell>
          <cell r="ME30">
            <v>3018.951</v>
          </cell>
          <cell r="MF30">
            <v>4820.8220000000001</v>
          </cell>
          <cell r="MG30">
            <v>1753.9969999999998</v>
          </cell>
          <cell r="MH30">
            <v>4109.8289999999997</v>
          </cell>
          <cell r="MI30">
            <v>5285.4870000000001</v>
          </cell>
          <cell r="MJ30">
            <v>15322.530999999999</v>
          </cell>
          <cell r="MK30" t="str">
            <v>#N/A N/A</v>
          </cell>
          <cell r="ML30" t="str">
            <v>#N/A N/A</v>
          </cell>
          <cell r="MM30" t="str">
            <v>#N/A N/A</v>
          </cell>
          <cell r="MN30" t="str">
            <v>#N/A N/A</v>
          </cell>
          <cell r="MO30" t="str">
            <v>#N/A N/A</v>
          </cell>
          <cell r="MP30" t="str">
            <v>#N/A N/A</v>
          </cell>
          <cell r="MQ30" t="str">
            <v>#N/A N/A</v>
          </cell>
          <cell r="MR30">
            <v>-503.20599999999996</v>
          </cell>
          <cell r="MS30">
            <v>-3329.2619999999997</v>
          </cell>
          <cell r="MT30">
            <v>-11253.180999999999</v>
          </cell>
          <cell r="MU30" t="str">
            <v>#N/A N/A</v>
          </cell>
          <cell r="MV30">
            <v>18870.582999999999</v>
          </cell>
          <cell r="MW30">
            <v>13244.588</v>
          </cell>
          <cell r="MX30">
            <v>26365.493999999999</v>
          </cell>
          <cell r="MY30">
            <v>27979.163</v>
          </cell>
          <cell r="MZ30" t="str">
            <v>#N/A N/A</v>
          </cell>
          <cell r="NA30">
            <v>-37298.0546875</v>
          </cell>
          <cell r="NB30">
            <v>-1692.9859619140625</v>
          </cell>
          <cell r="NC30">
            <v>-4802.85693359375</v>
          </cell>
          <cell r="ND30">
            <v>-5570.5439999999999</v>
          </cell>
          <cell r="NE30">
            <v>-6471.9150390625</v>
          </cell>
          <cell r="NF30">
            <v>-24837.68</v>
          </cell>
          <cell r="NG30">
            <v>-12583.402</v>
          </cell>
          <cell r="NH30">
            <v>-19160.588</v>
          </cell>
          <cell r="NI30">
            <v>-20575.886999999999</v>
          </cell>
          <cell r="NJ30">
            <v>-21252.341</v>
          </cell>
          <cell r="NK30">
            <v>-26921.135999999999</v>
          </cell>
          <cell r="NL30">
            <v>-33526.548000000003</v>
          </cell>
          <cell r="NM30">
            <v>-24475.116999999998</v>
          </cell>
          <cell r="NN30">
            <v>-25757.138999999999</v>
          </cell>
          <cell r="NO30" t="str">
            <v>#N/A N/A</v>
          </cell>
          <cell r="NP30">
            <v>10668.783203125</v>
          </cell>
          <cell r="NQ30">
            <v>10573.1298828125</v>
          </cell>
          <cell r="NR30">
            <v>11232.6796875</v>
          </cell>
          <cell r="NS30">
            <v>12578.642</v>
          </cell>
          <cell r="NT30">
            <v>20436.529296875</v>
          </cell>
          <cell r="NU30">
            <v>27456.639999999999</v>
          </cell>
          <cell r="NV30">
            <v>20492.684999999998</v>
          </cell>
          <cell r="NW30">
            <v>18858.627</v>
          </cell>
          <cell r="NX30">
            <v>22694.488999999998</v>
          </cell>
          <cell r="NY30">
            <v>31792.319</v>
          </cell>
          <cell r="NZ30">
            <v>30212.490999999998</v>
          </cell>
          <cell r="OA30">
            <v>41694.070999999996</v>
          </cell>
          <cell r="OB30">
            <v>33617.07</v>
          </cell>
          <cell r="OC30">
            <v>33800.029000000002</v>
          </cell>
          <cell r="OD30" t="str">
            <v>CLP</v>
          </cell>
        </row>
        <row r="31">
          <cell r="C31" t="str">
            <v>SIGDO KOPPERS</v>
          </cell>
          <cell r="D31" t="str">
            <v>#N/A N/A</v>
          </cell>
          <cell r="E31">
            <v>392873.8125</v>
          </cell>
          <cell r="F31">
            <v>406337.5</v>
          </cell>
          <cell r="G31">
            <v>491279.96875</v>
          </cell>
          <cell r="H31">
            <v>561442.94799999997</v>
          </cell>
          <cell r="I31">
            <v>619059.99100000004</v>
          </cell>
          <cell r="J31">
            <v>779624.39300000004</v>
          </cell>
          <cell r="K31">
            <v>796910.94567400205</v>
          </cell>
          <cell r="L31">
            <v>935073.35303995281</v>
          </cell>
          <cell r="M31">
            <v>1029199.2579636221</v>
          </cell>
          <cell r="N31">
            <v>1355091.9617558329</v>
          </cell>
          <cell r="O31">
            <v>1463033.9817847086</v>
          </cell>
          <cell r="P31">
            <v>1426830.1067073988</v>
          </cell>
          <cell r="Q31">
            <v>1580813.92214502</v>
          </cell>
          <cell r="R31" t="str">
            <v>#N/A N/A</v>
          </cell>
          <cell r="S31" t="str">
            <v>#N/A N/A</v>
          </cell>
          <cell r="T31">
            <v>304151.09375</v>
          </cell>
          <cell r="U31">
            <v>309348.1875</v>
          </cell>
          <cell r="V31">
            <v>384514.03125</v>
          </cell>
          <cell r="W31">
            <v>447050.72499999998</v>
          </cell>
          <cell r="X31">
            <v>483775.12399999995</v>
          </cell>
          <cell r="Y31">
            <v>608627.21299999999</v>
          </cell>
          <cell r="Z31">
            <v>604076.0047154217</v>
          </cell>
          <cell r="AA31">
            <v>733717.87273458752</v>
          </cell>
          <cell r="AB31">
            <v>809992.25005271088</v>
          </cell>
          <cell r="AC31">
            <v>1071278.2817948521</v>
          </cell>
          <cell r="AD31">
            <v>1154794.3369843327</v>
          </cell>
          <cell r="AE31">
            <v>1114365.7457341373</v>
          </cell>
          <cell r="AF31">
            <v>1212943.640489815</v>
          </cell>
          <cell r="AG31" t="str">
            <v>#N/A N/A</v>
          </cell>
          <cell r="AH31" t="str">
            <v>#N/A N/A</v>
          </cell>
          <cell r="AI31">
            <v>64062.978515625</v>
          </cell>
          <cell r="AJ31">
            <v>71575.111328125</v>
          </cell>
          <cell r="AK31">
            <v>75795.4765625</v>
          </cell>
          <cell r="AL31">
            <v>82239.73</v>
          </cell>
          <cell r="AM31">
            <v>97145.365999999995</v>
          </cell>
          <cell r="AN31">
            <v>122655.982</v>
          </cell>
          <cell r="AO31">
            <v>138803.65174905898</v>
          </cell>
          <cell r="AP31">
            <v>153120.72375299281</v>
          </cell>
          <cell r="AQ31">
            <v>249190.02485998816</v>
          </cell>
          <cell r="AR31">
            <v>185604.13320258152</v>
          </cell>
          <cell r="AS31">
            <v>176417.9947131295</v>
          </cell>
          <cell r="AT31">
            <v>208648.07061816336</v>
          </cell>
          <cell r="AU31">
            <v>244877.59747741747</v>
          </cell>
          <cell r="AV31" t="str">
            <v>#N/A N/A</v>
          </cell>
          <cell r="AW31" t="str">
            <v>#N/A N/A</v>
          </cell>
          <cell r="AX31">
            <v>40246.69921875</v>
          </cell>
          <cell r="AY31">
            <v>47157.71484375</v>
          </cell>
          <cell r="AZ31">
            <v>49385.11328125</v>
          </cell>
          <cell r="BA31">
            <v>54974.137999999999</v>
          </cell>
          <cell r="BB31">
            <v>65768.665999999997</v>
          </cell>
          <cell r="BC31">
            <v>85666.58</v>
          </cell>
          <cell r="BD31">
            <v>105901.75152830251</v>
          </cell>
          <cell r="BE31">
            <v>117512.68795526544</v>
          </cell>
          <cell r="BF31">
            <v>206886.15436038066</v>
          </cell>
          <cell r="BG31">
            <v>128471.78799018546</v>
          </cell>
          <cell r="BH31">
            <v>113677.7243324848</v>
          </cell>
          <cell r="BI31">
            <v>140698.15316203734</v>
          </cell>
          <cell r="BJ31">
            <v>165882.79660572126</v>
          </cell>
          <cell r="BK31" t="str">
            <v>#N/A N/A</v>
          </cell>
          <cell r="BL31" t="str">
            <v>#N/A N/A</v>
          </cell>
          <cell r="BM31">
            <v>8224.42578125</v>
          </cell>
          <cell r="BN31">
            <v>7109.5458984375</v>
          </cell>
          <cell r="BO31">
            <v>4440.98388671875</v>
          </cell>
          <cell r="BP31">
            <v>6190.4479999999994</v>
          </cell>
          <cell r="BQ31">
            <v>7116.165</v>
          </cell>
          <cell r="BR31">
            <v>6886.42</v>
          </cell>
          <cell r="BS31">
            <v>197.25158842287024</v>
          </cell>
          <cell r="BT31">
            <v>100.96073615554285</v>
          </cell>
          <cell r="BU31">
            <v>177.51161045203574</v>
          </cell>
          <cell r="BV31">
            <v>271.85730801543605</v>
          </cell>
          <cell r="BW31">
            <v>690.14495593858021</v>
          </cell>
          <cell r="BX31">
            <v>1317.4540233766986</v>
          </cell>
          <cell r="BY31">
            <v>627.21306221891075</v>
          </cell>
          <cell r="BZ31" t="str">
            <v>#N/A N/A</v>
          </cell>
          <cell r="CA31" t="str">
            <v>#N/A N/A</v>
          </cell>
          <cell r="CB31">
            <v>8372.5537109375</v>
          </cell>
          <cell r="CC31">
            <v>8261.837890625</v>
          </cell>
          <cell r="CD31">
            <v>9131.9697265625</v>
          </cell>
          <cell r="CE31">
            <v>11652.556999999999</v>
          </cell>
          <cell r="CF31">
            <v>12807.25</v>
          </cell>
          <cell r="CG31">
            <v>17252.985000000001</v>
          </cell>
          <cell r="CH31">
            <v>15187.254735822069</v>
          </cell>
          <cell r="CI31">
            <v>15461.269907618029</v>
          </cell>
          <cell r="CJ31">
            <v>19659.289936847395</v>
          </cell>
          <cell r="CK31">
            <v>21223.836814135317</v>
          </cell>
          <cell r="CL31">
            <v>30595.270358241989</v>
          </cell>
          <cell r="CM31">
            <v>29978.358058794394</v>
          </cell>
          <cell r="CN31">
            <v>29441.040690876809</v>
          </cell>
          <cell r="CO31" t="str">
            <v>#N/A N/A</v>
          </cell>
          <cell r="CP31" t="str">
            <v>#N/A N/A</v>
          </cell>
          <cell r="CQ31">
            <v>45477.67724609375</v>
          </cell>
          <cell r="CR31">
            <v>52127.882568359375</v>
          </cell>
          <cell r="CS31">
            <v>53111.33349609375</v>
          </cell>
          <cell r="CT31">
            <v>57710.762999999999</v>
          </cell>
          <cell r="CU31">
            <v>67139.058999999994</v>
          </cell>
          <cell r="CV31">
            <v>96324.900000000009</v>
          </cell>
          <cell r="CW31">
            <v>100040.64129893288</v>
          </cell>
          <cell r="CX31">
            <v>126972.91289412296</v>
          </cell>
          <cell r="CY31">
            <v>206165.46689560264</v>
          </cell>
          <cell r="CZ31">
            <v>122171.89609746284</v>
          </cell>
          <cell r="DA31">
            <v>105625.37259603846</v>
          </cell>
          <cell r="DB31">
            <v>146046.74250304239</v>
          </cell>
          <cell r="DC31">
            <v>163332.6975688292</v>
          </cell>
          <cell r="DD31" t="str">
            <v>#N/A N/A</v>
          </cell>
          <cell r="DE31" t="str">
            <v>#N/A N/A</v>
          </cell>
          <cell r="DF31">
            <v>7732.783203125</v>
          </cell>
          <cell r="DG31">
            <v>8594.0419921875</v>
          </cell>
          <cell r="DH31">
            <v>10008.591796875</v>
          </cell>
          <cell r="DI31">
            <v>10551.487999999999</v>
          </cell>
          <cell r="DJ31">
            <v>13711.736999999999</v>
          </cell>
          <cell r="DK31">
            <v>20459.629999999997</v>
          </cell>
          <cell r="DL31">
            <v>18393.012137470811</v>
          </cell>
          <cell r="DM31">
            <v>21272.631069056017</v>
          </cell>
          <cell r="DN31">
            <v>32968.307574989674</v>
          </cell>
          <cell r="DO31">
            <v>22692.060808587201</v>
          </cell>
          <cell r="DP31">
            <v>8626.5642302961678</v>
          </cell>
          <cell r="DQ31">
            <v>25441.475659401844</v>
          </cell>
          <cell r="DR31">
            <v>29966.773560356753</v>
          </cell>
          <cell r="DS31" t="str">
            <v>#N/A N/A</v>
          </cell>
          <cell r="DT31" t="str">
            <v>#N/A N/A</v>
          </cell>
          <cell r="DU31">
            <v>37744.89453125</v>
          </cell>
          <cell r="DV31">
            <v>43533.84375</v>
          </cell>
          <cell r="DW31">
            <v>43102.7421875</v>
          </cell>
          <cell r="DX31">
            <v>47159.275000000001</v>
          </cell>
          <cell r="DY31">
            <v>53427.322</v>
          </cell>
          <cell r="DZ31">
            <v>75865.26999999999</v>
          </cell>
          <cell r="EA31">
            <v>81647.629161462057</v>
          </cell>
          <cell r="EB31">
            <v>105700.28182506692</v>
          </cell>
          <cell r="EC31">
            <v>173197.15932061296</v>
          </cell>
          <cell r="ED31">
            <v>99479.835288875649</v>
          </cell>
          <cell r="EE31">
            <v>96998.808365742283</v>
          </cell>
          <cell r="EF31">
            <v>120605.26684364054</v>
          </cell>
          <cell r="EG31">
            <v>133365.92400847242</v>
          </cell>
          <cell r="EH31" t="str">
            <v>#N/A N/A</v>
          </cell>
          <cell r="EI31" t="str">
            <v>#N/A N/A</v>
          </cell>
          <cell r="EJ31">
            <v>5665.23876953125</v>
          </cell>
          <cell r="EK31">
            <v>6152.2470703125</v>
          </cell>
          <cell r="EL31">
            <v>62034.06640625</v>
          </cell>
          <cell r="EM31">
            <v>101053.234</v>
          </cell>
          <cell r="EN31">
            <v>94524.186999999991</v>
          </cell>
          <cell r="EO31">
            <v>97639.846999999994</v>
          </cell>
          <cell r="EP31">
            <v>112096.7199</v>
          </cell>
          <cell r="EQ31">
            <v>85142.303999999989</v>
          </cell>
          <cell r="ER31">
            <v>54810.886500000001</v>
          </cell>
          <cell r="ES31">
            <v>103671.91991</v>
          </cell>
          <cell r="ET31">
            <v>112243.47630000001</v>
          </cell>
          <cell r="EU31">
            <v>142765.94219999999</v>
          </cell>
          <cell r="EV31">
            <v>169749.38160000002</v>
          </cell>
          <cell r="EW31" t="str">
            <v>#N/A N/A</v>
          </cell>
          <cell r="EX31" t="str">
            <v>#N/A N/A</v>
          </cell>
          <cell r="EY31">
            <v>13464.4130859375</v>
          </cell>
          <cell r="EZ31">
            <v>11201.4013671875</v>
          </cell>
          <cell r="FA31">
            <v>16673.939453125</v>
          </cell>
          <cell r="FB31">
            <v>16370.366999999998</v>
          </cell>
          <cell r="FC31">
            <v>18026.562999999998</v>
          </cell>
          <cell r="FD31">
            <v>15448.276</v>
          </cell>
          <cell r="FE31">
            <v>5876.2709999999997</v>
          </cell>
          <cell r="FF31">
            <v>8349.5879999999997</v>
          </cell>
          <cell r="FG31">
            <v>19124.353499999997</v>
          </cell>
          <cell r="FH31">
            <v>309.29834</v>
          </cell>
          <cell r="FI31">
            <v>105.09</v>
          </cell>
          <cell r="FJ31">
            <v>210.59429999999995</v>
          </cell>
          <cell r="FK31">
            <v>4003.59</v>
          </cell>
          <cell r="FL31" t="str">
            <v>#N/A N/A</v>
          </cell>
          <cell r="FM31" t="str">
            <v>#N/A N/A</v>
          </cell>
          <cell r="FN31">
            <v>78380.90625</v>
          </cell>
          <cell r="FO31">
            <v>86731.8125</v>
          </cell>
          <cell r="FP31">
            <v>100021.03125</v>
          </cell>
          <cell r="FQ31">
            <v>115719.224</v>
          </cell>
          <cell r="FR31">
            <v>137833.25099999999</v>
          </cell>
          <cell r="FS31">
            <v>192397.929</v>
          </cell>
          <cell r="FT31">
            <v>171012.67979999998</v>
          </cell>
          <cell r="FU31">
            <v>203162.54399999999</v>
          </cell>
          <cell r="FV31">
            <v>240937.86599999998</v>
          </cell>
          <cell r="FW31">
            <v>275922.36789000005</v>
          </cell>
          <cell r="FX31">
            <v>332184.76094999997</v>
          </cell>
          <cell r="FY31">
            <v>339691.03349999996</v>
          </cell>
          <cell r="FZ31">
            <v>365860.80900000007</v>
          </cell>
          <cell r="GA31" t="str">
            <v>#N/A N/A</v>
          </cell>
          <cell r="GB31" t="str">
            <v>#N/A N/A</v>
          </cell>
          <cell r="GC31">
            <v>53022.203125</v>
          </cell>
          <cell r="GD31">
            <v>62884.59765625</v>
          </cell>
          <cell r="GE31">
            <v>77208.1484375</v>
          </cell>
          <cell r="GF31">
            <v>72506.118999999992</v>
          </cell>
          <cell r="GG31">
            <v>93686.842999999993</v>
          </cell>
          <cell r="GH31">
            <v>130377.65199999999</v>
          </cell>
          <cell r="GI31">
            <v>86825.709900000002</v>
          </cell>
          <cell r="GJ31">
            <v>109710.90000000001</v>
          </cell>
          <cell r="GK31">
            <v>161088.63800000001</v>
          </cell>
          <cell r="GL31">
            <v>173183.13089999999</v>
          </cell>
          <cell r="GM31">
            <v>180819.43034999998</v>
          </cell>
          <cell r="GN31">
            <v>188750.1483</v>
          </cell>
          <cell r="GO31">
            <v>210040.37759999998</v>
          </cell>
          <cell r="GP31" t="str">
            <v>#N/A N/A</v>
          </cell>
          <cell r="GQ31" t="str">
            <v>#N/A N/A</v>
          </cell>
          <cell r="GR31">
            <v>197597.515625</v>
          </cell>
          <cell r="GS31">
            <v>197354.90625</v>
          </cell>
          <cell r="GT31">
            <v>305101.09375</v>
          </cell>
          <cell r="GU31">
            <v>336645.32</v>
          </cell>
          <cell r="GV31">
            <v>379764.33499999996</v>
          </cell>
          <cell r="GW31">
            <v>514290.96299999999</v>
          </cell>
          <cell r="GX31">
            <v>411845.40509999997</v>
          </cell>
          <cell r="GY31">
            <v>438939.54</v>
          </cell>
          <cell r="GZ31">
            <v>541426.53650000005</v>
          </cell>
          <cell r="HA31">
            <v>604052.95496</v>
          </cell>
          <cell r="HB31">
            <v>657476.66879999998</v>
          </cell>
          <cell r="HC31">
            <v>705489.6912</v>
          </cell>
          <cell r="HD31">
            <v>801834.75359999994</v>
          </cell>
          <cell r="HE31" t="str">
            <v>#N/A N/A</v>
          </cell>
          <cell r="HF31" t="str">
            <v>#N/A N/A</v>
          </cell>
          <cell r="HG31">
            <v>343359.46875</v>
          </cell>
          <cell r="HH31">
            <v>348772.28125</v>
          </cell>
          <cell r="HI31">
            <v>368079.6875</v>
          </cell>
          <cell r="HJ31">
            <v>382366.58499999996</v>
          </cell>
          <cell r="HK31">
            <v>431198.96299999999</v>
          </cell>
          <cell r="HL31">
            <v>589999.49599999993</v>
          </cell>
          <cell r="HM31">
            <v>504678.81555</v>
          </cell>
          <cell r="HN31">
            <v>484386.08399999997</v>
          </cell>
          <cell r="HO31">
            <v>588981.56650000007</v>
          </cell>
          <cell r="HP31">
            <v>618000.10765999998</v>
          </cell>
          <cell r="HQ31">
            <v>647751.64020000014</v>
          </cell>
          <cell r="HR31">
            <v>716943.10799999989</v>
          </cell>
          <cell r="HS31">
            <v>823108.34279999998</v>
          </cell>
          <cell r="HT31" t="str">
            <v>#N/A N/A</v>
          </cell>
          <cell r="HU31" t="str">
            <v>#N/A N/A</v>
          </cell>
          <cell r="HV31">
            <v>567439.1875</v>
          </cell>
          <cell r="HW31">
            <v>577780.5</v>
          </cell>
          <cell r="HX31">
            <v>713658.5625</v>
          </cell>
          <cell r="HY31">
            <v>783886.11399999994</v>
          </cell>
          <cell r="HZ31">
            <v>873011.37399999995</v>
          </cell>
          <cell r="IA31">
            <v>1168493.18</v>
          </cell>
          <cell r="IB31">
            <v>1003566.6116999998</v>
          </cell>
          <cell r="IC31">
            <v>1031580.576</v>
          </cell>
          <cell r="ID31">
            <v>1621543.4029999999</v>
          </cell>
          <cell r="IE31">
            <v>1747515.5118200001</v>
          </cell>
          <cell r="IF31">
            <v>1867919.0522999999</v>
          </cell>
          <cell r="IG31">
            <v>2063788.3328999998</v>
          </cell>
          <cell r="IH31">
            <v>2462401.2978000003</v>
          </cell>
          <cell r="II31" t="str">
            <v>#N/A N/A</v>
          </cell>
          <cell r="IJ31" t="str">
            <v>#N/A N/A</v>
          </cell>
          <cell r="IK31">
            <v>39948.17578125</v>
          </cell>
          <cell r="IL31">
            <v>45575.10546875</v>
          </cell>
          <cell r="IM31">
            <v>50745.984375</v>
          </cell>
          <cell r="IN31">
            <v>60458.851999999999</v>
          </cell>
          <cell r="IO31">
            <v>76667.383000000002</v>
          </cell>
          <cell r="IP31">
            <v>107106.083</v>
          </cell>
          <cell r="IQ31">
            <v>70692.859499999991</v>
          </cell>
          <cell r="IR31">
            <v>83156.58</v>
          </cell>
          <cell r="IS31">
            <v>134385.299</v>
          </cell>
          <cell r="IT31">
            <v>152565.47592000003</v>
          </cell>
          <cell r="IU31">
            <v>167723.11455000003</v>
          </cell>
          <cell r="IV31">
            <v>132922.02419999999</v>
          </cell>
          <cell r="IW31">
            <v>176392.50660000002</v>
          </cell>
          <cell r="IX31" t="str">
            <v>#N/A N/A</v>
          </cell>
          <cell r="IY31" t="str">
            <v>#N/A N/A</v>
          </cell>
          <cell r="IZ31">
            <v>148991.2890625</v>
          </cell>
          <cell r="JA31">
            <v>144619.25</v>
          </cell>
          <cell r="JB31">
            <v>160234.734375</v>
          </cell>
          <cell r="JC31">
            <v>199851.14799999999</v>
          </cell>
          <cell r="JD31">
            <v>235559.17100000003</v>
          </cell>
          <cell r="JE31">
            <v>362598.89600000001</v>
          </cell>
          <cell r="JF31">
            <v>284806.3125</v>
          </cell>
          <cell r="JG31">
            <v>313187.47199999995</v>
          </cell>
          <cell r="JH31">
            <v>490544.109</v>
          </cell>
          <cell r="JI31">
            <v>520158.89237000002</v>
          </cell>
          <cell r="JJ31">
            <v>558536.53559999994</v>
          </cell>
          <cell r="JK31">
            <v>610154.80469999998</v>
          </cell>
          <cell r="JL31">
            <v>760321.42260000005</v>
          </cell>
          <cell r="JM31" t="str">
            <v>#N/A N/A</v>
          </cell>
          <cell r="JN31" t="str">
            <v>#N/A N/A</v>
          </cell>
          <cell r="JO31">
            <v>255216.455078125</v>
          </cell>
          <cell r="JP31">
            <v>255251.4453125</v>
          </cell>
          <cell r="JQ31">
            <v>300952.765625</v>
          </cell>
          <cell r="JR31">
            <v>340673.42400000006</v>
          </cell>
          <cell r="JS31">
            <v>395497.97200000001</v>
          </cell>
          <cell r="JT31">
            <v>591713.31300000008</v>
          </cell>
          <cell r="JU31">
            <v>516476.52059999999</v>
          </cell>
          <cell r="JV31">
            <v>535059.72</v>
          </cell>
          <cell r="JW31">
            <v>937381.12450000003</v>
          </cell>
          <cell r="JX31">
            <v>989621.10558999993</v>
          </cell>
          <cell r="JY31">
            <v>1024574.4295500001</v>
          </cell>
          <cell r="JZ31">
            <v>1091237.7588</v>
          </cell>
          <cell r="KA31">
            <v>1347244.8821999999</v>
          </cell>
          <cell r="KB31" t="str">
            <v>#N/A N/A</v>
          </cell>
          <cell r="KC31" t="str">
            <v>#N/A N/A</v>
          </cell>
          <cell r="KD31">
            <v>165417.84375</v>
          </cell>
          <cell r="KE31">
            <v>169027.109375</v>
          </cell>
          <cell r="KF31">
            <v>172477.40625</v>
          </cell>
          <cell r="KG31">
            <v>186167.45499999999</v>
          </cell>
          <cell r="KH31">
            <v>202283.09999999998</v>
          </cell>
          <cell r="KI31">
            <v>243304.057</v>
          </cell>
          <cell r="KJ31">
            <v>210762.25319999998</v>
          </cell>
          <cell r="KK31">
            <v>208853.89199999999</v>
          </cell>
          <cell r="KL31">
            <v>172652.18850000002</v>
          </cell>
          <cell r="KM31">
            <v>195009.73063000003</v>
          </cell>
          <cell r="KN31">
            <v>217832.65380000003</v>
          </cell>
          <cell r="KO31">
            <v>244965.47459999999</v>
          </cell>
          <cell r="KP31">
            <v>272854.22460000002</v>
          </cell>
          <cell r="KQ31" t="str">
            <v>#N/A N/A</v>
          </cell>
          <cell r="KR31" t="str">
            <v>#N/A N/A</v>
          </cell>
          <cell r="KS31">
            <v>312222.7109375</v>
          </cell>
          <cell r="KT31">
            <v>322529.08203125</v>
          </cell>
          <cell r="KU31">
            <v>412705.8359375</v>
          </cell>
          <cell r="KV31">
            <v>443212.68999999994</v>
          </cell>
          <cell r="KW31">
            <v>477513.402</v>
          </cell>
          <cell r="KX31">
            <v>576779.86699999997</v>
          </cell>
          <cell r="KY31">
            <v>487090.09109999996</v>
          </cell>
          <cell r="KZ31">
            <v>496520.85599999997</v>
          </cell>
          <cell r="LA31">
            <v>684162.27850000001</v>
          </cell>
          <cell r="LB31">
            <v>757894.40622999996</v>
          </cell>
          <cell r="LC31">
            <v>843344.6227500001</v>
          </cell>
          <cell r="LD31">
            <v>972550.57409999997</v>
          </cell>
          <cell r="LE31">
            <v>1115156.4155999999</v>
          </cell>
          <cell r="LF31" t="str">
            <v>#N/A N/A</v>
          </cell>
          <cell r="LG31" t="str">
            <v>#N/A N/A</v>
          </cell>
          <cell r="LH31">
            <v>-34880.640625</v>
          </cell>
          <cell r="LI31">
            <v>-35349.703125</v>
          </cell>
          <cell r="LJ31">
            <v>-48151.33984375</v>
          </cell>
          <cell r="LK31">
            <v>-58044.896000000001</v>
          </cell>
          <cell r="LL31">
            <v>-68442.987999999998</v>
          </cell>
          <cell r="LM31">
            <v>-121871.24299999999</v>
          </cell>
          <cell r="LN31">
            <v>-80033.854126433042</v>
          </cell>
          <cell r="LO31">
            <v>-57862.739482114594</v>
          </cell>
          <cell r="LP31">
            <v>-74717.393831576759</v>
          </cell>
          <cell r="LQ31">
            <v>-112428.31619390425</v>
          </cell>
          <cell r="LR31">
            <v>-98598.08181712043</v>
          </cell>
          <cell r="LS31">
            <v>-84968.363839554484</v>
          </cell>
          <cell r="LT31">
            <v>-85347.460937155542</v>
          </cell>
          <cell r="LU31" t="str">
            <v>#N/A N/A</v>
          </cell>
          <cell r="LV31" t="str">
            <v>#N/A N/A</v>
          </cell>
          <cell r="LW31" t="str">
            <v>#N/A N/A</v>
          </cell>
          <cell r="LX31" t="str">
            <v>#N/A N/A</v>
          </cell>
          <cell r="LY31" t="str">
            <v>#N/A N/A</v>
          </cell>
          <cell r="LZ31" t="str">
            <v>#N/A N/A</v>
          </cell>
          <cell r="MA31" t="str">
            <v>#N/A N/A</v>
          </cell>
          <cell r="MB31" t="str">
            <v>#N/A N/A</v>
          </cell>
          <cell r="MC31">
            <v>0</v>
          </cell>
          <cell r="MD31">
            <v>10328.589250336745</v>
          </cell>
          <cell r="ME31">
            <v>11674.653246541655</v>
          </cell>
          <cell r="MF31">
            <v>18878.277249630046</v>
          </cell>
          <cell r="MG31">
            <v>23124.06724585592</v>
          </cell>
          <cell r="MH31">
            <v>22260.863086501078</v>
          </cell>
          <cell r="MI31">
            <v>24849.553002629185</v>
          </cell>
          <cell r="MJ31" t="str">
            <v>#N/A N/A</v>
          </cell>
          <cell r="MK31" t="str">
            <v>#N/A N/A</v>
          </cell>
          <cell r="ML31" t="str">
            <v>#N/A N/A</v>
          </cell>
          <cell r="MM31" t="str">
            <v>#N/A N/A</v>
          </cell>
          <cell r="MN31" t="str">
            <v>#N/A N/A</v>
          </cell>
          <cell r="MO31" t="str">
            <v>#N/A N/A</v>
          </cell>
          <cell r="MP31" t="str">
            <v>#N/A N/A</v>
          </cell>
          <cell r="MQ31" t="str">
            <v>#N/A N/A</v>
          </cell>
          <cell r="MR31">
            <v>-18393.012137470811</v>
          </cell>
          <cell r="MS31">
            <v>-4463.178401865991</v>
          </cell>
          <cell r="MT31">
            <v>-15632.630108473557</v>
          </cell>
          <cell r="MU31">
            <v>31533.50241810532</v>
          </cell>
          <cell r="MV31">
            <v>24843.732100172369</v>
          </cell>
          <cell r="MW31">
            <v>20592.354373186485</v>
          </cell>
          <cell r="MX31">
            <v>28553.252682141065</v>
          </cell>
          <cell r="MY31" t="str">
            <v>#N/A N/A</v>
          </cell>
          <cell r="MZ31" t="str">
            <v>#N/A N/A</v>
          </cell>
          <cell r="NA31">
            <v>-10941.8359375</v>
          </cell>
          <cell r="NB31">
            <v>-10450.09765625</v>
          </cell>
          <cell r="NC31">
            <v>-16080.107421875</v>
          </cell>
          <cell r="ND31">
            <v>-32720.103999999999</v>
          </cell>
          <cell r="NE31">
            <v>-37875.222999999998</v>
          </cell>
          <cell r="NF31">
            <v>-18530.827999999998</v>
          </cell>
          <cell r="NG31">
            <v>-51477.635501043907</v>
          </cell>
          <cell r="NH31">
            <v>-60978.245027116434</v>
          </cell>
          <cell r="NI31">
            <v>-59772.077070384803</v>
          </cell>
          <cell r="NJ31">
            <v>-61854.103000449461</v>
          </cell>
          <cell r="NK31">
            <v>-54114.697026092879</v>
          </cell>
          <cell r="NL31">
            <v>-65006.195446354068</v>
          </cell>
          <cell r="NM31">
            <v>-70919.596373357897</v>
          </cell>
          <cell r="NN31" t="str">
            <v>#N/A N/A</v>
          </cell>
          <cell r="NO31" t="str">
            <v>#N/A N/A</v>
          </cell>
          <cell r="NP31">
            <v>23816.279296875</v>
          </cell>
          <cell r="NQ31">
            <v>24417.396484375</v>
          </cell>
          <cell r="NR31">
            <v>26410.36328125</v>
          </cell>
          <cell r="NS31">
            <v>27265.592000000001</v>
          </cell>
          <cell r="NT31">
            <v>31376.699999999997</v>
          </cell>
          <cell r="NU31">
            <v>36989.402000000002</v>
          </cell>
          <cell r="NV31">
            <v>32901.900220756441</v>
          </cell>
          <cell r="NW31">
            <v>35608.035797727382</v>
          </cell>
          <cell r="NX31">
            <v>42303.870499607496</v>
          </cell>
          <cell r="NY31">
            <v>57132.345212396031</v>
          </cell>
          <cell r="NZ31">
            <v>62740.270380644688</v>
          </cell>
          <cell r="OA31">
            <v>67949.917456126015</v>
          </cell>
          <cell r="OB31">
            <v>78994.800871696149</v>
          </cell>
          <cell r="OC31" t="str">
            <v>#N/A N/A</v>
          </cell>
          <cell r="OD31" t="str">
            <v>CLP</v>
          </cell>
        </row>
        <row r="32">
          <cell r="C32" t="str">
            <v>PARQUE ARAUCO</v>
          </cell>
          <cell r="D32" t="str">
            <v>#N/A N/A</v>
          </cell>
          <cell r="E32" t="str">
            <v>#N/A N/A</v>
          </cell>
          <cell r="F32" t="str">
            <v>#N/A N/A</v>
          </cell>
          <cell r="G32" t="str">
            <v>#N/A N/A</v>
          </cell>
          <cell r="H32" t="str">
            <v>#N/A N/A</v>
          </cell>
          <cell r="I32" t="str">
            <v>#N/A N/A</v>
          </cell>
          <cell r="J32" t="str">
            <v>#N/A N/A</v>
          </cell>
          <cell r="K32">
            <v>101794.524</v>
          </cell>
          <cell r="L32">
            <v>90029.964000000007</v>
          </cell>
          <cell r="M32">
            <v>95417.312999999995</v>
          </cell>
          <cell r="N32">
            <v>116299.61599999999</v>
          </cell>
          <cell r="O32">
            <v>115481.527</v>
          </cell>
          <cell r="P32">
            <v>148088.761</v>
          </cell>
          <cell r="Q32">
            <v>179386.59299999999</v>
          </cell>
          <cell r="R32">
            <v>222309.81400000001</v>
          </cell>
          <cell r="S32" t="str">
            <v>#N/A N/A</v>
          </cell>
          <cell r="T32" t="str">
            <v>#N/A N/A</v>
          </cell>
          <cell r="U32" t="str">
            <v>#N/A N/A</v>
          </cell>
          <cell r="V32" t="str">
            <v>#N/A N/A</v>
          </cell>
          <cell r="W32" t="str">
            <v>#N/A N/A</v>
          </cell>
          <cell r="X32" t="str">
            <v>#N/A N/A</v>
          </cell>
          <cell r="Y32" t="str">
            <v>#N/A N/A</v>
          </cell>
          <cell r="Z32" t="str">
            <v>#N/A N/A</v>
          </cell>
          <cell r="AA32" t="str">
            <v>#N/A N/A</v>
          </cell>
          <cell r="AB32" t="str">
            <v>#N/A N/A</v>
          </cell>
          <cell r="AC32" t="str">
            <v>#N/A N/A</v>
          </cell>
          <cell r="AD32" t="str">
            <v>#N/A N/A</v>
          </cell>
          <cell r="AE32" t="str">
            <v>#N/A N/A</v>
          </cell>
          <cell r="AF32" t="str">
            <v>#N/A N/A</v>
          </cell>
          <cell r="AG32" t="str">
            <v>#N/A N/A</v>
          </cell>
          <cell r="AH32" t="str">
            <v>#N/A N/A</v>
          </cell>
          <cell r="AI32" t="str">
            <v>#N/A N/A</v>
          </cell>
          <cell r="AJ32" t="str">
            <v>#N/A N/A</v>
          </cell>
          <cell r="AK32" t="str">
            <v>#N/A N/A</v>
          </cell>
          <cell r="AL32" t="str">
            <v>#N/A N/A</v>
          </cell>
          <cell r="AM32" t="str">
            <v>#N/A N/A</v>
          </cell>
          <cell r="AN32" t="str">
            <v>#N/A N/A</v>
          </cell>
          <cell r="AO32">
            <v>85794.069000000003</v>
          </cell>
          <cell r="AP32">
            <v>70530.036999999997</v>
          </cell>
          <cell r="AQ32">
            <v>65497.942000000003</v>
          </cell>
          <cell r="AR32">
            <v>78920.976999999999</v>
          </cell>
          <cell r="AS32">
            <v>68892.245999999999</v>
          </cell>
          <cell r="AT32">
            <v>90326.512999999992</v>
          </cell>
          <cell r="AU32">
            <v>112328.486</v>
          </cell>
          <cell r="AV32">
            <v>157151.51699999999</v>
          </cell>
          <cell r="AW32" t="str">
            <v>#N/A N/A</v>
          </cell>
          <cell r="AX32" t="str">
            <v>#N/A N/A</v>
          </cell>
          <cell r="AY32" t="str">
            <v>#N/A N/A</v>
          </cell>
          <cell r="AZ32" t="str">
            <v>#N/A N/A</v>
          </cell>
          <cell r="BA32" t="str">
            <v>#N/A N/A</v>
          </cell>
          <cell r="BB32" t="str">
            <v>#N/A N/A</v>
          </cell>
          <cell r="BC32" t="str">
            <v>#N/A N/A</v>
          </cell>
          <cell r="BD32">
            <v>73896.482000000004</v>
          </cell>
          <cell r="BE32">
            <v>55164.793999999994</v>
          </cell>
          <cell r="BF32">
            <v>48970.265999999996</v>
          </cell>
          <cell r="BG32">
            <v>59241.725999999995</v>
          </cell>
          <cell r="BH32">
            <v>49164.197</v>
          </cell>
          <cell r="BI32">
            <v>63786.190999999999</v>
          </cell>
          <cell r="BJ32">
            <v>81538.203999999998</v>
          </cell>
          <cell r="BK32">
            <v>117178.166</v>
          </cell>
          <cell r="BL32" t="str">
            <v>#N/A N/A</v>
          </cell>
          <cell r="BM32" t="str">
            <v>#N/A N/A</v>
          </cell>
          <cell r="BN32" t="str">
            <v>#N/A N/A</v>
          </cell>
          <cell r="BO32" t="str">
            <v>#N/A N/A</v>
          </cell>
          <cell r="BP32" t="str">
            <v>#N/A N/A</v>
          </cell>
          <cell r="BQ32" t="str">
            <v>#N/A N/A</v>
          </cell>
          <cell r="BR32" t="str">
            <v>#N/A N/A</v>
          </cell>
          <cell r="BS32">
            <v>4964.9279999999999</v>
          </cell>
          <cell r="BT32">
            <v>8825.375</v>
          </cell>
          <cell r="BU32">
            <v>4255.2309999999998</v>
          </cell>
          <cell r="BV32">
            <v>7477.32</v>
          </cell>
          <cell r="BW32">
            <v>3983.5539999999996</v>
          </cell>
          <cell r="BX32">
            <v>4605.58</v>
          </cell>
          <cell r="BY32">
            <v>3537.8709999999996</v>
          </cell>
          <cell r="BZ32">
            <v>6907.1929999999993</v>
          </cell>
          <cell r="CA32" t="str">
            <v>#N/A N/A</v>
          </cell>
          <cell r="CB32" t="str">
            <v>#N/A N/A</v>
          </cell>
          <cell r="CC32" t="str">
            <v>#N/A N/A</v>
          </cell>
          <cell r="CD32" t="str">
            <v>#N/A N/A</v>
          </cell>
          <cell r="CE32" t="str">
            <v>#N/A N/A</v>
          </cell>
          <cell r="CF32" t="str">
            <v>#N/A N/A</v>
          </cell>
          <cell r="CG32" t="str">
            <v>#N/A N/A</v>
          </cell>
          <cell r="CH32" t="str">
            <v>#N/A N/A</v>
          </cell>
          <cell r="CI32" t="str">
            <v>#N/A N/A</v>
          </cell>
          <cell r="CJ32" t="str">
            <v>#N/A N/A</v>
          </cell>
          <cell r="CK32" t="str">
            <v>#N/A N/A</v>
          </cell>
          <cell r="CL32" t="str">
            <v>#N/A N/A</v>
          </cell>
          <cell r="CM32" t="str">
            <v>#N/A N/A</v>
          </cell>
          <cell r="CN32" t="str">
            <v>#N/A N/A</v>
          </cell>
          <cell r="CO32" t="str">
            <v>#N/A N/A</v>
          </cell>
          <cell r="CP32" t="str">
            <v>#N/A N/A</v>
          </cell>
          <cell r="CQ32" t="str">
            <v>#N/A N/A</v>
          </cell>
          <cell r="CR32" t="str">
            <v>#N/A N/A</v>
          </cell>
          <cell r="CS32" t="str">
            <v>#N/A N/A</v>
          </cell>
          <cell r="CT32" t="str">
            <v>#N/A N/A</v>
          </cell>
          <cell r="CU32" t="str">
            <v>#N/A N/A</v>
          </cell>
          <cell r="CV32" t="str">
            <v>#N/A N/A</v>
          </cell>
          <cell r="CW32">
            <v>73896.482000000004</v>
          </cell>
          <cell r="CX32">
            <v>55164.794000000002</v>
          </cell>
          <cell r="CY32">
            <v>48970.266000000003</v>
          </cell>
          <cell r="CZ32">
            <v>64786.357000000004</v>
          </cell>
          <cell r="DA32">
            <v>58827.633000000002</v>
          </cell>
          <cell r="DB32">
            <v>72537.17</v>
          </cell>
          <cell r="DC32">
            <v>89834.241999999998</v>
          </cell>
          <cell r="DD32">
            <v>126992.011</v>
          </cell>
          <cell r="DE32" t="str">
            <v>#N/A N/A</v>
          </cell>
          <cell r="DF32" t="str">
            <v>#N/A N/A</v>
          </cell>
          <cell r="DG32" t="str">
            <v>#N/A N/A</v>
          </cell>
          <cell r="DH32" t="str">
            <v>#N/A N/A</v>
          </cell>
          <cell r="DI32" t="str">
            <v>#N/A N/A</v>
          </cell>
          <cell r="DJ32" t="str">
            <v>#N/A N/A</v>
          </cell>
          <cell r="DK32" t="str">
            <v>#N/A N/A</v>
          </cell>
          <cell r="DL32">
            <v>8271.4279999999999</v>
          </cell>
          <cell r="DM32">
            <v>7963.7139999999999</v>
          </cell>
          <cell r="DN32">
            <v>5878.6809999999996</v>
          </cell>
          <cell r="DO32">
            <v>20429.518</v>
          </cell>
          <cell r="DP32">
            <v>8811.3130000000001</v>
          </cell>
          <cell r="DQ32">
            <v>11744.4</v>
          </cell>
          <cell r="DR32">
            <v>18083.654999999999</v>
          </cell>
          <cell r="DS32">
            <v>38677.915999999997</v>
          </cell>
          <cell r="DT32" t="str">
            <v>#N/A N/A</v>
          </cell>
          <cell r="DU32" t="str">
            <v>#N/A N/A</v>
          </cell>
          <cell r="DV32" t="str">
            <v>#N/A N/A</v>
          </cell>
          <cell r="DW32" t="str">
            <v>#N/A N/A</v>
          </cell>
          <cell r="DX32" t="str">
            <v>#N/A N/A</v>
          </cell>
          <cell r="DY32" t="str">
            <v>#N/A N/A</v>
          </cell>
          <cell r="DZ32" t="str">
            <v>#N/A N/A</v>
          </cell>
          <cell r="EA32">
            <v>65625.054000000004</v>
          </cell>
          <cell r="EB32">
            <v>47201.079999999994</v>
          </cell>
          <cell r="EC32">
            <v>43091.584999999999</v>
          </cell>
          <cell r="ED32">
            <v>44356.839</v>
          </cell>
          <cell r="EE32">
            <v>50016.32</v>
          </cell>
          <cell r="EF32">
            <v>60792.77</v>
          </cell>
          <cell r="EG32">
            <v>71750.587</v>
          </cell>
          <cell r="EH32">
            <v>88314.095000000001</v>
          </cell>
          <cell r="EI32" t="str">
            <v>#N/A N/A</v>
          </cell>
          <cell r="EJ32" t="str">
            <v>#N/A N/A</v>
          </cell>
          <cell r="EK32" t="str">
            <v>#N/A N/A</v>
          </cell>
          <cell r="EL32" t="str">
            <v>#N/A N/A</v>
          </cell>
          <cell r="EM32" t="str">
            <v>#N/A N/A</v>
          </cell>
          <cell r="EN32" t="str">
            <v>#N/A N/A</v>
          </cell>
          <cell r="EO32" t="str">
            <v>#N/A N/A</v>
          </cell>
          <cell r="EP32">
            <v>47107.168999999994</v>
          </cell>
          <cell r="EQ32">
            <v>85296.258000000002</v>
          </cell>
          <cell r="ER32">
            <v>136429.524</v>
          </cell>
          <cell r="ES32">
            <v>103782.28899999999</v>
          </cell>
          <cell r="ET32">
            <v>68945.796000000002</v>
          </cell>
          <cell r="EU32">
            <v>110061.086</v>
          </cell>
          <cell r="EV32">
            <v>114224.711</v>
          </cell>
          <cell r="EW32">
            <v>158808.701</v>
          </cell>
          <cell r="EX32" t="str">
            <v>#N/A N/A</v>
          </cell>
          <cell r="EY32" t="str">
            <v>#N/A N/A</v>
          </cell>
          <cell r="EZ32" t="str">
            <v>#N/A N/A</v>
          </cell>
          <cell r="FA32" t="str">
            <v>#N/A N/A</v>
          </cell>
          <cell r="FB32" t="str">
            <v>#N/A N/A</v>
          </cell>
          <cell r="FC32" t="str">
            <v>#N/A N/A</v>
          </cell>
          <cell r="FD32" t="str">
            <v>#N/A N/A</v>
          </cell>
          <cell r="FE32">
            <v>62217.898999999998</v>
          </cell>
          <cell r="FF32">
            <v>654.476</v>
          </cell>
          <cell r="FG32">
            <v>289.39600000000002</v>
          </cell>
          <cell r="FH32">
            <v>0</v>
          </cell>
          <cell r="FI32">
            <v>0</v>
          </cell>
          <cell r="FJ32">
            <v>0</v>
          </cell>
          <cell r="FK32">
            <v>18747.720999999998</v>
          </cell>
          <cell r="FL32">
            <v>556.56099999999992</v>
          </cell>
          <cell r="FM32" t="str">
            <v>#N/A N/A</v>
          </cell>
          <cell r="FN32" t="str">
            <v>#N/A N/A</v>
          </cell>
          <cell r="FO32" t="str">
            <v>#N/A N/A</v>
          </cell>
          <cell r="FP32" t="str">
            <v>#N/A N/A</v>
          </cell>
          <cell r="FQ32" t="str">
            <v>#N/A N/A</v>
          </cell>
          <cell r="FR32" t="str">
            <v>#N/A N/A</v>
          </cell>
          <cell r="FS32" t="str">
            <v>#N/A N/A</v>
          </cell>
          <cell r="FT32">
            <v>21869.303</v>
          </cell>
          <cell r="FU32">
            <v>22148.421999999999</v>
          </cell>
          <cell r="FV32">
            <v>14932.882</v>
          </cell>
          <cell r="FW32">
            <v>21685.328999999998</v>
          </cell>
          <cell r="FX32">
            <v>18886.263999999999</v>
          </cell>
          <cell r="FY32">
            <v>19959.585999999999</v>
          </cell>
          <cell r="FZ32">
            <v>26155.136999999999</v>
          </cell>
          <cell r="GA32">
            <v>29279.734999999997</v>
          </cell>
          <cell r="GB32" t="str">
            <v>#N/A N/A</v>
          </cell>
          <cell r="GC32" t="str">
            <v>#N/A N/A</v>
          </cell>
          <cell r="GD32" t="str">
            <v>#N/A N/A</v>
          </cell>
          <cell r="GE32" t="str">
            <v>#N/A N/A</v>
          </cell>
          <cell r="GF32" t="str">
            <v>#N/A N/A</v>
          </cell>
          <cell r="GG32" t="str">
            <v>#N/A N/A</v>
          </cell>
          <cell r="GH32" t="str">
            <v>#N/A N/A</v>
          </cell>
          <cell r="GI32" t="str">
            <v>#N/A N/A</v>
          </cell>
          <cell r="GJ32" t="str">
            <v>#N/A N/A</v>
          </cell>
          <cell r="GK32" t="str">
            <v>#N/A N/A</v>
          </cell>
          <cell r="GL32" t="str">
            <v>#N/A N/A</v>
          </cell>
          <cell r="GM32" t="str">
            <v>#N/A N/A</v>
          </cell>
          <cell r="GN32" t="str">
            <v>#N/A N/A</v>
          </cell>
          <cell r="GO32" t="str">
            <v>#N/A N/A</v>
          </cell>
          <cell r="GP32" t="str">
            <v>#N/A N/A</v>
          </cell>
          <cell r="GQ32" t="str">
            <v>#N/A N/A</v>
          </cell>
          <cell r="GR32" t="str">
            <v>#N/A N/A</v>
          </cell>
          <cell r="GS32" t="str">
            <v>#N/A N/A</v>
          </cell>
          <cell r="GT32" t="str">
            <v>#N/A N/A</v>
          </cell>
          <cell r="GU32" t="str">
            <v>#N/A N/A</v>
          </cell>
          <cell r="GV32" t="str">
            <v>#N/A N/A</v>
          </cell>
          <cell r="GW32" t="str">
            <v>#N/A N/A</v>
          </cell>
          <cell r="GX32" t="str">
            <v>#N/A N/A</v>
          </cell>
          <cell r="GY32" t="str">
            <v>#N/A N/A</v>
          </cell>
          <cell r="GZ32" t="str">
            <v>#N/A N/A</v>
          </cell>
          <cell r="HA32" t="str">
            <v>#N/A N/A</v>
          </cell>
          <cell r="HB32" t="str">
            <v>#N/A N/A</v>
          </cell>
          <cell r="HC32" t="str">
            <v>#N/A N/A</v>
          </cell>
          <cell r="HD32" t="str">
            <v>#N/A N/A</v>
          </cell>
          <cell r="HE32" t="str">
            <v>#N/A N/A</v>
          </cell>
          <cell r="HF32" t="str">
            <v>#N/A N/A</v>
          </cell>
          <cell r="HG32" t="str">
            <v>#N/A N/A</v>
          </cell>
          <cell r="HH32" t="str">
            <v>#N/A N/A</v>
          </cell>
          <cell r="HI32" t="str">
            <v>#N/A N/A</v>
          </cell>
          <cell r="HJ32" t="str">
            <v>#N/A N/A</v>
          </cell>
          <cell r="HK32" t="str">
            <v>#N/A N/A</v>
          </cell>
          <cell r="HL32" t="str">
            <v>#N/A N/A</v>
          </cell>
          <cell r="HM32">
            <v>2831.0429999999997</v>
          </cell>
          <cell r="HN32">
            <v>2854.8179999999998</v>
          </cell>
          <cell r="HO32">
            <v>2899.402</v>
          </cell>
          <cell r="HP32">
            <v>2448.4690000000001</v>
          </cell>
          <cell r="HQ32">
            <v>2724.4229999999998</v>
          </cell>
          <cell r="HR32">
            <v>2836.5189999999998</v>
          </cell>
          <cell r="HS32">
            <v>3076.0969999999998</v>
          </cell>
          <cell r="HT32">
            <v>3837.85</v>
          </cell>
          <cell r="HU32" t="str">
            <v>#N/A N/A</v>
          </cell>
          <cell r="HV32" t="str">
            <v>#N/A N/A</v>
          </cell>
          <cell r="HW32" t="str">
            <v>#N/A N/A</v>
          </cell>
          <cell r="HX32" t="str">
            <v>#N/A N/A</v>
          </cell>
          <cell r="HY32" t="str">
            <v>#N/A N/A</v>
          </cell>
          <cell r="HZ32" t="str">
            <v>#N/A N/A</v>
          </cell>
          <cell r="IA32" t="str">
            <v>#N/A N/A</v>
          </cell>
          <cell r="IB32">
            <v>772461.02</v>
          </cell>
          <cell r="IC32">
            <v>810049.70699999994</v>
          </cell>
          <cell r="ID32">
            <v>941239.28200000001</v>
          </cell>
          <cell r="IE32">
            <v>1051366.5919999999</v>
          </cell>
          <cell r="IF32">
            <v>1201955.7759999998</v>
          </cell>
          <cell r="IG32">
            <v>1413757.605</v>
          </cell>
          <cell r="IH32">
            <v>1671939.2349999999</v>
          </cell>
          <cell r="II32">
            <v>1959020.2689999999</v>
          </cell>
          <cell r="IJ32" t="str">
            <v>#N/A N/A</v>
          </cell>
          <cell r="IK32" t="str">
            <v>#N/A N/A</v>
          </cell>
          <cell r="IL32" t="str">
            <v>#N/A N/A</v>
          </cell>
          <cell r="IM32" t="str">
            <v>#N/A N/A</v>
          </cell>
          <cell r="IN32" t="str">
            <v>#N/A N/A</v>
          </cell>
          <cell r="IO32" t="str">
            <v>#N/A N/A</v>
          </cell>
          <cell r="IP32" t="str">
            <v>#N/A N/A</v>
          </cell>
          <cell r="IQ32" t="str">
            <v>#N/A N/A</v>
          </cell>
          <cell r="IR32" t="str">
            <v>#N/A N/A</v>
          </cell>
          <cell r="IS32" t="str">
            <v>#N/A N/A</v>
          </cell>
          <cell r="IT32" t="str">
            <v>#N/A N/A</v>
          </cell>
          <cell r="IU32" t="str">
            <v>#N/A N/A</v>
          </cell>
          <cell r="IV32" t="str">
            <v>#N/A N/A</v>
          </cell>
          <cell r="IW32" t="str">
            <v>#N/A N/A</v>
          </cell>
          <cell r="IX32" t="str">
            <v>#N/A N/A</v>
          </cell>
          <cell r="IY32" t="str">
            <v>#N/A N/A</v>
          </cell>
          <cell r="IZ32" t="str">
            <v>#N/A N/A</v>
          </cell>
          <cell r="JA32" t="str">
            <v>#N/A N/A</v>
          </cell>
          <cell r="JB32" t="str">
            <v>#N/A N/A</v>
          </cell>
          <cell r="JC32" t="str">
            <v>#N/A N/A</v>
          </cell>
          <cell r="JD32" t="str">
            <v>#N/A N/A</v>
          </cell>
          <cell r="JE32" t="str">
            <v>#N/A N/A</v>
          </cell>
          <cell r="JF32">
            <v>320515.22700000001</v>
          </cell>
          <cell r="JG32">
            <v>332145.97699999996</v>
          </cell>
          <cell r="JH32">
            <v>335842.391</v>
          </cell>
          <cell r="JI32">
            <v>349318.67599999998</v>
          </cell>
          <cell r="JJ32">
            <v>432965.99399999995</v>
          </cell>
          <cell r="JK32">
            <v>458000.60499999998</v>
          </cell>
          <cell r="JL32">
            <v>673831.81599999999</v>
          </cell>
          <cell r="JM32">
            <v>765989.80999999994</v>
          </cell>
          <cell r="JN32" t="str">
            <v>#N/A N/A</v>
          </cell>
          <cell r="JO32" t="str">
            <v>#N/A N/A</v>
          </cell>
          <cell r="JP32" t="str">
            <v>#N/A N/A</v>
          </cell>
          <cell r="JQ32" t="str">
            <v>#N/A N/A</v>
          </cell>
          <cell r="JR32" t="str">
            <v>#N/A N/A</v>
          </cell>
          <cell r="JS32" t="str">
            <v>#N/A N/A</v>
          </cell>
          <cell r="JT32" t="str">
            <v>#N/A N/A</v>
          </cell>
          <cell r="JU32">
            <v>395752.64199999999</v>
          </cell>
          <cell r="JV32">
            <v>422615.12900000002</v>
          </cell>
          <cell r="JW32">
            <v>437658.57300000003</v>
          </cell>
          <cell r="JX32">
            <v>461127.53700000001</v>
          </cell>
          <cell r="JY32">
            <v>566648.78799999994</v>
          </cell>
          <cell r="JZ32">
            <v>633630.52</v>
          </cell>
          <cell r="KA32">
            <v>895535.83000000007</v>
          </cell>
          <cell r="KB32">
            <v>1060075.7319999998</v>
          </cell>
          <cell r="KC32" t="str">
            <v>#N/A N/A</v>
          </cell>
          <cell r="KD32" t="str">
            <v>#N/A N/A</v>
          </cell>
          <cell r="KE32" t="str">
            <v>#N/A N/A</v>
          </cell>
          <cell r="KF32" t="str">
            <v>#N/A N/A</v>
          </cell>
          <cell r="KG32" t="str">
            <v>#N/A N/A</v>
          </cell>
          <cell r="KH32" t="str">
            <v>#N/A N/A</v>
          </cell>
          <cell r="KI32" t="str">
            <v>#N/A N/A</v>
          </cell>
          <cell r="KJ32">
            <v>40196.485999999997</v>
          </cell>
          <cell r="KK32">
            <v>41781.938999999998</v>
          </cell>
          <cell r="KL32">
            <v>48814.774999999994</v>
          </cell>
          <cell r="KM32">
            <v>117806.488</v>
          </cell>
          <cell r="KN32">
            <v>124963.06299999999</v>
          </cell>
          <cell r="KO32">
            <v>142243.81899999999</v>
          </cell>
          <cell r="KP32">
            <v>120032.35299999999</v>
          </cell>
          <cell r="KQ32">
            <v>136552.356</v>
          </cell>
          <cell r="KR32" t="str">
            <v>#N/A N/A</v>
          </cell>
          <cell r="KS32" t="str">
            <v>#N/A N/A</v>
          </cell>
          <cell r="KT32" t="str">
            <v>#N/A N/A</v>
          </cell>
          <cell r="KU32" t="str">
            <v>#N/A N/A</v>
          </cell>
          <cell r="KV32" t="str">
            <v>#N/A N/A</v>
          </cell>
          <cell r="KW32" t="str">
            <v>#N/A N/A</v>
          </cell>
          <cell r="KX32" t="str">
            <v>#N/A N/A</v>
          </cell>
          <cell r="KY32">
            <v>376708.37799999991</v>
          </cell>
          <cell r="KZ32">
            <v>387434.57799999998</v>
          </cell>
          <cell r="LA32">
            <v>503580.70900000003</v>
          </cell>
          <cell r="LB32">
            <v>590239.05499999993</v>
          </cell>
          <cell r="LC32">
            <v>635306.98800000001</v>
          </cell>
          <cell r="LD32">
            <v>780127.08500000008</v>
          </cell>
          <cell r="LE32">
            <v>776403.40499999991</v>
          </cell>
          <cell r="LF32">
            <v>898944.53700000001</v>
          </cell>
          <cell r="LG32" t="str">
            <v>#N/A N/A</v>
          </cell>
          <cell r="LH32" t="str">
            <v>#N/A N/A</v>
          </cell>
          <cell r="LI32" t="str">
            <v>#N/A N/A</v>
          </cell>
          <cell r="LJ32" t="str">
            <v>#N/A N/A</v>
          </cell>
          <cell r="LK32" t="str">
            <v>#N/A N/A</v>
          </cell>
          <cell r="LL32" t="str">
            <v>#N/A N/A</v>
          </cell>
          <cell r="LM32" t="str">
            <v>#N/A N/A</v>
          </cell>
          <cell r="LN32">
            <v>-971.54899999999998</v>
          </cell>
          <cell r="LO32">
            <v>-1870.6849999999999</v>
          </cell>
          <cell r="LP32">
            <v>-50518.612999999998</v>
          </cell>
          <cell r="LQ32">
            <v>-568.80399999999997</v>
          </cell>
          <cell r="LR32">
            <v>-910.57599999999991</v>
          </cell>
          <cell r="LS32">
            <v>-807.38099999999997</v>
          </cell>
          <cell r="LT32">
            <v>-531.65599999999995</v>
          </cell>
          <cell r="LU32">
            <v>-635.39400000000001</v>
          </cell>
          <cell r="LV32" t="str">
            <v>#N/A N/A</v>
          </cell>
          <cell r="LW32" t="str">
            <v>#N/A N/A</v>
          </cell>
          <cell r="LX32" t="str">
            <v>#N/A N/A</v>
          </cell>
          <cell r="LY32" t="str">
            <v>#N/A N/A</v>
          </cell>
          <cell r="LZ32" t="str">
            <v>#N/A N/A</v>
          </cell>
          <cell r="MA32" t="str">
            <v>#N/A N/A</v>
          </cell>
          <cell r="MB32" t="str">
            <v>#N/A N/A</v>
          </cell>
          <cell r="MC32">
            <v>12792.748</v>
          </cell>
          <cell r="MD32">
            <v>9846.73</v>
          </cell>
          <cell r="ME32">
            <v>13753.596</v>
          </cell>
          <cell r="MF32">
            <v>20442.248</v>
          </cell>
          <cell r="MG32">
            <v>20665.526999999998</v>
          </cell>
          <cell r="MH32">
            <v>25441.699999999997</v>
          </cell>
          <cell r="MI32">
            <v>28412.877999999997</v>
          </cell>
          <cell r="MJ32">
            <v>30803.647999999997</v>
          </cell>
          <cell r="MK32" t="str">
            <v>#N/A N/A</v>
          </cell>
          <cell r="ML32" t="str">
            <v>#N/A N/A</v>
          </cell>
          <cell r="MM32" t="str">
            <v>#N/A N/A</v>
          </cell>
          <cell r="MN32" t="str">
            <v>#N/A N/A</v>
          </cell>
          <cell r="MO32" t="str">
            <v>#N/A N/A</v>
          </cell>
          <cell r="MP32" t="str">
            <v>#N/A N/A</v>
          </cell>
          <cell r="MQ32" t="str">
            <v>#N/A N/A</v>
          </cell>
          <cell r="MR32">
            <v>667.46799999999996</v>
          </cell>
          <cell r="MS32">
            <v>1933.0619999999999</v>
          </cell>
          <cell r="MT32">
            <v>516.875</v>
          </cell>
          <cell r="MU32">
            <v>7042.8449999999993</v>
          </cell>
          <cell r="MV32">
            <v>5507.0879999999997</v>
          </cell>
          <cell r="MW32">
            <v>3067.5419999999999</v>
          </cell>
          <cell r="MX32">
            <v>8287.6209999999992</v>
          </cell>
          <cell r="MY32">
            <v>10712.780999999999</v>
          </cell>
          <cell r="MZ32" t="str">
            <v>#N/A N/A</v>
          </cell>
          <cell r="NA32" t="str">
            <v>#N/A N/A</v>
          </cell>
          <cell r="NB32" t="str">
            <v>#N/A N/A</v>
          </cell>
          <cell r="NC32" t="str">
            <v>#N/A N/A</v>
          </cell>
          <cell r="ND32" t="str">
            <v>#N/A N/A</v>
          </cell>
          <cell r="NE32" t="str">
            <v>#N/A N/A</v>
          </cell>
          <cell r="NF32" t="str">
            <v>#N/A N/A</v>
          </cell>
          <cell r="NG32">
            <v>-7452.6279999999997</v>
          </cell>
          <cell r="NH32">
            <v>-18386.517</v>
          </cell>
          <cell r="NI32">
            <v>-27102.734</v>
          </cell>
          <cell r="NJ32">
            <v>-20086.313999999998</v>
          </cell>
          <cell r="NK32">
            <v>-19498.156999999999</v>
          </cell>
          <cell r="NL32">
            <v>-25211.471999999998</v>
          </cell>
          <cell r="NM32">
            <v>-24569.972999999998</v>
          </cell>
          <cell r="NN32">
            <v>-29286.543999999998</v>
          </cell>
          <cell r="NO32" t="str">
            <v>#N/A N/A</v>
          </cell>
          <cell r="NP32" t="str">
            <v>#N/A N/A</v>
          </cell>
          <cell r="NQ32" t="str">
            <v>#N/A N/A</v>
          </cell>
          <cell r="NR32" t="str">
            <v>#N/A N/A</v>
          </cell>
          <cell r="NS32" t="str">
            <v>#N/A N/A</v>
          </cell>
          <cell r="NT32" t="str">
            <v>#N/A N/A</v>
          </cell>
          <cell r="NU32" t="str">
            <v>#N/A N/A</v>
          </cell>
          <cell r="NV32">
            <v>625.85500000000002</v>
          </cell>
          <cell r="NW32">
            <v>731.65899999999999</v>
          </cell>
          <cell r="NX32">
            <v>598.47</v>
          </cell>
          <cell r="NY32">
            <v>616.75</v>
          </cell>
          <cell r="NZ32">
            <v>578.04200000000003</v>
          </cell>
          <cell r="OA32">
            <v>715.08199999999999</v>
          </cell>
          <cell r="OB32">
            <v>600.64499999999998</v>
          </cell>
          <cell r="OC32">
            <v>3584.8399999999997</v>
          </cell>
          <cell r="OD32" t="str">
            <v>CLP</v>
          </cell>
        </row>
        <row r="33">
          <cell r="C33" t="str">
            <v>AGUAS METROPOLIT</v>
          </cell>
          <cell r="D33">
            <v>156150</v>
          </cell>
          <cell r="E33">
            <v>172608</v>
          </cell>
          <cell r="F33">
            <v>188641</v>
          </cell>
          <cell r="G33">
            <v>215106.141</v>
          </cell>
          <cell r="H33">
            <v>232143.01199999999</v>
          </cell>
          <cell r="I33">
            <v>253755.84299999999</v>
          </cell>
          <cell r="J33">
            <v>305534.304</v>
          </cell>
          <cell r="K33">
            <v>327220.92800000001</v>
          </cell>
          <cell r="L33">
            <v>328960.266</v>
          </cell>
          <cell r="M33">
            <v>363819.92200000002</v>
          </cell>
          <cell r="N33">
            <v>383027.125</v>
          </cell>
          <cell r="O33">
            <v>402791.32</v>
          </cell>
          <cell r="P33">
            <v>440856.26400000002</v>
          </cell>
          <cell r="Q33">
            <v>473397.24400000001</v>
          </cell>
          <cell r="R33" t="str">
            <v>#N/A N/A</v>
          </cell>
          <cell r="S33">
            <v>55714</v>
          </cell>
          <cell r="T33">
            <v>60953</v>
          </cell>
          <cell r="U33">
            <v>79033</v>
          </cell>
          <cell r="V33">
            <v>86269.872000000003</v>
          </cell>
          <cell r="W33">
            <v>91597.016999999993</v>
          </cell>
          <cell r="X33">
            <v>98494.813999999998</v>
          </cell>
          <cell r="Y33">
            <v>119438.727</v>
          </cell>
          <cell r="Z33">
            <v>27839.121999999999</v>
          </cell>
          <cell r="AA33">
            <v>23026.082999999999</v>
          </cell>
          <cell r="AB33">
            <v>26648.539999999997</v>
          </cell>
          <cell r="AC33">
            <v>29164.205999999998</v>
          </cell>
          <cell r="AD33">
            <v>27416.534</v>
          </cell>
          <cell r="AE33">
            <v>30182.723999999998</v>
          </cell>
          <cell r="AF33">
            <v>37354.184000000001</v>
          </cell>
          <cell r="AG33" t="str">
            <v>#N/A N/A</v>
          </cell>
          <cell r="AH33" t="str">
            <v>#N/A N/A</v>
          </cell>
          <cell r="AI33" t="str">
            <v>#N/A N/A</v>
          </cell>
          <cell r="AJ33" t="str">
            <v>#N/A N/A</v>
          </cell>
          <cell r="AK33">
            <v>135521.32199999999</v>
          </cell>
          <cell r="AL33">
            <v>147973.19500000001</v>
          </cell>
          <cell r="AM33">
            <v>158646.88</v>
          </cell>
          <cell r="AN33">
            <v>192790.122</v>
          </cell>
          <cell r="AO33">
            <v>205133.15100000001</v>
          </cell>
          <cell r="AP33">
            <v>201717.63799999998</v>
          </cell>
          <cell r="AQ33">
            <v>225837.29200000002</v>
          </cell>
          <cell r="AR33">
            <v>241036.15899999999</v>
          </cell>
          <cell r="AS33">
            <v>246413.818</v>
          </cell>
          <cell r="AT33">
            <v>272810.05300000001</v>
          </cell>
          <cell r="AU33">
            <v>281402.049</v>
          </cell>
          <cell r="AV33" t="str">
            <v>#N/A N/A</v>
          </cell>
          <cell r="AW33">
            <v>44000</v>
          </cell>
          <cell r="AX33">
            <v>52064</v>
          </cell>
          <cell r="AY33">
            <v>58963</v>
          </cell>
          <cell r="AZ33">
            <v>76008.245999999999</v>
          </cell>
          <cell r="BA33">
            <v>86988.26</v>
          </cell>
          <cell r="BB33">
            <v>92742.67</v>
          </cell>
          <cell r="BC33">
            <v>116991.78899999999</v>
          </cell>
          <cell r="BD33">
            <v>154533.87699999998</v>
          </cell>
          <cell r="BE33">
            <v>148683.86499999999</v>
          </cell>
          <cell r="BF33">
            <v>172204.084</v>
          </cell>
          <cell r="BG33">
            <v>185810.66399999999</v>
          </cell>
          <cell r="BH33">
            <v>181692.74799999999</v>
          </cell>
          <cell r="BI33">
            <v>206568.63499999998</v>
          </cell>
          <cell r="BJ33">
            <v>212999.51199999999</v>
          </cell>
          <cell r="BK33" t="str">
            <v>#N/A N/A</v>
          </cell>
          <cell r="BL33" t="str">
            <v>#N/A N/A</v>
          </cell>
          <cell r="BM33" t="str">
            <v>#N/A N/A</v>
          </cell>
          <cell r="BN33" t="str">
            <v>#N/A N/A</v>
          </cell>
          <cell r="BO33">
            <v>5538.41</v>
          </cell>
          <cell r="BP33">
            <v>5014.9669999999996</v>
          </cell>
          <cell r="BQ33">
            <v>4861.4119999999994</v>
          </cell>
          <cell r="BR33">
            <v>7092.7129999999997</v>
          </cell>
          <cell r="BS33">
            <v>3178.8559999999998</v>
          </cell>
          <cell r="BT33">
            <v>2941.395</v>
          </cell>
          <cell r="BU33">
            <v>5071.9129999999996</v>
          </cell>
          <cell r="BV33">
            <v>7098.7079999999996</v>
          </cell>
          <cell r="BW33">
            <v>6336.9629999999997</v>
          </cell>
          <cell r="BX33">
            <v>4566.9179999999997</v>
          </cell>
          <cell r="BY33">
            <v>4630.4929999999995</v>
          </cell>
          <cell r="BZ33" t="str">
            <v>#N/A N/A</v>
          </cell>
          <cell r="CA33">
            <v>3747</v>
          </cell>
          <cell r="CB33">
            <v>8006</v>
          </cell>
          <cell r="CC33">
            <v>16576</v>
          </cell>
          <cell r="CD33">
            <v>17743.065999999999</v>
          </cell>
          <cell r="CE33">
            <v>16571.532999999999</v>
          </cell>
          <cell r="CF33">
            <v>17764.712</v>
          </cell>
          <cell r="CG33">
            <v>25249.16</v>
          </cell>
          <cell r="CH33">
            <v>4252.5029999999997</v>
          </cell>
          <cell r="CI33">
            <v>19226.274999999998</v>
          </cell>
          <cell r="CJ33">
            <v>18672.951999999997</v>
          </cell>
          <cell r="CK33">
            <v>16371.578</v>
          </cell>
          <cell r="CL33">
            <v>25944.537</v>
          </cell>
          <cell r="CM33">
            <v>25733.18</v>
          </cell>
          <cell r="CN33">
            <v>24750.966</v>
          </cell>
          <cell r="CO33" t="str">
            <v>#N/A N/A</v>
          </cell>
          <cell r="CP33">
            <v>45342</v>
          </cell>
          <cell r="CQ33">
            <v>53815</v>
          </cell>
          <cell r="CR33">
            <v>54419</v>
          </cell>
          <cell r="CS33">
            <v>70801.774000000005</v>
          </cell>
          <cell r="CT33">
            <v>82638.361999999994</v>
          </cell>
          <cell r="CU33">
            <v>93210.106</v>
          </cell>
          <cell r="CV33">
            <v>108589.71799999999</v>
          </cell>
          <cell r="CW33">
            <v>149159.478</v>
          </cell>
          <cell r="CX33">
            <v>123144.709</v>
          </cell>
          <cell r="CY33">
            <v>136910.20600000001</v>
          </cell>
          <cell r="CZ33">
            <v>156743.91500000001</v>
          </cell>
          <cell r="DA33">
            <v>148232.829</v>
          </cell>
          <cell r="DB33">
            <v>147222.38</v>
          </cell>
          <cell r="DC33">
            <v>165176.973</v>
          </cell>
          <cell r="DD33" t="str">
            <v>#N/A N/A</v>
          </cell>
          <cell r="DE33">
            <v>11476</v>
          </cell>
          <cell r="DF33">
            <v>14358</v>
          </cell>
          <cell r="DG33">
            <v>13183</v>
          </cell>
          <cell r="DH33">
            <v>16637.973000000002</v>
          </cell>
          <cell r="DI33">
            <v>18109.662</v>
          </cell>
          <cell r="DJ33">
            <v>20246.655999999999</v>
          </cell>
          <cell r="DK33">
            <v>24091.649999999998</v>
          </cell>
          <cell r="DL33">
            <v>25574.031999999999</v>
          </cell>
          <cell r="DM33">
            <v>19222.567999999999</v>
          </cell>
          <cell r="DN33">
            <v>25671.591</v>
          </cell>
          <cell r="DO33">
            <v>35769.000999999997</v>
          </cell>
          <cell r="DP33">
            <v>29333.028999999999</v>
          </cell>
          <cell r="DQ33">
            <v>25284.631999999998</v>
          </cell>
          <cell r="DR33">
            <v>33845.906000000003</v>
          </cell>
          <cell r="DS33" t="str">
            <v>#N/A N/A</v>
          </cell>
          <cell r="DT33">
            <v>33866</v>
          </cell>
          <cell r="DU33">
            <v>39457</v>
          </cell>
          <cell r="DV33">
            <v>41236</v>
          </cell>
          <cell r="DW33">
            <v>54163.800999999999</v>
          </cell>
          <cell r="DX33">
            <v>64528.7</v>
          </cell>
          <cell r="DY33">
            <v>72963.45</v>
          </cell>
          <cell r="DZ33">
            <v>84498.067999999999</v>
          </cell>
          <cell r="EA33">
            <v>123585.446</v>
          </cell>
          <cell r="EB33">
            <v>103922.14099999999</v>
          </cell>
          <cell r="EC33">
            <v>111238.61499999999</v>
          </cell>
          <cell r="ED33">
            <v>120974.91399999999</v>
          </cell>
          <cell r="EE33">
            <v>118899.79999999999</v>
          </cell>
          <cell r="EF33">
            <v>121937.74799999999</v>
          </cell>
          <cell r="EG33">
            <v>131331.06700000001</v>
          </cell>
          <cell r="EH33" t="str">
            <v>#N/A N/A</v>
          </cell>
          <cell r="EI33">
            <v>18825</v>
          </cell>
          <cell r="EJ33">
            <v>1248</v>
          </cell>
          <cell r="EK33">
            <v>38073</v>
          </cell>
          <cell r="EL33">
            <v>816.96199999999999</v>
          </cell>
          <cell r="EM33">
            <v>131.71</v>
          </cell>
          <cell r="EN33">
            <v>196.608</v>
          </cell>
          <cell r="EO33">
            <v>1763.617</v>
          </cell>
          <cell r="EP33">
            <v>26297.435999999998</v>
          </cell>
          <cell r="EQ33">
            <v>7460.4159999999993</v>
          </cell>
          <cell r="ER33">
            <v>6553.1759999999995</v>
          </cell>
          <cell r="ES33">
            <v>37206.648000000001</v>
          </cell>
          <cell r="ET33">
            <v>40299.180999999997</v>
          </cell>
          <cell r="EU33">
            <v>27719.731</v>
          </cell>
          <cell r="EV33">
            <v>34191.142</v>
          </cell>
          <cell r="EW33" t="str">
            <v>#N/A N/A</v>
          </cell>
          <cell r="EX33" t="str">
            <v>#N/A N/A</v>
          </cell>
          <cell r="EY33" t="str">
            <v>#N/A N/A</v>
          </cell>
          <cell r="EZ33" t="str">
            <v>#N/A N/A</v>
          </cell>
          <cell r="FA33">
            <v>2143.0740000000001</v>
          </cell>
          <cell r="FB33">
            <v>548.47299999999996</v>
          </cell>
          <cell r="FC33">
            <v>10379.374</v>
          </cell>
          <cell r="FD33">
            <v>0</v>
          </cell>
          <cell r="FE33">
            <v>0</v>
          </cell>
          <cell r="FF33">
            <v>406.50200000000001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 t="str">
            <v>#N/A N/A</v>
          </cell>
          <cell r="FM33">
            <v>33545</v>
          </cell>
          <cell r="FN33">
            <v>36709</v>
          </cell>
          <cell r="FO33">
            <v>32620</v>
          </cell>
          <cell r="FP33">
            <v>38110.226999999999</v>
          </cell>
          <cell r="FQ33">
            <v>46475.869999999995</v>
          </cell>
          <cell r="FR33">
            <v>50217.525999999998</v>
          </cell>
          <cell r="FS33">
            <v>68608.665999999997</v>
          </cell>
          <cell r="FT33" t="str">
            <v>#N/A N/A</v>
          </cell>
          <cell r="FU33" t="str">
            <v>#N/A N/A</v>
          </cell>
          <cell r="FV33" t="str">
            <v>#N/A N/A</v>
          </cell>
          <cell r="FW33" t="str">
            <v>#N/A N/A</v>
          </cell>
          <cell r="FX33" t="str">
            <v>#N/A N/A</v>
          </cell>
          <cell r="FY33" t="str">
            <v>#N/A N/A</v>
          </cell>
          <cell r="FZ33" t="str">
            <v>#N/A N/A</v>
          </cell>
          <cell r="GA33" t="str">
            <v>#N/A N/A</v>
          </cell>
          <cell r="GB33">
            <v>2336</v>
          </cell>
          <cell r="GC33">
            <v>1537</v>
          </cell>
          <cell r="GD33">
            <v>1589</v>
          </cell>
          <cell r="GE33">
            <v>932.67099999999994</v>
          </cell>
          <cell r="GF33">
            <v>1664.009</v>
          </cell>
          <cell r="GG33">
            <v>2172.4229999999998</v>
          </cell>
          <cell r="GH33">
            <v>2124.3649999999998</v>
          </cell>
          <cell r="GI33">
            <v>1694.961</v>
          </cell>
          <cell r="GJ33">
            <v>1883.4089999999999</v>
          </cell>
          <cell r="GK33">
            <v>3005.4809999999998</v>
          </cell>
          <cell r="GL33">
            <v>4383.03</v>
          </cell>
          <cell r="GM33">
            <v>3608.0889999999999</v>
          </cell>
          <cell r="GN33">
            <v>3902.9429999999998</v>
          </cell>
          <cell r="GO33">
            <v>3643.7</v>
          </cell>
          <cell r="GP33" t="str">
            <v>#N/A N/A</v>
          </cell>
          <cell r="GQ33">
            <v>150996</v>
          </cell>
          <cell r="GR33">
            <v>48334</v>
          </cell>
          <cell r="GS33">
            <v>97816</v>
          </cell>
          <cell r="GT33">
            <v>72261.925999999992</v>
          </cell>
          <cell r="GU33">
            <v>52647.796999999999</v>
          </cell>
          <cell r="GV33">
            <v>68025.214000000007</v>
          </cell>
          <cell r="GW33">
            <v>80583.205999999991</v>
          </cell>
          <cell r="GX33">
            <v>93019.78</v>
          </cell>
          <cell r="GY33">
            <v>77224.319000000003</v>
          </cell>
          <cell r="GZ33">
            <v>84247.5</v>
          </cell>
          <cell r="HA33">
            <v>122936.86</v>
          </cell>
          <cell r="HB33">
            <v>134622.821</v>
          </cell>
          <cell r="HC33">
            <v>128642.43799999999</v>
          </cell>
          <cell r="HD33">
            <v>149878.64599999998</v>
          </cell>
          <cell r="HE33" t="str">
            <v>#N/A N/A</v>
          </cell>
          <cell r="HF33">
            <v>524144</v>
          </cell>
          <cell r="HG33">
            <v>575078</v>
          </cell>
          <cell r="HH33">
            <v>574927</v>
          </cell>
          <cell r="HI33">
            <v>591430.36499999999</v>
          </cell>
          <cell r="HJ33">
            <v>604121.83699999994</v>
          </cell>
          <cell r="HK33">
            <v>647993.15700000001</v>
          </cell>
          <cell r="HL33">
            <v>922236.3949999999</v>
          </cell>
          <cell r="HM33">
            <v>1022577.703</v>
          </cell>
          <cell r="HN33">
            <v>1031959.7949999999</v>
          </cell>
          <cell r="HO33">
            <v>1117761.7209999999</v>
          </cell>
          <cell r="HP33">
            <v>1152360.531</v>
          </cell>
          <cell r="HQ33">
            <v>1171228.1140000001</v>
          </cell>
          <cell r="HR33">
            <v>1188431.148</v>
          </cell>
          <cell r="HS33">
            <v>1248153.912</v>
          </cell>
          <cell r="HT33" t="str">
            <v>#N/A N/A</v>
          </cell>
          <cell r="HU33">
            <v>1145145</v>
          </cell>
          <cell r="HV33">
            <v>1074006</v>
          </cell>
          <cell r="HW33">
            <v>1095622</v>
          </cell>
          <cell r="HX33">
            <v>1071529.2709999999</v>
          </cell>
          <cell r="HY33">
            <v>1045388.2289999999</v>
          </cell>
          <cell r="HZ33">
            <v>1110836.814</v>
          </cell>
          <cell r="IA33">
            <v>1401433.8729999999</v>
          </cell>
          <cell r="IB33">
            <v>1671950.7559999998</v>
          </cell>
          <cell r="IC33">
            <v>1679391.7069999999</v>
          </cell>
          <cell r="ID33">
            <v>1743023.892</v>
          </cell>
          <cell r="IE33">
            <v>1819287.669</v>
          </cell>
          <cell r="IF33">
            <v>1850755.7829999998</v>
          </cell>
          <cell r="IG33">
            <v>1879381.0079999999</v>
          </cell>
          <cell r="IH33">
            <v>1963813.7959999999</v>
          </cell>
          <cell r="II33" t="str">
            <v>#N/A N/A</v>
          </cell>
          <cell r="IJ33">
            <v>20846</v>
          </cell>
          <cell r="IK33">
            <v>12236</v>
          </cell>
          <cell r="IL33">
            <v>15210</v>
          </cell>
          <cell r="IM33">
            <v>17952.863999999998</v>
          </cell>
          <cell r="IN33">
            <v>14986.903999999999</v>
          </cell>
          <cell r="IO33">
            <v>17540.914000000001</v>
          </cell>
          <cell r="IP33">
            <v>35354.059000000001</v>
          </cell>
          <cell r="IQ33">
            <v>20465.165000000001</v>
          </cell>
          <cell r="IR33">
            <v>10157.511999999999</v>
          </cell>
          <cell r="IS33">
            <v>20885.440999999999</v>
          </cell>
          <cell r="IT33">
            <v>18629.362999999998</v>
          </cell>
          <cell r="IU33">
            <v>16956.741000000002</v>
          </cell>
          <cell r="IV33">
            <v>11006.260999999999</v>
          </cell>
          <cell r="IW33">
            <v>13909.866</v>
          </cell>
          <cell r="IX33" t="str">
            <v>#N/A N/A</v>
          </cell>
          <cell r="IY33">
            <v>137415</v>
          </cell>
          <cell r="IZ33">
            <v>290154</v>
          </cell>
          <cell r="JA33">
            <v>301559</v>
          </cell>
          <cell r="JB33">
            <v>331027.70600000001</v>
          </cell>
          <cell r="JC33">
            <v>319584.33400000003</v>
          </cell>
          <cell r="JD33">
            <v>337392.147</v>
          </cell>
          <cell r="JE33">
            <v>516498.09</v>
          </cell>
          <cell r="JF33">
            <v>543981.44999999995</v>
          </cell>
          <cell r="JG33">
            <v>571162.63800000004</v>
          </cell>
          <cell r="JH33">
            <v>625726.70199999993</v>
          </cell>
          <cell r="JI33">
            <v>694154.54700000002</v>
          </cell>
          <cell r="JJ33">
            <v>719892.28099999996</v>
          </cell>
          <cell r="JK33">
            <v>755101.96000000008</v>
          </cell>
          <cell r="JL33">
            <v>797805.12399999995</v>
          </cell>
          <cell r="JM33" t="str">
            <v>#N/A N/A</v>
          </cell>
          <cell r="JN33">
            <v>239464</v>
          </cell>
          <cell r="JO33">
            <v>387951</v>
          </cell>
          <cell r="JP33">
            <v>388675</v>
          </cell>
          <cell r="JQ33">
            <v>392964.77100000001</v>
          </cell>
          <cell r="JR33">
            <v>379601.33600000001</v>
          </cell>
          <cell r="JS33">
            <v>406486.658</v>
          </cell>
          <cell r="JT33">
            <v>623082.05099999998</v>
          </cell>
          <cell r="JU33">
            <v>716231.97600000002</v>
          </cell>
          <cell r="JV33">
            <v>733715.57</v>
          </cell>
          <cell r="JW33">
            <v>791922.61899999995</v>
          </cell>
          <cell r="JX33">
            <v>862761.25899999996</v>
          </cell>
          <cell r="JY33">
            <v>901076.56200000003</v>
          </cell>
          <cell r="JZ33">
            <v>941356.21700000006</v>
          </cell>
          <cell r="KA33">
            <v>1020826.613</v>
          </cell>
          <cell r="KB33" t="str">
            <v>#N/A N/A</v>
          </cell>
          <cell r="KC33">
            <v>242609</v>
          </cell>
          <cell r="KD33">
            <v>174895</v>
          </cell>
          <cell r="KE33">
            <v>185051</v>
          </cell>
          <cell r="KF33">
            <v>186432.29799999998</v>
          </cell>
          <cell r="KG33">
            <v>195111.772</v>
          </cell>
          <cell r="KH33">
            <v>215977.53899999999</v>
          </cell>
          <cell r="KI33">
            <v>269100.77899999998</v>
          </cell>
          <cell r="KJ33">
            <v>374630.75799999997</v>
          </cell>
          <cell r="KK33">
            <v>369215.91</v>
          </cell>
          <cell r="KL33">
            <v>371389.37299999996</v>
          </cell>
          <cell r="KM33">
            <v>372738.76899999997</v>
          </cell>
          <cell r="KN33">
            <v>368767.13699999999</v>
          </cell>
          <cell r="KO33">
            <v>360390.90499999997</v>
          </cell>
          <cell r="KP33">
            <v>362360.83899999998</v>
          </cell>
          <cell r="KQ33" t="str">
            <v>#N/A N/A</v>
          </cell>
          <cell r="KR33">
            <v>905681</v>
          </cell>
          <cell r="KS33">
            <v>686055</v>
          </cell>
          <cell r="KT33">
            <v>706947</v>
          </cell>
          <cell r="KU33">
            <v>678564.5</v>
          </cell>
          <cell r="KV33">
            <v>665786.89299999981</v>
          </cell>
          <cell r="KW33">
            <v>704350.15599999996</v>
          </cell>
          <cell r="KX33">
            <v>778351.82199999981</v>
          </cell>
          <cell r="KY33">
            <v>955718.77999999991</v>
          </cell>
          <cell r="KZ33">
            <v>945676.13699999987</v>
          </cell>
          <cell r="LA33">
            <v>951101.27299999993</v>
          </cell>
          <cell r="LB33">
            <v>956526.40999999992</v>
          </cell>
          <cell r="LC33">
            <v>949679.2209999999</v>
          </cell>
          <cell r="LD33">
            <v>938024.79099999997</v>
          </cell>
          <cell r="LE33">
            <v>942987.18299999996</v>
          </cell>
          <cell r="LF33" t="str">
            <v>#N/A N/A</v>
          </cell>
          <cell r="LG33" t="str">
            <v>#N/A N/A</v>
          </cell>
          <cell r="LH33" t="str">
            <v>#N/A N/A</v>
          </cell>
          <cell r="LI33" t="str">
            <v>#N/A N/A</v>
          </cell>
          <cell r="LJ33">
            <v>-33504.714</v>
          </cell>
          <cell r="LK33">
            <v>-45617.871999999996</v>
          </cell>
          <cell r="LL33">
            <v>-41057.811999999998</v>
          </cell>
          <cell r="LM33">
            <v>-63784.877</v>
          </cell>
          <cell r="LN33">
            <v>-86521.377999999997</v>
          </cell>
          <cell r="LO33">
            <v>-68850.198999999993</v>
          </cell>
          <cell r="LP33">
            <v>-120125.943</v>
          </cell>
          <cell r="LQ33">
            <v>-97590.33</v>
          </cell>
          <cell r="LR33">
            <v>-116823.9</v>
          </cell>
          <cell r="LS33">
            <v>-84276.182000000001</v>
          </cell>
          <cell r="LT33">
            <v>-88060.183999999994</v>
          </cell>
          <cell r="LU33" t="str">
            <v>#N/A N/A</v>
          </cell>
          <cell r="LV33" t="str">
            <v>#N/A N/A</v>
          </cell>
          <cell r="LW33" t="str">
            <v>#N/A N/A</v>
          </cell>
          <cell r="LX33" t="str">
            <v>#N/A N/A</v>
          </cell>
          <cell r="LY33" t="str">
            <v>#N/A N/A</v>
          </cell>
          <cell r="LZ33" t="str">
            <v>#N/A N/A</v>
          </cell>
          <cell r="MA33" t="str">
            <v>#N/A N/A</v>
          </cell>
          <cell r="MB33" t="str">
            <v>#N/A N/A</v>
          </cell>
          <cell r="MC33">
            <v>25520.609</v>
          </cell>
          <cell r="MD33">
            <v>14472.546999999999</v>
          </cell>
          <cell r="ME33">
            <v>17647.203999999998</v>
          </cell>
          <cell r="MF33">
            <v>14858.268</v>
          </cell>
          <cell r="MG33">
            <v>20846.866999999998</v>
          </cell>
          <cell r="MH33">
            <v>20680.839</v>
          </cell>
          <cell r="MI33">
            <v>19506.856</v>
          </cell>
          <cell r="MJ33" t="str">
            <v>#N/A N/A</v>
          </cell>
          <cell r="MK33" t="str">
            <v>#N/A N/A</v>
          </cell>
          <cell r="ML33" t="str">
            <v>#N/A N/A</v>
          </cell>
          <cell r="MM33" t="str">
            <v>#N/A N/A</v>
          </cell>
          <cell r="MN33" t="str">
            <v>#N/A N/A</v>
          </cell>
          <cell r="MO33" t="str">
            <v>#N/A N/A</v>
          </cell>
          <cell r="MP33" t="str">
            <v>#N/A N/A</v>
          </cell>
          <cell r="MQ33" t="str">
            <v>#N/A N/A</v>
          </cell>
          <cell r="MR33">
            <v>23754.535</v>
          </cell>
          <cell r="MS33">
            <v>28098.775999999998</v>
          </cell>
          <cell r="MT33">
            <v>30051.539999999997</v>
          </cell>
          <cell r="MU33">
            <v>27784.326999999997</v>
          </cell>
          <cell r="MV33">
            <v>31140.125</v>
          </cell>
          <cell r="MW33">
            <v>32103.061999999998</v>
          </cell>
          <cell r="MX33">
            <v>39685.017</v>
          </cell>
          <cell r="MY33" t="str">
            <v>#N/A N/A</v>
          </cell>
          <cell r="MZ33" t="str">
            <v>#N/A N/A</v>
          </cell>
          <cell r="NA33" t="str">
            <v>#N/A N/A</v>
          </cell>
          <cell r="NB33" t="str">
            <v>#N/A N/A</v>
          </cell>
          <cell r="NC33">
            <v>-40426.180999999997</v>
          </cell>
          <cell r="ND33">
            <v>-18639.917999999998</v>
          </cell>
          <cell r="NE33">
            <v>-23501.960999999999</v>
          </cell>
          <cell r="NF33">
            <v>-25281.456999999999</v>
          </cell>
          <cell r="NG33">
            <v>-16362.437</v>
          </cell>
          <cell r="NH33">
            <v>-124066.424</v>
          </cell>
          <cell r="NI33">
            <v>-105146.715</v>
          </cell>
          <cell r="NJ33">
            <v>-114608.60399999999</v>
          </cell>
          <cell r="NK33">
            <v>-87498.985000000001</v>
          </cell>
          <cell r="NL33">
            <v>-118897.439</v>
          </cell>
          <cell r="NM33">
            <v>-122467.74099999999</v>
          </cell>
          <cell r="NN33" t="str">
            <v>#N/A N/A</v>
          </cell>
          <cell r="NO33" t="str">
            <v>#N/A N/A</v>
          </cell>
          <cell r="NP33" t="str">
            <v>#N/A N/A</v>
          </cell>
          <cell r="NQ33" t="str">
            <v>#N/A N/A</v>
          </cell>
          <cell r="NR33">
            <v>59513.076000000001</v>
          </cell>
          <cell r="NS33">
            <v>60984.934999999998</v>
          </cell>
          <cell r="NT33">
            <v>65904.210000000006</v>
          </cell>
          <cell r="NU33">
            <v>75798.332999999999</v>
          </cell>
          <cell r="NV33">
            <v>50599.273999999998</v>
          </cell>
          <cell r="NW33">
            <v>53033.773000000001</v>
          </cell>
          <cell r="NX33">
            <v>53633.207999999999</v>
          </cell>
          <cell r="NY33">
            <v>55225.494999999995</v>
          </cell>
          <cell r="NZ33">
            <v>64721.07</v>
          </cell>
          <cell r="OA33">
            <v>66241.418000000005</v>
          </cell>
          <cell r="OB33">
            <v>68402.536999999997</v>
          </cell>
          <cell r="OC33" t="str">
            <v>#N/A N/A</v>
          </cell>
          <cell r="OD33" t="str">
            <v>CLP</v>
          </cell>
        </row>
        <row r="34">
          <cell r="C34" t="str">
            <v>BANMEDICA</v>
          </cell>
          <cell r="D34">
            <v>298049.3125</v>
          </cell>
          <cell r="E34">
            <v>304888.5</v>
          </cell>
          <cell r="F34">
            <v>343153.53125</v>
          </cell>
          <cell r="G34">
            <v>404370.15625</v>
          </cell>
          <cell r="H34">
            <v>440620.90625</v>
          </cell>
          <cell r="I34">
            <v>524985.1875</v>
          </cell>
          <cell r="J34">
            <v>607140.875</v>
          </cell>
          <cell r="K34">
            <v>656863.01199999999</v>
          </cell>
          <cell r="L34">
            <v>706644.09499999997</v>
          </cell>
          <cell r="M34">
            <v>787376.36800000002</v>
          </cell>
          <cell r="N34">
            <v>876233.73</v>
          </cell>
          <cell r="O34">
            <v>943580.55799999996</v>
          </cell>
          <cell r="P34">
            <v>1059581.733</v>
          </cell>
          <cell r="Q34">
            <v>1328307.4979999999</v>
          </cell>
          <cell r="R34" t="str">
            <v>#N/A N/A</v>
          </cell>
          <cell r="S34">
            <v>216791.5</v>
          </cell>
          <cell r="T34">
            <v>220844.296875</v>
          </cell>
          <cell r="U34">
            <v>245276.4375</v>
          </cell>
          <cell r="V34">
            <v>286141.4375</v>
          </cell>
          <cell r="W34">
            <v>320290.5</v>
          </cell>
          <cell r="X34">
            <v>390829.46875</v>
          </cell>
          <cell r="Y34">
            <v>458771.5625</v>
          </cell>
          <cell r="Z34">
            <v>509729.05599999998</v>
          </cell>
          <cell r="AA34">
            <v>536969.05299999996</v>
          </cell>
          <cell r="AB34">
            <v>603771.39899999998</v>
          </cell>
          <cell r="AC34">
            <v>684470.56799999997</v>
          </cell>
          <cell r="AD34">
            <v>735062.15899999999</v>
          </cell>
          <cell r="AE34">
            <v>828237.68699999992</v>
          </cell>
          <cell r="AF34">
            <v>1063481.773</v>
          </cell>
          <cell r="AG34" t="str">
            <v>#N/A N/A</v>
          </cell>
          <cell r="AH34">
            <v>25602.599609375</v>
          </cell>
          <cell r="AI34">
            <v>27917.2998046875</v>
          </cell>
          <cell r="AJ34">
            <v>40001.974609375</v>
          </cell>
          <cell r="AK34">
            <v>53654.5341796875</v>
          </cell>
          <cell r="AL34">
            <v>49862.0283203125</v>
          </cell>
          <cell r="AM34">
            <v>54440.87109375</v>
          </cell>
          <cell r="AN34">
            <v>60072.07421875</v>
          </cell>
          <cell r="AO34">
            <v>59269.039000000004</v>
          </cell>
          <cell r="AP34">
            <v>80827.635999999999</v>
          </cell>
          <cell r="AQ34">
            <v>86596.129000000001</v>
          </cell>
          <cell r="AR34">
            <v>90872.120999999999</v>
          </cell>
          <cell r="AS34">
            <v>90985.687999999995</v>
          </cell>
          <cell r="AT34">
            <v>102041.67700000001</v>
          </cell>
          <cell r="AU34">
            <v>116278.08899999999</v>
          </cell>
          <cell r="AV34" t="str">
            <v>#N/A N/A</v>
          </cell>
          <cell r="AW34">
            <v>15366.2998046875</v>
          </cell>
          <cell r="AX34">
            <v>17405.5</v>
          </cell>
          <cell r="AY34">
            <v>27284.833984375</v>
          </cell>
          <cell r="AZ34">
            <v>38979.7734375</v>
          </cell>
          <cell r="BA34">
            <v>35256.90625</v>
          </cell>
          <cell r="BB34">
            <v>37862.72265625</v>
          </cell>
          <cell r="BC34">
            <v>38608.6328125</v>
          </cell>
          <cell r="BD34">
            <v>43742.894</v>
          </cell>
          <cell r="BE34">
            <v>63420.887999999999</v>
          </cell>
          <cell r="BF34">
            <v>68546.394</v>
          </cell>
          <cell r="BG34">
            <v>71153.543999999994</v>
          </cell>
          <cell r="BH34">
            <v>68589.868000000002</v>
          </cell>
          <cell r="BI34">
            <v>77683.705999999991</v>
          </cell>
          <cell r="BJ34">
            <v>86698.23</v>
          </cell>
          <cell r="BK34" t="str">
            <v>#N/A N/A</v>
          </cell>
          <cell r="BL34" t="str">
            <v>#N/A N/A</v>
          </cell>
          <cell r="BM34" t="str">
            <v>#N/A N/A</v>
          </cell>
          <cell r="BN34">
            <v>2183.199951171875</v>
          </cell>
          <cell r="BO34">
            <v>3257.8359375</v>
          </cell>
          <cell r="BP34">
            <v>3251.208984375</v>
          </cell>
          <cell r="BQ34">
            <v>3405.39990234375</v>
          </cell>
          <cell r="BR34">
            <v>4763.25</v>
          </cell>
          <cell r="BS34">
            <v>3510.25</v>
          </cell>
          <cell r="BT34">
            <v>3248.9139999999998</v>
          </cell>
          <cell r="BU34">
            <v>2978.9749999999999</v>
          </cell>
          <cell r="BV34">
            <v>3646.4589999999998</v>
          </cell>
          <cell r="BW34">
            <v>4498.2</v>
          </cell>
          <cell r="BX34">
            <v>4849.3989999999994</v>
          </cell>
          <cell r="BY34">
            <v>5848.4759999999997</v>
          </cell>
          <cell r="BZ34" t="str">
            <v>#N/A N/A</v>
          </cell>
          <cell r="CA34">
            <v>5205.60009765625</v>
          </cell>
          <cell r="CB34">
            <v>4697.2998046875</v>
          </cell>
          <cell r="CC34">
            <v>5379.89501953125</v>
          </cell>
          <cell r="CD34">
            <v>5426.55615234375</v>
          </cell>
          <cell r="CE34">
            <v>4899.1630859375</v>
          </cell>
          <cell r="CF34">
            <v>4617.6689453125</v>
          </cell>
          <cell r="CG34">
            <v>6257.81201171875</v>
          </cell>
          <cell r="CH34" t="str">
            <v>#N/A N/A</v>
          </cell>
          <cell r="CI34" t="str">
            <v>#N/A N/A</v>
          </cell>
          <cell r="CJ34" t="str">
            <v>#N/A N/A</v>
          </cell>
          <cell r="CK34" t="str">
            <v>#N/A N/A</v>
          </cell>
          <cell r="CL34" t="str">
            <v>#N/A N/A</v>
          </cell>
          <cell r="CM34" t="str">
            <v>#N/A N/A</v>
          </cell>
          <cell r="CN34" t="str">
            <v>#N/A N/A</v>
          </cell>
          <cell r="CO34" t="str">
            <v>#N/A N/A</v>
          </cell>
          <cell r="CP34">
            <v>13644.499755859375</v>
          </cell>
          <cell r="CQ34">
            <v>15007.600196838379</v>
          </cell>
          <cell r="CR34">
            <v>24245.403007507324</v>
          </cell>
          <cell r="CS34">
            <v>34293.383264541626</v>
          </cell>
          <cell r="CT34">
            <v>36269.334098815918</v>
          </cell>
          <cell r="CU34">
            <v>38003.760864257813</v>
          </cell>
          <cell r="CV34">
            <v>40697.950775146484</v>
          </cell>
          <cell r="CW34">
            <v>44563.896000000001</v>
          </cell>
          <cell r="CX34">
            <v>58311.582000000002</v>
          </cell>
          <cell r="CY34">
            <v>61687.894</v>
          </cell>
          <cell r="CZ34">
            <v>66673.217000000004</v>
          </cell>
          <cell r="DA34">
            <v>64550.877</v>
          </cell>
          <cell r="DB34">
            <v>70086.858999999997</v>
          </cell>
          <cell r="DC34">
            <v>78403.035000000003</v>
          </cell>
          <cell r="DD34" t="str">
            <v>#N/A N/A</v>
          </cell>
          <cell r="DE34">
            <v>2340.60009765625</v>
          </cell>
          <cell r="DF34">
            <v>3444.300048828125</v>
          </cell>
          <cell r="DG34">
            <v>5330.72021484375</v>
          </cell>
          <cell r="DH34">
            <v>5888.08203125</v>
          </cell>
          <cell r="DI34">
            <v>7374.4482421875</v>
          </cell>
          <cell r="DJ34">
            <v>7934.5927734375</v>
          </cell>
          <cell r="DK34">
            <v>8369.6484375</v>
          </cell>
          <cell r="DL34">
            <v>8069.7219999999998</v>
          </cell>
          <cell r="DM34">
            <v>10784.875</v>
          </cell>
          <cell r="DN34">
            <v>14875.477999999999</v>
          </cell>
          <cell r="DO34">
            <v>17305.001</v>
          </cell>
          <cell r="DP34">
            <v>15848.371999999999</v>
          </cell>
          <cell r="DQ34">
            <v>17113.067999999999</v>
          </cell>
          <cell r="DR34">
            <v>24989.089</v>
          </cell>
          <cell r="DS34" t="str">
            <v>#N/A N/A</v>
          </cell>
          <cell r="DT34">
            <v>11303.900390625</v>
          </cell>
          <cell r="DU34">
            <v>11563.2998046875</v>
          </cell>
          <cell r="DV34">
            <v>18914.68359375</v>
          </cell>
          <cell r="DW34">
            <v>28405.302734375</v>
          </cell>
          <cell r="DX34">
            <v>28894.88671875</v>
          </cell>
          <cell r="DY34">
            <v>30069.16796875</v>
          </cell>
          <cell r="DZ34">
            <v>32328.30078125</v>
          </cell>
          <cell r="EA34">
            <v>36494.173999999999</v>
          </cell>
          <cell r="EB34">
            <v>47526.706999999995</v>
          </cell>
          <cell r="EC34">
            <v>46812.415999999997</v>
          </cell>
          <cell r="ED34">
            <v>49368.216</v>
          </cell>
          <cell r="EE34">
            <v>48702.504999999997</v>
          </cell>
          <cell r="EF34">
            <v>52973.790999999997</v>
          </cell>
          <cell r="EG34">
            <v>53413.945999999996</v>
          </cell>
          <cell r="EH34" t="str">
            <v>#N/A N/A</v>
          </cell>
          <cell r="EI34">
            <v>4555.52392578125</v>
          </cell>
          <cell r="EJ34">
            <v>6424.02587890625</v>
          </cell>
          <cell r="EK34">
            <v>11549.759765625</v>
          </cell>
          <cell r="EL34">
            <v>15576.39453125</v>
          </cell>
          <cell r="EM34">
            <v>8487.14453125</v>
          </cell>
          <cell r="EN34">
            <v>11206.46484375</v>
          </cell>
          <cell r="EO34">
            <v>11182.2763671875</v>
          </cell>
          <cell r="EP34">
            <v>12559.324999999999</v>
          </cell>
          <cell r="EQ34">
            <v>23658.863999999998</v>
          </cell>
          <cell r="ER34">
            <v>22308.168999999998</v>
          </cell>
          <cell r="ES34">
            <v>33215.798000000003</v>
          </cell>
          <cell r="ET34">
            <v>37524.453999999998</v>
          </cell>
          <cell r="EU34">
            <v>32512.707999999999</v>
          </cell>
          <cell r="EV34">
            <v>61522.358999999997</v>
          </cell>
          <cell r="EW34" t="str">
            <v>#N/A N/A</v>
          </cell>
          <cell r="EX34">
            <v>5926.498046875</v>
          </cell>
          <cell r="EY34">
            <v>4283.1162109375</v>
          </cell>
          <cell r="EZ34">
            <v>15083.8681640625</v>
          </cell>
          <cell r="FA34">
            <v>39320.9453125</v>
          </cell>
          <cell r="FB34">
            <v>24083.900390625</v>
          </cell>
          <cell r="FC34">
            <v>16757.384765625</v>
          </cell>
          <cell r="FD34">
            <v>18436.794921875</v>
          </cell>
          <cell r="FE34">
            <v>31374.734</v>
          </cell>
          <cell r="FF34">
            <v>23562.44</v>
          </cell>
          <cell r="FG34">
            <v>26303.21</v>
          </cell>
          <cell r="FH34">
            <v>24690.284</v>
          </cell>
          <cell r="FI34">
            <v>31403.356</v>
          </cell>
          <cell r="FJ34">
            <v>20844.895</v>
          </cell>
          <cell r="FK34">
            <v>25863.949999999997</v>
          </cell>
          <cell r="FL34" t="str">
            <v>#N/A N/A</v>
          </cell>
          <cell r="FM34">
            <v>19476.390625</v>
          </cell>
          <cell r="FN34">
            <v>20395.05078125</v>
          </cell>
          <cell r="FO34">
            <v>21847.064453125</v>
          </cell>
          <cell r="FP34">
            <v>24139.248046875</v>
          </cell>
          <cell r="FQ34">
            <v>34589.25390625</v>
          </cell>
          <cell r="FR34">
            <v>44642.0625</v>
          </cell>
          <cell r="FS34">
            <v>52021.6640625</v>
          </cell>
          <cell r="FT34">
            <v>67835.569000000003</v>
          </cell>
          <cell r="FU34">
            <v>89666.175999999992</v>
          </cell>
          <cell r="FV34">
            <v>90307.14499999999</v>
          </cell>
          <cell r="FW34">
            <v>98736.618999999992</v>
          </cell>
          <cell r="FX34">
            <v>117180.16399999999</v>
          </cell>
          <cell r="FY34">
            <v>128255.045</v>
          </cell>
          <cell r="FZ34">
            <v>161090.614</v>
          </cell>
          <cell r="GA34" t="str">
            <v>#N/A N/A</v>
          </cell>
          <cell r="GB34">
            <v>2608.68603515625</v>
          </cell>
          <cell r="GC34">
            <v>3081.89404296875</v>
          </cell>
          <cell r="GD34">
            <v>2737.6279296875</v>
          </cell>
          <cell r="GE34">
            <v>3025.138916015625</v>
          </cell>
          <cell r="GF34">
            <v>2736.8798828125</v>
          </cell>
          <cell r="GG34">
            <v>3581.700927734375</v>
          </cell>
          <cell r="GH34">
            <v>3039.403076171875</v>
          </cell>
          <cell r="GI34">
            <v>3600.3209999999999</v>
          </cell>
          <cell r="GJ34">
            <v>4270.0379999999996</v>
          </cell>
          <cell r="GK34">
            <v>5140.4589999999998</v>
          </cell>
          <cell r="GL34">
            <v>5431.58</v>
          </cell>
          <cell r="GM34">
            <v>5794.3289999999997</v>
          </cell>
          <cell r="GN34">
            <v>6558.1939999999995</v>
          </cell>
          <cell r="GO34">
            <v>12344.466</v>
          </cell>
          <cell r="GP34" t="str">
            <v>#N/A N/A</v>
          </cell>
          <cell r="GQ34">
            <v>52238.0859375</v>
          </cell>
          <cell r="GR34">
            <v>54873.7421875</v>
          </cell>
          <cell r="GS34">
            <v>67003.9296875</v>
          </cell>
          <cell r="GT34">
            <v>102946.9375</v>
          </cell>
          <cell r="GU34">
            <v>98201.140625</v>
          </cell>
          <cell r="GV34">
            <v>99406.8125</v>
          </cell>
          <cell r="GW34">
            <v>115261.2265625</v>
          </cell>
          <cell r="GX34">
            <v>148822.364</v>
          </cell>
          <cell r="GY34">
            <v>177367.55299999999</v>
          </cell>
          <cell r="GZ34">
            <v>179938.791</v>
          </cell>
          <cell r="HA34">
            <v>201910.193</v>
          </cell>
          <cell r="HB34">
            <v>244400.29199999999</v>
          </cell>
          <cell r="HC34">
            <v>241807.49399999998</v>
          </cell>
          <cell r="HD34">
            <v>322299.83199999999</v>
          </cell>
          <cell r="HE34" t="str">
            <v>#N/A N/A</v>
          </cell>
          <cell r="HF34">
            <v>84102.578125</v>
          </cell>
          <cell r="HG34">
            <v>100090.703125</v>
          </cell>
          <cell r="HH34">
            <v>107373.5078125</v>
          </cell>
          <cell r="HI34">
            <v>122672.9296875</v>
          </cell>
          <cell r="HJ34">
            <v>135894.53125</v>
          </cell>
          <cell r="HK34">
            <v>161473.1875</v>
          </cell>
          <cell r="HL34">
            <v>207941.65625</v>
          </cell>
          <cell r="HM34">
            <v>248868.86099999998</v>
          </cell>
          <cell r="HN34">
            <v>263563.93300000002</v>
          </cell>
          <cell r="HO34">
            <v>281202.62299999996</v>
          </cell>
          <cell r="HP34">
            <v>289365.49199999997</v>
          </cell>
          <cell r="HQ34">
            <v>312852.02100000001</v>
          </cell>
          <cell r="HR34">
            <v>329254.022</v>
          </cell>
          <cell r="HS34">
            <v>397037.386</v>
          </cell>
          <cell r="HT34" t="str">
            <v>#N/A N/A</v>
          </cell>
          <cell r="HU34">
            <v>189112.921875</v>
          </cell>
          <cell r="HV34">
            <v>199761.328125</v>
          </cell>
          <cell r="HW34">
            <v>217529.328125</v>
          </cell>
          <cell r="HX34">
            <v>275248.0625</v>
          </cell>
          <cell r="HY34">
            <v>285485.15625</v>
          </cell>
          <cell r="HZ34">
            <v>323925.4375</v>
          </cell>
          <cell r="IA34">
            <v>402608.9375</v>
          </cell>
          <cell r="IB34">
            <v>511140.78099999996</v>
          </cell>
          <cell r="IC34">
            <v>550005.65299999993</v>
          </cell>
          <cell r="ID34">
            <v>580935.29799999995</v>
          </cell>
          <cell r="IE34">
            <v>628667.652</v>
          </cell>
          <cell r="IF34">
            <v>716107.26699999999</v>
          </cell>
          <cell r="IG34">
            <v>744858.00099999993</v>
          </cell>
          <cell r="IH34">
            <v>1034541.5279999999</v>
          </cell>
          <cell r="II34" t="str">
            <v>#N/A N/A</v>
          </cell>
          <cell r="IJ34">
            <v>16766.400390625</v>
          </cell>
          <cell r="IK34">
            <v>19299.146484375</v>
          </cell>
          <cell r="IL34">
            <v>25440.236328125</v>
          </cell>
          <cell r="IM34">
            <v>39347.87109375</v>
          </cell>
          <cell r="IN34">
            <v>44192.86328125</v>
          </cell>
          <cell r="IO34">
            <v>46948.34375</v>
          </cell>
          <cell r="IP34">
            <v>56858.06640625</v>
          </cell>
          <cell r="IQ34">
            <v>106962.42599999999</v>
          </cell>
          <cell r="IR34">
            <v>129444.46799999999</v>
          </cell>
          <cell r="IS34">
            <v>142963.68399999998</v>
          </cell>
          <cell r="IT34">
            <v>164017.364</v>
          </cell>
          <cell r="IU34">
            <v>196617.728</v>
          </cell>
          <cell r="IV34">
            <v>201759.06200000001</v>
          </cell>
          <cell r="IW34">
            <v>222671.182</v>
          </cell>
          <cell r="IX34" t="str">
            <v>#N/A N/A</v>
          </cell>
          <cell r="IY34">
            <v>64622.205078125</v>
          </cell>
          <cell r="IZ34">
            <v>64076.947265625</v>
          </cell>
          <cell r="JA34">
            <v>61488.55078125</v>
          </cell>
          <cell r="JB34">
            <v>88796.50390625</v>
          </cell>
          <cell r="JC34">
            <v>87179.1640625</v>
          </cell>
          <cell r="JD34">
            <v>96884.8515625</v>
          </cell>
          <cell r="JE34">
            <v>124856.5625</v>
          </cell>
          <cell r="JF34">
            <v>160162.18299999999</v>
          </cell>
          <cell r="JG34">
            <v>146472.837</v>
          </cell>
          <cell r="JH34">
            <v>150322.22899999999</v>
          </cell>
          <cell r="JI34">
            <v>172469.86799999999</v>
          </cell>
          <cell r="JJ34">
            <v>203617.6</v>
          </cell>
          <cell r="JK34">
            <v>210128.671</v>
          </cell>
          <cell r="JL34">
            <v>297997.25400000002</v>
          </cell>
          <cell r="JM34" t="str">
            <v>#N/A N/A</v>
          </cell>
          <cell r="JN34">
            <v>120216.0166015625</v>
          </cell>
          <cell r="JO34">
            <v>127148.658203125</v>
          </cell>
          <cell r="JP34">
            <v>133149.1640625</v>
          </cell>
          <cell r="JQ34">
            <v>179078.513671875</v>
          </cell>
          <cell r="JR34">
            <v>187587.21484375</v>
          </cell>
          <cell r="JS34">
            <v>217540.490234375</v>
          </cell>
          <cell r="JT34">
            <v>259066.91796875</v>
          </cell>
          <cell r="JU34">
            <v>368317.52399999998</v>
          </cell>
          <cell r="JV34">
            <v>386085.60700000002</v>
          </cell>
          <cell r="JW34">
            <v>398229.15399999998</v>
          </cell>
          <cell r="JX34">
            <v>437881.837</v>
          </cell>
          <cell r="JY34">
            <v>512622.35499999992</v>
          </cell>
          <cell r="JZ34">
            <v>535145.44099999999</v>
          </cell>
          <cell r="KA34">
            <v>707068.21299999999</v>
          </cell>
          <cell r="KB34" t="str">
            <v>#N/A N/A</v>
          </cell>
          <cell r="KC34">
            <v>6910.46484375</v>
          </cell>
          <cell r="KD34">
            <v>5123.2568359375</v>
          </cell>
          <cell r="KE34">
            <v>6113.39208984375</v>
          </cell>
          <cell r="KF34">
            <v>6180.501953125</v>
          </cell>
          <cell r="KG34">
            <v>2420.712890625</v>
          </cell>
          <cell r="KH34">
            <v>2977.302978515625</v>
          </cell>
          <cell r="KI34">
            <v>12040.5595703125</v>
          </cell>
          <cell r="KJ34">
            <v>18855.835999999999</v>
          </cell>
          <cell r="KK34">
            <v>17857.789000000001</v>
          </cell>
          <cell r="KL34">
            <v>19585.357</v>
          </cell>
          <cell r="KM34">
            <v>14978.011999999999</v>
          </cell>
          <cell r="KN34">
            <v>13415.996999999999</v>
          </cell>
          <cell r="KO34">
            <v>14025.510999999999</v>
          </cell>
          <cell r="KP34">
            <v>67136.027000000002</v>
          </cell>
          <cell r="KQ34" t="str">
            <v>#N/A N/A</v>
          </cell>
          <cell r="KR34">
            <v>68896.908203125</v>
          </cell>
          <cell r="KS34">
            <v>72612.6669921875</v>
          </cell>
          <cell r="KT34">
            <v>84380.16552734375</v>
          </cell>
          <cell r="KU34">
            <v>96169.54296875</v>
          </cell>
          <cell r="KV34">
            <v>97897.9296875</v>
          </cell>
          <cell r="KW34">
            <v>106384.93969726562</v>
          </cell>
          <cell r="KX34">
            <v>143542.0244140625</v>
          </cell>
          <cell r="KY34">
            <v>142823.25699999998</v>
          </cell>
          <cell r="KZ34">
            <v>163920.046</v>
          </cell>
          <cell r="LA34">
            <v>182706.144</v>
          </cell>
          <cell r="LB34">
            <v>190785.815</v>
          </cell>
          <cell r="LC34">
            <v>203484.91199999998</v>
          </cell>
          <cell r="LD34">
            <v>209712.56</v>
          </cell>
          <cell r="LE34">
            <v>327473.315</v>
          </cell>
          <cell r="LF34" t="str">
            <v>#N/A N/A</v>
          </cell>
          <cell r="LG34">
            <v>-11746.7998046875</v>
          </cell>
          <cell r="LH34">
            <v>-12026.099609375</v>
          </cell>
          <cell r="LI34">
            <v>-14975.6630859375</v>
          </cell>
          <cell r="LJ34">
            <v>-20408.4296875</v>
          </cell>
          <cell r="LK34">
            <v>-31478.79296875</v>
          </cell>
          <cell r="LL34">
            <v>-22990.9296875</v>
          </cell>
          <cell r="LM34">
            <v>-45220.97265625</v>
          </cell>
          <cell r="LN34">
            <v>-41252.701000000001</v>
          </cell>
          <cell r="LO34">
            <v>-34356.809000000001</v>
          </cell>
          <cell r="LP34">
            <v>-38711.53</v>
          </cell>
          <cell r="LQ34">
            <v>-37927.995999999999</v>
          </cell>
          <cell r="LR34">
            <v>-47598.485999999997</v>
          </cell>
          <cell r="LS34">
            <v>-45112.462</v>
          </cell>
          <cell r="LT34">
            <v>-54227.562999999995</v>
          </cell>
          <cell r="LU34" t="str">
            <v>#N/A N/A</v>
          </cell>
          <cell r="LV34" t="str">
            <v>#N/A N/A</v>
          </cell>
          <cell r="LW34" t="str">
            <v>#N/A N/A</v>
          </cell>
          <cell r="LX34" t="str">
            <v>#N/A N/A</v>
          </cell>
          <cell r="LY34" t="str">
            <v>#N/A N/A</v>
          </cell>
          <cell r="LZ34" t="str">
            <v>#N/A N/A</v>
          </cell>
          <cell r="MA34" t="str">
            <v>#N/A N/A</v>
          </cell>
          <cell r="MB34" t="str">
            <v>#N/A N/A</v>
          </cell>
          <cell r="MC34">
            <v>4396.9839999999995</v>
          </cell>
          <cell r="MD34">
            <v>5084.4629999999997</v>
          </cell>
          <cell r="ME34">
            <v>5137.4979999999996</v>
          </cell>
          <cell r="MF34">
            <v>4488.6480000000001</v>
          </cell>
          <cell r="MG34">
            <v>4508.1889999999994</v>
          </cell>
          <cell r="MH34">
            <v>6898.0959999999995</v>
          </cell>
          <cell r="MI34">
            <v>10581.712</v>
          </cell>
          <cell r="MJ34" t="str">
            <v>#N/A N/A</v>
          </cell>
          <cell r="MK34" t="str">
            <v>#N/A N/A</v>
          </cell>
          <cell r="ML34" t="str">
            <v>#N/A N/A</v>
          </cell>
          <cell r="MM34" t="str">
            <v>#N/A N/A</v>
          </cell>
          <cell r="MN34" t="str">
            <v>#N/A N/A</v>
          </cell>
          <cell r="MO34" t="str">
            <v>#N/A N/A</v>
          </cell>
          <cell r="MP34" t="str">
            <v>#N/A N/A</v>
          </cell>
          <cell r="MQ34" t="str">
            <v>#N/A N/A</v>
          </cell>
          <cell r="MR34">
            <v>4625.0749999999998</v>
          </cell>
          <cell r="MS34">
            <v>3702.9119999999998</v>
          </cell>
          <cell r="MT34">
            <v>-1681.624</v>
          </cell>
          <cell r="MU34">
            <v>10106.638999999999</v>
          </cell>
          <cell r="MV34">
            <v>10388.871999999999</v>
          </cell>
          <cell r="MW34">
            <v>9298.2569999999996</v>
          </cell>
          <cell r="MX34">
            <v>5443.9549999999999</v>
          </cell>
          <cell r="MY34" t="str">
            <v>#N/A N/A</v>
          </cell>
          <cell r="MZ34">
            <v>-2838.10009765625</v>
          </cell>
          <cell r="NA34">
            <v>-4794.2998046875</v>
          </cell>
          <cell r="NB34">
            <v>-9484.2919921875</v>
          </cell>
          <cell r="NC34">
            <v>-14348.33203125</v>
          </cell>
          <cell r="ND34">
            <v>-24599.12109375</v>
          </cell>
          <cell r="NE34">
            <v>-27169.228515625</v>
          </cell>
          <cell r="NF34">
            <v>-16004.81640625</v>
          </cell>
          <cell r="NG34">
            <v>-20141.471999999998</v>
          </cell>
          <cell r="NH34">
            <v>-19223.683999999997</v>
          </cell>
          <cell r="NI34">
            <v>-26935.541999999998</v>
          </cell>
          <cell r="NJ34">
            <v>-26697.170999999998</v>
          </cell>
          <cell r="NK34">
            <v>-30146.190999999999</v>
          </cell>
          <cell r="NL34">
            <v>-36000.544999999998</v>
          </cell>
          <cell r="NM34">
            <v>-16273.356</v>
          </cell>
          <cell r="NN34" t="str">
            <v>#N/A N/A</v>
          </cell>
          <cell r="NO34">
            <v>10236.2998046875</v>
          </cell>
          <cell r="NP34">
            <v>10511.7998046875</v>
          </cell>
          <cell r="NQ34">
            <v>12717.140625</v>
          </cell>
          <cell r="NR34">
            <v>14674.7607421875</v>
          </cell>
          <cell r="NS34">
            <v>14605.1220703125</v>
          </cell>
          <cell r="NT34">
            <v>16578.1484375</v>
          </cell>
          <cell r="NU34">
            <v>21463.44140625</v>
          </cell>
          <cell r="NV34">
            <v>15526.144999999999</v>
          </cell>
          <cell r="NW34">
            <v>17406.748</v>
          </cell>
          <cell r="NX34">
            <v>18049.735000000001</v>
          </cell>
          <cell r="NY34">
            <v>19718.576999999997</v>
          </cell>
          <cell r="NZ34">
            <v>22395.82</v>
          </cell>
          <cell r="OA34">
            <v>24357.970999999998</v>
          </cell>
          <cell r="OB34">
            <v>29579.859</v>
          </cell>
          <cell r="OC34" t="str">
            <v>#N/A N/A</v>
          </cell>
          <cell r="OD34" t="str">
            <v>CLP</v>
          </cell>
        </row>
        <row r="35">
          <cell r="C35" t="str">
            <v>PROVIDA</v>
          </cell>
          <cell r="D35">
            <v>105320.9453125</v>
          </cell>
          <cell r="E35">
            <v>121356</v>
          </cell>
          <cell r="F35">
            <v>129673.796875</v>
          </cell>
          <cell r="G35">
            <v>145662.203125</v>
          </cell>
          <cell r="H35">
            <v>170048.26300000001</v>
          </cell>
          <cell r="I35">
            <v>187482.818</v>
          </cell>
          <cell r="J35">
            <v>164179.56200000001</v>
          </cell>
          <cell r="K35">
            <v>214111.16899999999</v>
          </cell>
          <cell r="L35">
            <v>169906.61</v>
          </cell>
          <cell r="M35">
            <v>151453.25899999999</v>
          </cell>
          <cell r="N35">
            <v>184857.05799999999</v>
          </cell>
          <cell r="O35">
            <v>189016.639</v>
          </cell>
          <cell r="P35">
            <v>236532.212</v>
          </cell>
          <cell r="Q35">
            <v>217813.17600000001</v>
          </cell>
          <cell r="R35" t="str">
            <v>#N/A N/A</v>
          </cell>
          <cell r="S35" t="str">
            <v>#N/A N/A</v>
          </cell>
          <cell r="T35" t="str">
            <v>#N/A N/A</v>
          </cell>
          <cell r="U35" t="str">
            <v>#N/A N/A</v>
          </cell>
          <cell r="V35" t="str">
            <v>#N/A N/A</v>
          </cell>
          <cell r="W35" t="str">
            <v>#N/A N/A</v>
          </cell>
          <cell r="X35" t="str">
            <v>#N/A N/A</v>
          </cell>
          <cell r="Y35" t="str">
            <v>#N/A N/A</v>
          </cell>
          <cell r="Z35" t="str">
            <v>#N/A N/A</v>
          </cell>
          <cell r="AA35" t="str">
            <v>#N/A N/A</v>
          </cell>
          <cell r="AB35" t="str">
            <v>#N/A N/A</v>
          </cell>
          <cell r="AC35" t="str">
            <v>#N/A N/A</v>
          </cell>
          <cell r="AD35" t="str">
            <v>#N/A N/A</v>
          </cell>
          <cell r="AE35" t="str">
            <v>#N/A N/A</v>
          </cell>
          <cell r="AF35" t="str">
            <v>#N/A N/A</v>
          </cell>
          <cell r="AG35" t="str">
            <v>#N/A N/A</v>
          </cell>
          <cell r="AH35">
            <v>37396.943725585938</v>
          </cell>
          <cell r="AI35">
            <v>38829.707763671875</v>
          </cell>
          <cell r="AJ35">
            <v>29270.173461914063</v>
          </cell>
          <cell r="AK35" t="str">
            <v>#N/A N/A</v>
          </cell>
          <cell r="AL35">
            <v>59071.253000000004</v>
          </cell>
          <cell r="AM35">
            <v>65300.569000000003</v>
          </cell>
          <cell r="AN35">
            <v>3159.4080000000013</v>
          </cell>
          <cell r="AO35">
            <v>92343.384999999995</v>
          </cell>
          <cell r="AP35">
            <v>106021.764</v>
          </cell>
          <cell r="AQ35">
            <v>90183.823999999993</v>
          </cell>
          <cell r="AR35">
            <v>120451.231</v>
          </cell>
          <cell r="AS35">
            <v>107381.65500000001</v>
          </cell>
          <cell r="AT35">
            <v>143510.739</v>
          </cell>
          <cell r="AU35">
            <v>119528.43700000001</v>
          </cell>
          <cell r="AV35" t="str">
            <v>#N/A N/A</v>
          </cell>
          <cell r="AW35">
            <v>29303.8515625</v>
          </cell>
          <cell r="AX35">
            <v>30902.6796875</v>
          </cell>
          <cell r="AY35">
            <v>31749.48046875</v>
          </cell>
          <cell r="AZ35">
            <v>45152.765625</v>
          </cell>
          <cell r="BA35">
            <v>54530.809000000001</v>
          </cell>
          <cell r="BB35">
            <v>54781.189999999995</v>
          </cell>
          <cell r="BC35">
            <v>-6617.0029999999997</v>
          </cell>
          <cell r="BD35">
            <v>80601.37</v>
          </cell>
          <cell r="BE35">
            <v>97907.868000000002</v>
          </cell>
          <cell r="BF35">
            <v>81856.104999999996</v>
          </cell>
          <cell r="BG35">
            <v>111744.61899999999</v>
          </cell>
          <cell r="BH35">
            <v>93758.266999999993</v>
          </cell>
          <cell r="BI35">
            <v>134175.18599999999</v>
          </cell>
          <cell r="BJ35">
            <v>110137.868</v>
          </cell>
          <cell r="BK35" t="str">
            <v>#N/A N/A</v>
          </cell>
          <cell r="BL35">
            <v>0</v>
          </cell>
          <cell r="BM35">
            <v>55.077999114990234</v>
          </cell>
          <cell r="BN35">
            <v>36.619998931884766</v>
          </cell>
          <cell r="BO35">
            <v>39.276001000000001</v>
          </cell>
          <cell r="BP35">
            <v>25.513999999999999</v>
          </cell>
          <cell r="BQ35">
            <v>34.110999999999997</v>
          </cell>
          <cell r="BR35">
            <v>345.75200000000001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 t="str">
            <v>#N/A N/A</v>
          </cell>
          <cell r="CA35" t="str">
            <v>#N/A N/A</v>
          </cell>
          <cell r="CB35" t="str">
            <v>#N/A N/A</v>
          </cell>
          <cell r="CC35" t="str">
            <v>#N/A N/A</v>
          </cell>
          <cell r="CD35" t="str">
            <v>#N/A N/A</v>
          </cell>
          <cell r="CE35" t="str">
            <v>#N/A N/A</v>
          </cell>
          <cell r="CF35" t="str">
            <v>#N/A N/A</v>
          </cell>
          <cell r="CG35" t="str">
            <v>#N/A N/A</v>
          </cell>
          <cell r="CH35" t="str">
            <v>#N/A N/A</v>
          </cell>
          <cell r="CI35" t="str">
            <v>#N/A N/A</v>
          </cell>
          <cell r="CJ35" t="str">
            <v>#N/A N/A</v>
          </cell>
          <cell r="CK35" t="str">
            <v>#N/A N/A</v>
          </cell>
          <cell r="CL35" t="str">
            <v>#N/A N/A</v>
          </cell>
          <cell r="CM35" t="str">
            <v>#N/A N/A</v>
          </cell>
          <cell r="CN35" t="str">
            <v>#N/A N/A</v>
          </cell>
          <cell r="CO35" t="str">
            <v>#N/A N/A</v>
          </cell>
          <cell r="CP35">
            <v>37472.76953125</v>
          </cell>
          <cell r="CQ35">
            <v>40138.703125</v>
          </cell>
          <cell r="CR35">
            <v>33990.8974609375</v>
          </cell>
          <cell r="CS35">
            <v>43515.499634</v>
          </cell>
          <cell r="CT35">
            <v>53978.875999999997</v>
          </cell>
          <cell r="CU35">
            <v>53548.25</v>
          </cell>
          <cell r="CV35">
            <v>-7023.8310000000001</v>
          </cell>
          <cell r="CW35">
            <v>88891.379000000001</v>
          </cell>
          <cell r="CX35">
            <v>109063.56899999999</v>
          </cell>
          <cell r="CY35">
            <v>96566.581000000006</v>
          </cell>
          <cell r="CZ35">
            <v>129540.16899999999</v>
          </cell>
          <cell r="DA35">
            <v>169653.481</v>
          </cell>
          <cell r="DB35">
            <v>137896.924</v>
          </cell>
          <cell r="DC35">
            <v>113943.496</v>
          </cell>
          <cell r="DD35" t="str">
            <v>#N/A N/A</v>
          </cell>
          <cell r="DE35">
            <v>3465.75</v>
          </cell>
          <cell r="DF35">
            <v>8133.21923828125</v>
          </cell>
          <cell r="DG35">
            <v>6745.2470703125</v>
          </cell>
          <cell r="DH35">
            <v>8702.0947269999997</v>
          </cell>
          <cell r="DI35">
            <v>9861.6489999999994</v>
          </cell>
          <cell r="DJ35">
            <v>8358.6290000000008</v>
          </cell>
          <cell r="DK35">
            <v>3482.72</v>
          </cell>
          <cell r="DL35">
            <v>14449.424999999999</v>
          </cell>
          <cell r="DM35">
            <v>17439.815999999999</v>
          </cell>
          <cell r="DN35">
            <v>17711.646000000001</v>
          </cell>
          <cell r="DO35">
            <v>25506.014999999999</v>
          </cell>
          <cell r="DP35">
            <v>29567.124</v>
          </cell>
          <cell r="DQ35">
            <v>20542.547999999999</v>
          </cell>
          <cell r="DR35">
            <v>-159845.861</v>
          </cell>
          <cell r="DS35" t="str">
            <v>#N/A N/A</v>
          </cell>
          <cell r="DT35">
            <v>34007.01953125</v>
          </cell>
          <cell r="DU35">
            <v>32005.490234375</v>
          </cell>
          <cell r="DV35">
            <v>27245.650390625</v>
          </cell>
          <cell r="DW35">
            <v>34813.40625</v>
          </cell>
          <cell r="DX35">
            <v>44117.226999999999</v>
          </cell>
          <cell r="DY35">
            <v>45189.620999999999</v>
          </cell>
          <cell r="DZ35">
            <v>-10506.550999999999</v>
          </cell>
          <cell r="EA35">
            <v>74441.953999999998</v>
          </cell>
          <cell r="EB35">
            <v>91623.752999999997</v>
          </cell>
          <cell r="EC35">
            <v>78854.934999999998</v>
          </cell>
          <cell r="ED35">
            <v>104034.15399999999</v>
          </cell>
          <cell r="EE35">
            <v>140086.35699999999</v>
          </cell>
          <cell r="EF35">
            <v>117354.37599999999</v>
          </cell>
          <cell r="EG35">
            <v>273789.35700000002</v>
          </cell>
          <cell r="EH35" t="str">
            <v>#N/A N/A</v>
          </cell>
          <cell r="EI35">
            <v>787.71600341796875</v>
          </cell>
          <cell r="EJ35">
            <v>1266.0450439453125</v>
          </cell>
          <cell r="EK35">
            <v>2332.134033203125</v>
          </cell>
          <cell r="EL35">
            <v>3869.8559569999998</v>
          </cell>
          <cell r="EM35">
            <v>3219.8789999999999</v>
          </cell>
          <cell r="EN35">
            <v>3207.8820000000001</v>
          </cell>
          <cell r="EO35">
            <v>28772.447</v>
          </cell>
          <cell r="EP35">
            <v>40488.468000000001</v>
          </cell>
          <cell r="EQ35">
            <v>37165.652999999998</v>
          </cell>
          <cell r="ER35">
            <v>36091.481</v>
          </cell>
          <cell r="ES35">
            <v>41244.942999999999</v>
          </cell>
          <cell r="ET35">
            <v>45028.631000000001</v>
          </cell>
          <cell r="EU35">
            <v>79655.622999999992</v>
          </cell>
          <cell r="EV35">
            <v>82488.376999999993</v>
          </cell>
          <cell r="EW35" t="str">
            <v>#N/A N/A</v>
          </cell>
          <cell r="EX35">
            <v>795.6190185546875</v>
          </cell>
          <cell r="EY35">
            <v>89.556999206542969</v>
          </cell>
          <cell r="EZ35">
            <v>1223.907958984375</v>
          </cell>
          <cell r="FA35">
            <v>97.155997999999997</v>
          </cell>
          <cell r="FB35">
            <v>144556.74</v>
          </cell>
          <cell r="FC35">
            <v>168212.88099999999</v>
          </cell>
          <cell r="FD35">
            <v>235.98899999999998</v>
          </cell>
          <cell r="FE35" t="str">
            <v>#N/A N/A</v>
          </cell>
          <cell r="FF35" t="str">
            <v>#N/A N/A</v>
          </cell>
          <cell r="FG35" t="str">
            <v>#N/A N/A</v>
          </cell>
          <cell r="FH35" t="str">
            <v>#N/A N/A</v>
          </cell>
          <cell r="FI35" t="str">
            <v>#N/A N/A</v>
          </cell>
          <cell r="FJ35" t="str">
            <v>#N/A N/A</v>
          </cell>
          <cell r="FK35" t="str">
            <v>#N/A N/A</v>
          </cell>
          <cell r="FL35" t="str">
            <v>#N/A N/A</v>
          </cell>
          <cell r="FM35">
            <v>4079.178955078125</v>
          </cell>
          <cell r="FN35">
            <v>1727.9110107421875</v>
          </cell>
          <cell r="FO35">
            <v>6297.408203125</v>
          </cell>
          <cell r="FP35">
            <v>9558.9853519999997</v>
          </cell>
          <cell r="FQ35">
            <v>8921.0669999999991</v>
          </cell>
          <cell r="FR35">
            <v>10208.353999999999</v>
          </cell>
          <cell r="FS35">
            <v>8261.3760000000002</v>
          </cell>
          <cell r="FT35">
            <v>4767.4879999999994</v>
          </cell>
          <cell r="FU35">
            <v>11945.021999999999</v>
          </cell>
          <cell r="FV35">
            <v>7368.3969999999999</v>
          </cell>
          <cell r="FW35">
            <v>8985.2109999999993</v>
          </cell>
          <cell r="FX35">
            <v>6294.6459999999997</v>
          </cell>
          <cell r="FY35">
            <v>6932.6189999999997</v>
          </cell>
          <cell r="FZ35">
            <v>8393.5869999999995</v>
          </cell>
          <cell r="GA35" t="str">
            <v>#N/A N/A</v>
          </cell>
          <cell r="GB35" t="str">
            <v>#N/A N/A</v>
          </cell>
          <cell r="GC35" t="str">
            <v>#N/A N/A</v>
          </cell>
          <cell r="GD35" t="str">
            <v>#N/A N/A</v>
          </cell>
          <cell r="GE35" t="str">
            <v>#N/A N/A</v>
          </cell>
          <cell r="GF35" t="str">
            <v>#N/A N/A</v>
          </cell>
          <cell r="GG35" t="str">
            <v>#N/A N/A</v>
          </cell>
          <cell r="GH35" t="str">
            <v>#N/A N/A</v>
          </cell>
          <cell r="GI35" t="str">
            <v>#N/A N/A</v>
          </cell>
          <cell r="GJ35" t="str">
            <v>#N/A N/A</v>
          </cell>
          <cell r="GK35" t="str">
            <v>#N/A N/A</v>
          </cell>
          <cell r="GL35" t="str">
            <v>#N/A N/A</v>
          </cell>
          <cell r="GM35" t="str">
            <v>#N/A N/A</v>
          </cell>
          <cell r="GN35" t="str">
            <v>#N/A N/A</v>
          </cell>
          <cell r="GO35" t="str">
            <v>#N/A N/A</v>
          </cell>
          <cell r="GP35" t="str">
            <v>#N/A N/A</v>
          </cell>
          <cell r="GQ35" t="str">
            <v>#N/A N/A</v>
          </cell>
          <cell r="GR35" t="str">
            <v>#N/A N/A</v>
          </cell>
          <cell r="GS35" t="str">
            <v>#N/A N/A</v>
          </cell>
          <cell r="GT35" t="str">
            <v>#N/A N/A</v>
          </cell>
          <cell r="GU35" t="str">
            <v>#N/A N/A</v>
          </cell>
          <cell r="GV35" t="str">
            <v>#N/A N/A</v>
          </cell>
          <cell r="GW35" t="str">
            <v>#N/A N/A</v>
          </cell>
          <cell r="GX35" t="str">
            <v>#N/A N/A</v>
          </cell>
          <cell r="GY35" t="str">
            <v>#N/A N/A</v>
          </cell>
          <cell r="GZ35" t="str">
            <v>#N/A N/A</v>
          </cell>
          <cell r="HA35" t="str">
            <v>#N/A N/A</v>
          </cell>
          <cell r="HB35" t="str">
            <v>#N/A N/A</v>
          </cell>
          <cell r="HC35" t="str">
            <v>#N/A N/A</v>
          </cell>
          <cell r="HD35" t="str">
            <v>#N/A N/A</v>
          </cell>
          <cell r="HE35" t="str">
            <v>#N/A N/A</v>
          </cell>
          <cell r="HF35">
            <v>23644.4765625</v>
          </cell>
          <cell r="HG35">
            <v>25817.19921875</v>
          </cell>
          <cell r="HH35">
            <v>25858.248046875</v>
          </cell>
          <cell r="HI35">
            <v>25723.279296999997</v>
          </cell>
          <cell r="HJ35">
            <v>25690.507999999998</v>
          </cell>
          <cell r="HK35">
            <v>26753.989999999998</v>
          </cell>
          <cell r="HL35">
            <v>28103.181</v>
          </cell>
          <cell r="HM35">
            <v>29641.273999999998</v>
          </cell>
          <cell r="HN35">
            <v>28659.846999999998</v>
          </cell>
          <cell r="HO35">
            <v>27786.764999999999</v>
          </cell>
          <cell r="HP35">
            <v>26383.137999999999</v>
          </cell>
          <cell r="HQ35">
            <v>23702.949000000001</v>
          </cell>
          <cell r="HR35">
            <v>28993.143</v>
          </cell>
          <cell r="HS35">
            <v>31906.756999999998</v>
          </cell>
          <cell r="HT35" t="str">
            <v>#N/A N/A</v>
          </cell>
          <cell r="HU35">
            <v>216168.140625</v>
          </cell>
          <cell r="HV35">
            <v>231417.984375</v>
          </cell>
          <cell r="HW35">
            <v>235272.625</v>
          </cell>
          <cell r="HX35">
            <v>248609.71875</v>
          </cell>
          <cell r="HY35">
            <v>273468.38400000002</v>
          </cell>
          <cell r="HZ35">
            <v>289174.08199999999</v>
          </cell>
          <cell r="IA35">
            <v>291719.266</v>
          </cell>
          <cell r="IB35">
            <v>344839.51299999998</v>
          </cell>
          <cell r="IC35">
            <v>377991.69399999996</v>
          </cell>
          <cell r="ID35">
            <v>390348.62799999997</v>
          </cell>
          <cell r="IE35">
            <v>406975.29800000001</v>
          </cell>
          <cell r="IF35">
            <v>355995.56699999998</v>
          </cell>
          <cell r="IG35">
            <v>1244448.541</v>
          </cell>
          <cell r="IH35">
            <v>1339048.416</v>
          </cell>
          <cell r="II35" t="str">
            <v>#N/A N/A</v>
          </cell>
          <cell r="IJ35" t="str">
            <v>#N/A N/A</v>
          </cell>
          <cell r="IK35" t="str">
            <v>#N/A N/A</v>
          </cell>
          <cell r="IL35" t="str">
            <v>#N/A N/A</v>
          </cell>
          <cell r="IM35" t="str">
            <v>#N/A N/A</v>
          </cell>
          <cell r="IN35" t="str">
            <v>#N/A N/A</v>
          </cell>
          <cell r="IO35" t="str">
            <v>#N/A N/A</v>
          </cell>
          <cell r="IP35" t="str">
            <v>#N/A N/A</v>
          </cell>
          <cell r="IQ35" t="str">
            <v>#N/A N/A</v>
          </cell>
          <cell r="IR35" t="str">
            <v>#N/A N/A</v>
          </cell>
          <cell r="IS35" t="str">
            <v>#N/A N/A</v>
          </cell>
          <cell r="IT35" t="str">
            <v>#N/A N/A</v>
          </cell>
          <cell r="IU35" t="str">
            <v>#N/A N/A</v>
          </cell>
          <cell r="IV35" t="str">
            <v>#N/A N/A</v>
          </cell>
          <cell r="IW35" t="str">
            <v>#N/A N/A</v>
          </cell>
          <cell r="IX35" t="str">
            <v>#N/A N/A</v>
          </cell>
          <cell r="IY35">
            <v>13750.57958984375</v>
          </cell>
          <cell r="IZ35">
            <v>21004.4765625</v>
          </cell>
          <cell r="JA35">
            <v>19707.42578125</v>
          </cell>
          <cell r="JB35">
            <v>22748.841797000001</v>
          </cell>
          <cell r="JC35">
            <v>24545.734</v>
          </cell>
          <cell r="JD35">
            <v>1559.057</v>
          </cell>
          <cell r="JE35">
            <v>245.73</v>
          </cell>
          <cell r="JF35">
            <v>552.92499999999995</v>
          </cell>
          <cell r="JG35">
            <v>466.05899999999997</v>
          </cell>
          <cell r="JH35">
            <v>417.32100000000003</v>
          </cell>
          <cell r="JI35">
            <v>364.87</v>
          </cell>
          <cell r="JJ35">
            <v>307.697</v>
          </cell>
          <cell r="JK35">
            <v>226.41200000000001</v>
          </cell>
          <cell r="JL35">
            <v>184.89500000000001</v>
          </cell>
          <cell r="JM35" t="str">
            <v>#N/A N/A</v>
          </cell>
          <cell r="JN35">
            <v>39215.2919921875</v>
          </cell>
          <cell r="JO35">
            <v>58605.61181640625</v>
          </cell>
          <cell r="JP35">
            <v>62165.630859375</v>
          </cell>
          <cell r="JQ35">
            <v>62975.9443359375</v>
          </cell>
          <cell r="JR35">
            <v>67375.061000000002</v>
          </cell>
          <cell r="JS35">
            <v>51875.282999999996</v>
          </cell>
          <cell r="JT35">
            <v>62141.834000000003</v>
          </cell>
          <cell r="JU35">
            <v>75460.955000000002</v>
          </cell>
          <cell r="JV35">
            <v>83997.123999999996</v>
          </cell>
          <cell r="JW35">
            <v>85568.099000000002</v>
          </cell>
          <cell r="JX35">
            <v>92301.530999999988</v>
          </cell>
          <cell r="JY35">
            <v>113988.62</v>
          </cell>
          <cell r="JZ35">
            <v>151142.902</v>
          </cell>
          <cell r="KA35">
            <v>121824.322</v>
          </cell>
          <cell r="KB35" t="str">
            <v>#N/A N/A</v>
          </cell>
          <cell r="KC35">
            <v>5.9000000357627869E-2</v>
          </cell>
          <cell r="KD35">
            <v>5.7999998331069946E-2</v>
          </cell>
          <cell r="KE35">
            <v>5.6000001728534698E-2</v>
          </cell>
          <cell r="KF35">
            <v>5.1999999999999998E-2</v>
          </cell>
          <cell r="KG35">
            <v>5.5999999999999994E-2</v>
          </cell>
          <cell r="KH35">
            <v>5.3999999999999999E-2</v>
          </cell>
          <cell r="KI35">
            <v>4.8000000000000001E-2</v>
          </cell>
          <cell r="KJ35">
            <v>4.9999999999999996E-2</v>
          </cell>
          <cell r="KK35">
            <v>5.0999999999999997E-2</v>
          </cell>
          <cell r="KL35">
            <v>5.6999999999999995E-2</v>
          </cell>
          <cell r="KM35">
            <v>5.5999999999999994E-2</v>
          </cell>
          <cell r="KN35">
            <v>0.11199999999999999</v>
          </cell>
          <cell r="KO35">
            <v>74675.652999999991</v>
          </cell>
          <cell r="KP35">
            <v>0.06</v>
          </cell>
          <cell r="KQ35" t="str">
            <v>#N/A N/A</v>
          </cell>
          <cell r="KR35">
            <v>176952.84025000036</v>
          </cell>
          <cell r="KS35">
            <v>172812.3783124983</v>
          </cell>
          <cell r="KT35">
            <v>173106.99350000173</v>
          </cell>
          <cell r="KU35">
            <v>185633.76293699999</v>
          </cell>
          <cell r="KV35">
            <v>206093.323</v>
          </cell>
          <cell r="KW35">
            <v>237298.799</v>
          </cell>
          <cell r="KX35">
            <v>229577.43200000003</v>
          </cell>
          <cell r="KY35">
            <v>269378.55800000002</v>
          </cell>
          <cell r="KZ35">
            <v>293994.56999999995</v>
          </cell>
          <cell r="LA35">
            <v>304780.52899999998</v>
          </cell>
          <cell r="LB35">
            <v>314673.76699999999</v>
          </cell>
          <cell r="LC35">
            <v>242006.94699999999</v>
          </cell>
          <cell r="LD35">
            <v>1093305.639</v>
          </cell>
          <cell r="LE35">
            <v>1217224.094</v>
          </cell>
          <cell r="LF35" t="str">
            <v>#N/A N/A</v>
          </cell>
          <cell r="LG35">
            <v>-467.19000244140625</v>
          </cell>
          <cell r="LH35">
            <v>-1131.280029296875</v>
          </cell>
          <cell r="LI35">
            <v>-192.48800659179687</v>
          </cell>
          <cell r="LJ35">
            <v>-41.839999999999996</v>
          </cell>
          <cell r="LK35">
            <v>-1025.5</v>
          </cell>
          <cell r="LL35">
            <v>-818.14499999999998</v>
          </cell>
          <cell r="LM35">
            <v>-1361.2649999999999</v>
          </cell>
          <cell r="LN35">
            <v>-2981.9069999999997</v>
          </cell>
          <cell r="LO35">
            <v>-3543.663</v>
          </cell>
          <cell r="LP35">
            <v>-3669.8089999999997</v>
          </cell>
          <cell r="LQ35">
            <v>-4380.7780000000002</v>
          </cell>
          <cell r="LR35">
            <v>-1936.1809999999998</v>
          </cell>
          <cell r="LS35">
            <v>-3583.346</v>
          </cell>
          <cell r="LT35">
            <v>-7735.1929999999993</v>
          </cell>
          <cell r="LU35" t="str">
            <v>#N/A N/A</v>
          </cell>
          <cell r="LV35" t="str">
            <v>#N/A N/A</v>
          </cell>
          <cell r="LW35" t="str">
            <v>#N/A N/A</v>
          </cell>
          <cell r="LX35" t="str">
            <v>#N/A N/A</v>
          </cell>
          <cell r="LY35" t="str">
            <v>#N/A N/A</v>
          </cell>
          <cell r="LZ35" t="str">
            <v>#N/A N/A</v>
          </cell>
          <cell r="MA35" t="str">
            <v>#N/A N/A</v>
          </cell>
          <cell r="MB35" t="str">
            <v>#N/A N/A</v>
          </cell>
          <cell r="MC35" t="str">
            <v>#N/A N/A</v>
          </cell>
          <cell r="MD35" t="str">
            <v>#N/A N/A</v>
          </cell>
          <cell r="ME35" t="str">
            <v>#N/A N/A</v>
          </cell>
          <cell r="MF35" t="str">
            <v>#N/A N/A</v>
          </cell>
          <cell r="MG35" t="str">
            <v>#N/A N/A</v>
          </cell>
          <cell r="MH35" t="str">
            <v>#N/A N/A</v>
          </cell>
          <cell r="MI35" t="str">
            <v>#N/A N/A</v>
          </cell>
          <cell r="MJ35" t="str">
            <v>#N/A N/A</v>
          </cell>
          <cell r="MK35" t="str">
            <v>#N/A N/A</v>
          </cell>
          <cell r="ML35" t="str">
            <v>#N/A N/A</v>
          </cell>
          <cell r="MM35" t="str">
            <v>#N/A N/A</v>
          </cell>
          <cell r="MN35" t="str">
            <v>#N/A N/A</v>
          </cell>
          <cell r="MO35" t="str">
            <v>#N/A N/A</v>
          </cell>
          <cell r="MP35" t="str">
            <v>#N/A N/A</v>
          </cell>
          <cell r="MQ35" t="str">
            <v>#N/A N/A</v>
          </cell>
          <cell r="MR35">
            <v>5337.5279999999993</v>
          </cell>
          <cell r="MS35">
            <v>8792.9069999999992</v>
          </cell>
          <cell r="MT35">
            <v>14277.494999999999</v>
          </cell>
          <cell r="MU35">
            <v>18152.665999999997</v>
          </cell>
          <cell r="MV35">
            <v>26515.574999999997</v>
          </cell>
          <cell r="MW35">
            <v>19236.080999999998</v>
          </cell>
          <cell r="MX35">
            <v>14618.444</v>
          </cell>
          <cell r="MY35" t="str">
            <v>#N/A N/A</v>
          </cell>
          <cell r="MZ35">
            <v>-24623.970703125</v>
          </cell>
          <cell r="NA35">
            <v>-23508.794921875</v>
          </cell>
          <cell r="NB35">
            <v>-16540.822265625</v>
          </cell>
          <cell r="NC35">
            <v>-17277.675780999998</v>
          </cell>
          <cell r="ND35">
            <v>-29516.422999999999</v>
          </cell>
          <cell r="NE35">
            <v>-22583.434999999998</v>
          </cell>
          <cell r="NF35">
            <v>-37986.447</v>
          </cell>
          <cell r="NG35">
            <v>-19088.413</v>
          </cell>
          <cell r="NH35">
            <v>-61935.137999999999</v>
          </cell>
          <cell r="NI35">
            <v>-69759.701000000001</v>
          </cell>
          <cell r="NJ35">
            <v>-91648.519</v>
          </cell>
          <cell r="NK35">
            <v>-182813.913</v>
          </cell>
          <cell r="NL35">
            <v>-50194.1</v>
          </cell>
          <cell r="NM35">
            <v>-57075.45</v>
          </cell>
          <cell r="NN35" t="str">
            <v>#N/A N/A</v>
          </cell>
          <cell r="NO35">
            <v>6596.34814453125</v>
          </cell>
          <cell r="NP35">
            <v>6567.68212890625</v>
          </cell>
          <cell r="NQ35">
            <v>-3604.841064453125</v>
          </cell>
          <cell r="NR35" t="str">
            <v>#N/A N/A</v>
          </cell>
          <cell r="NS35">
            <v>2597.4490000000001</v>
          </cell>
          <cell r="NT35">
            <v>8462.7749999999996</v>
          </cell>
          <cell r="NU35">
            <v>9186.6630000000005</v>
          </cell>
          <cell r="NV35">
            <v>11590.186</v>
          </cell>
          <cell r="NW35">
            <v>8011.0069999999996</v>
          </cell>
          <cell r="NX35">
            <v>8206.5329999999994</v>
          </cell>
          <cell r="NY35">
            <v>8676.5069999999996</v>
          </cell>
          <cell r="NZ35">
            <v>13601.259</v>
          </cell>
          <cell r="OA35">
            <v>9316.3439999999991</v>
          </cell>
          <cell r="OB35">
            <v>9374.1409999999996</v>
          </cell>
          <cell r="OC35" t="str">
            <v>#N/A N/A</v>
          </cell>
          <cell r="OD35" t="str">
            <v>CLP</v>
          </cell>
        </row>
        <row r="36">
          <cell r="C36" t="str">
            <v>ENGIE ENERGIA CH</v>
          </cell>
          <cell r="D36">
            <v>49664.5</v>
          </cell>
          <cell r="E36">
            <v>54958.6015625</v>
          </cell>
          <cell r="F36">
            <v>67045.692614502652</v>
          </cell>
          <cell r="G36">
            <v>66820.170203308531</v>
          </cell>
          <cell r="H36">
            <v>67541.871310547853</v>
          </cell>
          <cell r="I36">
            <v>142187.32725948805</v>
          </cell>
          <cell r="J36">
            <v>302358.10091727978</v>
          </cell>
          <cell r="K36">
            <v>239018.63439526645</v>
          </cell>
          <cell r="L36">
            <v>571640.19801539136</v>
          </cell>
          <cell r="M36">
            <v>607777.98845896847</v>
          </cell>
          <cell r="N36">
            <v>576319.98518755706</v>
          </cell>
          <cell r="O36">
            <v>598034.63305758033</v>
          </cell>
          <cell r="P36">
            <v>708479.16733110917</v>
          </cell>
          <cell r="Q36">
            <v>748136.20517574402</v>
          </cell>
          <cell r="R36">
            <v>654211.30790745851</v>
          </cell>
          <cell r="S36">
            <v>47715.19921875</v>
          </cell>
          <cell r="T36">
            <v>59371.80078125</v>
          </cell>
          <cell r="U36">
            <v>66283.498515925807</v>
          </cell>
          <cell r="V36">
            <v>62245.736484211775</v>
          </cell>
          <cell r="W36">
            <v>67730.196719802436</v>
          </cell>
          <cell r="X36">
            <v>97810.115790519339</v>
          </cell>
          <cell r="Y36">
            <v>208257.70070495989</v>
          </cell>
          <cell r="Z36">
            <v>170608.65432654601</v>
          </cell>
          <cell r="AA36">
            <v>430659.23793104081</v>
          </cell>
          <cell r="AB36">
            <v>462093.19402697188</v>
          </cell>
          <cell r="AC36">
            <v>495595.87251213985</v>
          </cell>
          <cell r="AD36">
            <v>519092.55338109675</v>
          </cell>
          <cell r="AE36">
            <v>583152.64302327938</v>
          </cell>
          <cell r="AF36">
            <v>605419.04508410592</v>
          </cell>
          <cell r="AG36">
            <v>534683.53353312926</v>
          </cell>
          <cell r="AH36">
            <v>12180.899780273438</v>
          </cell>
          <cell r="AI36">
            <v>8106.3994140625</v>
          </cell>
          <cell r="AJ36">
            <v>12681.306399519968</v>
          </cell>
          <cell r="AK36">
            <v>13891.126091291786</v>
          </cell>
          <cell r="AL36">
            <v>8766.3325850600413</v>
          </cell>
          <cell r="AM36">
            <v>52381.867964359612</v>
          </cell>
          <cell r="AN36">
            <v>102998.04873966174</v>
          </cell>
          <cell r="AO36">
            <v>81760.504008094969</v>
          </cell>
          <cell r="AP36">
            <v>172655.60639367468</v>
          </cell>
          <cell r="AQ36">
            <v>174894.40248430832</v>
          </cell>
          <cell r="AR36">
            <v>134092.2797768302</v>
          </cell>
          <cell r="AS36">
            <v>135691.51530679848</v>
          </cell>
          <cell r="AT36">
            <v>175124.34560131319</v>
          </cell>
          <cell r="AU36">
            <v>204524.48986795757</v>
          </cell>
          <cell r="AV36">
            <v>300519.13134188857</v>
          </cell>
          <cell r="AW36">
            <v>-781.4000244140625</v>
          </cell>
          <cell r="AX36">
            <v>-8340.7998046875</v>
          </cell>
          <cell r="AY36">
            <v>-4082.7058833596907</v>
          </cell>
          <cell r="AZ36">
            <v>-717.74453037253284</v>
          </cell>
          <cell r="BA36">
            <v>-5562.1779704671299</v>
          </cell>
          <cell r="BB36">
            <v>38112.801866445167</v>
          </cell>
          <cell r="BC36">
            <v>87094.111403231538</v>
          </cell>
          <cell r="BD36">
            <v>64517.474218993193</v>
          </cell>
          <cell r="BE36">
            <v>122524.01176807692</v>
          </cell>
          <cell r="BF36">
            <v>123240.94225707724</v>
          </cell>
          <cell r="BG36">
            <v>66666.804109788907</v>
          </cell>
          <cell r="BH36">
            <v>70946.207857465022</v>
          </cell>
          <cell r="BI36">
            <v>99359.322844472117</v>
          </cell>
          <cell r="BJ36">
            <v>115589.21308428886</v>
          </cell>
          <cell r="BK36">
            <v>207175.52478862662</v>
          </cell>
          <cell r="BL36" t="str">
            <v>#N/A N/A</v>
          </cell>
          <cell r="BM36" t="str">
            <v>#N/A N/A</v>
          </cell>
          <cell r="BN36">
            <v>582.4603162758084</v>
          </cell>
          <cell r="BO36">
            <v>853.68525042046394</v>
          </cell>
          <cell r="BP36">
            <v>848.25204947000668</v>
          </cell>
          <cell r="BQ36">
            <v>1395.1093334527548</v>
          </cell>
          <cell r="BR36">
            <v>1891.3809419136983</v>
          </cell>
          <cell r="BS36">
            <v>586.1669015739119</v>
          </cell>
          <cell r="BT36">
            <v>2204.3094060626854</v>
          </cell>
          <cell r="BU36">
            <v>1887.8142114285984</v>
          </cell>
          <cell r="BV36">
            <v>1264.9389233419481</v>
          </cell>
          <cell r="BW36">
            <v>1322.3236808327861</v>
          </cell>
          <cell r="BX36">
            <v>1088.5549491245079</v>
          </cell>
          <cell r="BY36">
            <v>1662.9657390772793</v>
          </cell>
          <cell r="BZ36">
            <v>1447.1247937058488</v>
          </cell>
          <cell r="CA36">
            <v>13493.7998046875</v>
          </cell>
          <cell r="CB36">
            <v>5615.7001953125</v>
          </cell>
          <cell r="CC36">
            <v>4604.8485958721612</v>
          </cell>
          <cell r="CD36">
            <v>4054.7252463900113</v>
          </cell>
          <cell r="CE36">
            <v>4822.6761448332391</v>
          </cell>
          <cell r="CF36">
            <v>5793.9853448607973</v>
          </cell>
          <cell r="CG36">
            <v>5793.0085568116492</v>
          </cell>
          <cell r="CH36">
            <v>3056.0026546308145</v>
          </cell>
          <cell r="CI36">
            <v>6870.9389883633312</v>
          </cell>
          <cell r="CJ36">
            <v>14502.263259355279</v>
          </cell>
          <cell r="CK36">
            <v>22708.109629990613</v>
          </cell>
          <cell r="CL36">
            <v>23231.081826245536</v>
          </cell>
          <cell r="CM36">
            <v>30792.348282943083</v>
          </cell>
          <cell r="CN36">
            <v>24370.304608532901</v>
          </cell>
          <cell r="CO36">
            <v>18073.50671092347</v>
          </cell>
          <cell r="CP36">
            <v>18775.499389648438</v>
          </cell>
          <cell r="CQ36">
            <v>27242.60009765625</v>
          </cell>
          <cell r="CR36">
            <v>-3370.4713462913492</v>
          </cell>
          <cell r="CS36">
            <v>1726.9501853995851</v>
          </cell>
          <cell r="CT36">
            <v>-6610.9546557146514</v>
          </cell>
          <cell r="CU36">
            <v>37766.112993273331</v>
          </cell>
          <cell r="CV36">
            <v>81060.229783179049</v>
          </cell>
          <cell r="CW36">
            <v>65658.515985450707</v>
          </cell>
          <cell r="CX36">
            <v>124912.39605167574</v>
          </cell>
          <cell r="CY36">
            <v>109146.90733347544</v>
          </cell>
          <cell r="CZ36">
            <v>47506.942993717123</v>
          </cell>
          <cell r="DA36">
            <v>27267.414170848275</v>
          </cell>
          <cell r="DB36">
            <v>69574.472980619117</v>
          </cell>
          <cell r="DC36">
            <v>87781.676141048971</v>
          </cell>
          <cell r="DD36">
            <v>228563.21776775212</v>
          </cell>
          <cell r="DE36">
            <v>3405.39990234375</v>
          </cell>
          <cell r="DF36">
            <v>3659.60009765625</v>
          </cell>
          <cell r="DG36">
            <v>-140.74094229201552</v>
          </cell>
          <cell r="DH36">
            <v>410.61925793788731</v>
          </cell>
          <cell r="DI36">
            <v>-918.27659371402001</v>
          </cell>
          <cell r="DJ36">
            <v>5969.940325565025</v>
          </cell>
          <cell r="DK36">
            <v>13455.929449261692</v>
          </cell>
          <cell r="DL36">
            <v>11347.274804825001</v>
          </cell>
          <cell r="DM36">
            <v>22809.987733242695</v>
          </cell>
          <cell r="DN36">
            <v>22760.180766841946</v>
          </cell>
          <cell r="DO36">
            <v>18656.025389588802</v>
          </cell>
          <cell r="DP36">
            <v>8205.9374768203197</v>
          </cell>
          <cell r="DQ36">
            <v>15441.268971561121</v>
          </cell>
          <cell r="DR36">
            <v>21958.349575949946</v>
          </cell>
          <cell r="DS36">
            <v>53707.264189582209</v>
          </cell>
          <cell r="DT36">
            <v>15370.099609375</v>
          </cell>
          <cell r="DU36">
            <v>23583</v>
          </cell>
          <cell r="DV36">
            <v>-3229.730440314544</v>
          </cell>
          <cell r="DW36">
            <v>1316.3311275282981</v>
          </cell>
          <cell r="DX36">
            <v>-5692.678441436</v>
          </cell>
          <cell r="DY36">
            <v>31796.17092493888</v>
          </cell>
          <cell r="DZ36">
            <v>67604.299335156873</v>
          </cell>
          <cell r="EA36">
            <v>54311.241180625701</v>
          </cell>
          <cell r="EB36">
            <v>102102.40831843304</v>
          </cell>
          <cell r="EC36">
            <v>86386.726566633486</v>
          </cell>
          <cell r="ED36">
            <v>28850.917604128314</v>
          </cell>
          <cell r="EE36">
            <v>19061.476694027948</v>
          </cell>
          <cell r="EF36">
            <v>54133.20400905799</v>
          </cell>
          <cell r="EG36">
            <v>65823.326565099022</v>
          </cell>
          <cell r="EH36">
            <v>174855.95357816992</v>
          </cell>
          <cell r="EI36">
            <v>1582.5589599609375</v>
          </cell>
          <cell r="EJ36">
            <v>3770.156005859375</v>
          </cell>
          <cell r="EK36">
            <v>9144.8662075996399</v>
          </cell>
          <cell r="EL36">
            <v>5182.1478862762451</v>
          </cell>
          <cell r="EM36">
            <v>7039.549215583801</v>
          </cell>
          <cell r="EN36">
            <v>32908.471195220947</v>
          </cell>
          <cell r="EO36">
            <v>14207.263149261475</v>
          </cell>
          <cell r="EP36">
            <v>41439.3819</v>
          </cell>
          <cell r="EQ36">
            <v>23338.691999999999</v>
          </cell>
          <cell r="ER36">
            <v>48610.653999999995</v>
          </cell>
          <cell r="ES36">
            <v>41848.639950000004</v>
          </cell>
          <cell r="ET36">
            <v>63851.107650000005</v>
          </cell>
          <cell r="EU36">
            <v>162950.82929999998</v>
          </cell>
          <cell r="EV36">
            <v>103009.89060000001</v>
          </cell>
          <cell r="EW36">
            <v>186508.92348</v>
          </cell>
          <cell r="EX36">
            <v>540.0469970703125</v>
          </cell>
          <cell r="EY36">
            <v>2670.219970703125</v>
          </cell>
          <cell r="EZ36">
            <v>7081.922266960144</v>
          </cell>
          <cell r="FA36">
            <v>6996.0540313720703</v>
          </cell>
          <cell r="FB36">
            <v>3998.7499759769439</v>
          </cell>
          <cell r="FC36">
            <v>9551.5658964157101</v>
          </cell>
          <cell r="FD36">
            <v>25623.643831253052</v>
          </cell>
          <cell r="FE36">
            <v>40651.819499999998</v>
          </cell>
          <cell r="FF36">
            <v>46309.067999999999</v>
          </cell>
          <cell r="FG36">
            <v>51426.344000000005</v>
          </cell>
          <cell r="FH36">
            <v>50123.088729999996</v>
          </cell>
          <cell r="FI36">
            <v>48292.533149999996</v>
          </cell>
          <cell r="FJ36">
            <v>221.51849999999999</v>
          </cell>
          <cell r="FK36">
            <v>1123.1309999999999</v>
          </cell>
          <cell r="FL36">
            <v>361.25397000000004</v>
          </cell>
          <cell r="FM36">
            <v>5098.12890625</v>
          </cell>
          <cell r="FN36">
            <v>4508.0439453125</v>
          </cell>
          <cell r="FO36">
            <v>5864.8300001621246</v>
          </cell>
          <cell r="FP36">
            <v>6040.527925491333</v>
          </cell>
          <cell r="FQ36">
            <v>12700.844706497192</v>
          </cell>
          <cell r="FR36">
            <v>18316.630707168577</v>
          </cell>
          <cell r="FS36">
            <v>33652.781818389893</v>
          </cell>
          <cell r="FT36">
            <v>37457.421750000001</v>
          </cell>
          <cell r="FU36">
            <v>47143.979999999996</v>
          </cell>
          <cell r="FV36">
            <v>63695.894999999997</v>
          </cell>
          <cell r="FW36">
            <v>76080.209790000008</v>
          </cell>
          <cell r="FX36">
            <v>69544.358400000012</v>
          </cell>
          <cell r="FY36">
            <v>69018.488700000002</v>
          </cell>
          <cell r="FZ36">
            <v>78952.920600000012</v>
          </cell>
          <cell r="GA36">
            <v>61554.593430000001</v>
          </cell>
          <cell r="GB36">
            <v>1788.2349853515625</v>
          </cell>
          <cell r="GC36">
            <v>3737.0859375</v>
          </cell>
          <cell r="GD36">
            <v>5237.9438560009003</v>
          </cell>
          <cell r="GE36">
            <v>4035.9281215667725</v>
          </cell>
          <cell r="GF36">
            <v>3253.617949132919</v>
          </cell>
          <cell r="GG36">
            <v>6338.8205163955681</v>
          </cell>
          <cell r="GH36">
            <v>8243.6736607551575</v>
          </cell>
          <cell r="GI36">
            <v>34898.3514</v>
          </cell>
          <cell r="GJ36">
            <v>43002.648000000001</v>
          </cell>
          <cell r="GK36">
            <v>60569.0245</v>
          </cell>
          <cell r="GL36">
            <v>59581.106390000001</v>
          </cell>
          <cell r="GM36">
            <v>66654.908850000007</v>
          </cell>
          <cell r="GN36">
            <v>109882.88639999999</v>
          </cell>
          <cell r="GO36">
            <v>122939.26560000001</v>
          </cell>
          <cell r="GP36">
            <v>118721.86128</v>
          </cell>
          <cell r="GQ36">
            <v>18721.98828125</v>
          </cell>
          <cell r="GR36">
            <v>25572.919921875</v>
          </cell>
          <cell r="GS36">
            <v>34812.179660797119</v>
          </cell>
          <cell r="GT36">
            <v>30034.047592163086</v>
          </cell>
          <cell r="GU36">
            <v>36916.828572692866</v>
          </cell>
          <cell r="GV36">
            <v>78239.055979919431</v>
          </cell>
          <cell r="GW36">
            <v>105331.42646026611</v>
          </cell>
          <cell r="GX36">
            <v>280404.6912</v>
          </cell>
          <cell r="GY36">
            <v>312850.04399999999</v>
          </cell>
          <cell r="GZ36">
            <v>329073.6385</v>
          </cell>
          <cell r="HA36">
            <v>305525.95358999999</v>
          </cell>
          <cell r="HB36">
            <v>340485.82005000004</v>
          </cell>
          <cell r="HC36">
            <v>412679.25510000001</v>
          </cell>
          <cell r="HD36">
            <v>537783.46680000005</v>
          </cell>
          <cell r="HE36">
            <v>425081.31335999997</v>
          </cell>
          <cell r="HF36">
            <v>355074.875</v>
          </cell>
          <cell r="HG36">
            <v>337190.25</v>
          </cell>
          <cell r="HH36">
            <v>301478.80558776855</v>
          </cell>
          <cell r="HI36">
            <v>264329.64501953125</v>
          </cell>
          <cell r="HJ36">
            <v>264825.83950439451</v>
          </cell>
          <cell r="HK36">
            <v>242353.54347839358</v>
          </cell>
          <cell r="HL36">
            <v>296451.08003234863</v>
          </cell>
          <cell r="HM36">
            <v>836791.13939999999</v>
          </cell>
          <cell r="HN36">
            <v>813839.83199999982</v>
          </cell>
          <cell r="HO36">
            <v>930670.7429999999</v>
          </cell>
          <cell r="HP36">
            <v>939024.01475999993</v>
          </cell>
          <cell r="HQ36">
            <v>1021564.1265000001</v>
          </cell>
          <cell r="HR36">
            <v>1141973.385</v>
          </cell>
          <cell r="HS36">
            <v>1397841.0480000002</v>
          </cell>
          <cell r="HT36">
            <v>1479044.7975599999</v>
          </cell>
          <cell r="HU36">
            <v>431684.4375</v>
          </cell>
          <cell r="HV36">
            <v>406372.65625</v>
          </cell>
          <cell r="HW36">
            <v>375162.38882446289</v>
          </cell>
          <cell r="HX36">
            <v>328001.89697265625</v>
          </cell>
          <cell r="HY36">
            <v>335906.17958374025</v>
          </cell>
          <cell r="HZ36">
            <v>349158.64509887696</v>
          </cell>
          <cell r="IA36">
            <v>436174.68896484375</v>
          </cell>
          <cell r="IB36">
            <v>1319469.4601999996</v>
          </cell>
          <cell r="IC36">
            <v>1312239.7079999999</v>
          </cell>
          <cell r="ID36">
            <v>1460321.773</v>
          </cell>
          <cell r="IE36">
            <v>1444473.5207500001</v>
          </cell>
          <cell r="IF36">
            <v>1574669.0854500001</v>
          </cell>
          <cell r="IG36">
            <v>1799914.2818999998</v>
          </cell>
          <cell r="IH36">
            <v>2204166.1998000001</v>
          </cell>
          <cell r="II36">
            <v>2220524.2679399997</v>
          </cell>
          <cell r="IJ36">
            <v>3270.52001953125</v>
          </cell>
          <cell r="IK36">
            <v>2919.8330078125</v>
          </cell>
          <cell r="IL36">
            <v>3988.6177754402161</v>
          </cell>
          <cell r="IM36">
            <v>3503.4239921569824</v>
          </cell>
          <cell r="IN36">
            <v>7016.6137575721741</v>
          </cell>
          <cell r="IO36">
            <v>7365.404551792144</v>
          </cell>
          <cell r="IP36">
            <v>12186.411282539368</v>
          </cell>
          <cell r="IQ36">
            <v>30077.576399999998</v>
          </cell>
          <cell r="IR36">
            <v>33476.04</v>
          </cell>
          <cell r="IS36">
            <v>40842.050999999999</v>
          </cell>
          <cell r="IT36">
            <v>37962.780310000002</v>
          </cell>
          <cell r="IU36">
            <v>39838.568100000004</v>
          </cell>
          <cell r="IV36">
            <v>41581.146599999993</v>
          </cell>
          <cell r="IW36">
            <v>59175.8946</v>
          </cell>
          <cell r="IX36">
            <v>46562.218559999994</v>
          </cell>
          <cell r="IY36">
            <v>177639.328125</v>
          </cell>
          <cell r="IZ36">
            <v>147759.35546875</v>
          </cell>
          <cell r="JA36">
            <v>136463.29800653458</v>
          </cell>
          <cell r="JB36">
            <v>105218.88245296478</v>
          </cell>
          <cell r="JC36">
            <v>108124.12894323826</v>
          </cell>
          <cell r="JD36">
            <v>100348.22309684753</v>
          </cell>
          <cell r="JE36">
            <v>76377.370535850525</v>
          </cell>
          <cell r="JF36">
            <v>107934.10755</v>
          </cell>
          <cell r="JG36">
            <v>334034.53200000001</v>
          </cell>
          <cell r="JH36">
            <v>347667.06299999997</v>
          </cell>
          <cell r="JI36">
            <v>363366.17953999998</v>
          </cell>
          <cell r="JJ36">
            <v>394015.51335000008</v>
          </cell>
          <cell r="JK36">
            <v>446476.30229999998</v>
          </cell>
          <cell r="JL36">
            <v>525922.21140000003</v>
          </cell>
          <cell r="JM36">
            <v>499542.52590000007</v>
          </cell>
          <cell r="JN36">
            <v>229025.3701171875</v>
          </cell>
          <cell r="JO36">
            <v>183459.1728515625</v>
          </cell>
          <cell r="JP36">
            <v>171444.42508220673</v>
          </cell>
          <cell r="JQ36">
            <v>138415.57222747803</v>
          </cell>
          <cell r="JR36">
            <v>145548.73700439453</v>
          </cell>
          <cell r="JS36">
            <v>141102.7649448395</v>
          </cell>
          <cell r="JT36">
            <v>140676.23668861389</v>
          </cell>
          <cell r="JU36">
            <v>557961.57299999997</v>
          </cell>
          <cell r="JV36">
            <v>553634.64</v>
          </cell>
          <cell r="JW36">
            <v>588728.05050000001</v>
          </cell>
          <cell r="JX36">
            <v>582451.38653000002</v>
          </cell>
          <cell r="JY36">
            <v>625063.76010000007</v>
          </cell>
          <cell r="JZ36">
            <v>719171.0379</v>
          </cell>
          <cell r="KA36">
            <v>910708.30920000002</v>
          </cell>
          <cell r="KB36">
            <v>875931.62976000004</v>
          </cell>
          <cell r="KC36">
            <v>474.61300659179687</v>
          </cell>
          <cell r="KD36">
            <v>393.7659912109375</v>
          </cell>
          <cell r="KE36">
            <v>355.67999204993248</v>
          </cell>
          <cell r="KF36">
            <v>318.68000245094299</v>
          </cell>
          <cell r="KG36">
            <v>313.0940666127205</v>
          </cell>
          <cell r="KH36">
            <v>266.98160665035249</v>
          </cell>
          <cell r="KI36">
            <v>320.52698355913162</v>
          </cell>
          <cell r="KJ36">
            <v>0</v>
          </cell>
          <cell r="KK36">
            <v>0</v>
          </cell>
          <cell r="KL36">
            <v>0</v>
          </cell>
          <cell r="KM36">
            <v>55176.717180000007</v>
          </cell>
          <cell r="KN36">
            <v>65084.864250000006</v>
          </cell>
          <cell r="KO36">
            <v>60021.196199999998</v>
          </cell>
          <cell r="KP36">
            <v>68255.895000000004</v>
          </cell>
          <cell r="KQ36">
            <v>56058.707429999995</v>
          </cell>
          <cell r="KR36">
            <v>202659.07052612305</v>
          </cell>
          <cell r="KS36">
            <v>222913.48767089844</v>
          </cell>
          <cell r="KT36">
            <v>203717.93545326588</v>
          </cell>
          <cell r="KU36">
            <v>189586.32333588597</v>
          </cell>
          <cell r="KV36">
            <v>190357.44779322145</v>
          </cell>
          <cell r="KW36">
            <v>208055.86530950072</v>
          </cell>
          <cell r="KX36">
            <v>295498.4310401082</v>
          </cell>
          <cell r="KY36">
            <v>761507.8872</v>
          </cell>
          <cell r="KZ36">
            <v>758605.06799999997</v>
          </cell>
          <cell r="LA36">
            <v>871593.72249999992</v>
          </cell>
          <cell r="LB36">
            <v>862022.13422000001</v>
          </cell>
          <cell r="LC36">
            <v>949605.32535000006</v>
          </cell>
          <cell r="LD36">
            <v>1080743.2439999999</v>
          </cell>
          <cell r="LE36">
            <v>1293457.8906</v>
          </cell>
          <cell r="LF36">
            <v>1344592.6381800002</v>
          </cell>
          <cell r="LG36">
            <v>-905.20001220703125</v>
          </cell>
          <cell r="LH36">
            <v>-1292.199951171875</v>
          </cell>
          <cell r="LI36">
            <v>-326.56772694051722</v>
          </cell>
          <cell r="LJ36">
            <v>-3882.9811410667439</v>
          </cell>
          <cell r="LK36">
            <v>-3393.5386485247673</v>
          </cell>
          <cell r="LL36">
            <v>-2434.1317851143472</v>
          </cell>
          <cell r="LM36">
            <v>-1082.35998155487</v>
          </cell>
          <cell r="LN36">
            <v>-14580.971524947243</v>
          </cell>
          <cell r="LO36">
            <v>-95770.436492273788</v>
          </cell>
          <cell r="LP36">
            <v>-58343.761578109974</v>
          </cell>
          <cell r="LQ36">
            <v>-91552.690171430906</v>
          </cell>
          <cell r="LR36">
            <v>-63022.669967783957</v>
          </cell>
          <cell r="LS36">
            <v>-45241.530992533364</v>
          </cell>
          <cell r="LT36">
            <v>-233608.71310694577</v>
          </cell>
          <cell r="LU36">
            <v>-250158.51229438587</v>
          </cell>
          <cell r="LV36" t="str">
            <v>#N/A N/A</v>
          </cell>
          <cell r="LW36" t="str">
            <v>#N/A N/A</v>
          </cell>
          <cell r="LX36" t="str">
            <v>#N/A N/A</v>
          </cell>
          <cell r="LY36" t="str">
            <v>#N/A N/A</v>
          </cell>
          <cell r="LZ36" t="str">
            <v>#N/A N/A</v>
          </cell>
          <cell r="MA36" t="str">
            <v>#N/A N/A</v>
          </cell>
          <cell r="MB36" t="str">
            <v>#N/A N/A</v>
          </cell>
          <cell r="MC36">
            <v>3209.6689062350333</v>
          </cell>
          <cell r="MD36">
            <v>16913.982722300563</v>
          </cell>
          <cell r="ME36">
            <v>16399.267445166955</v>
          </cell>
          <cell r="MF36">
            <v>20452.520730928736</v>
          </cell>
          <cell r="MG36">
            <v>20534.413488001683</v>
          </cell>
          <cell r="MH36">
            <v>20127.706377073559</v>
          </cell>
          <cell r="MI36">
            <v>23264.497863138597</v>
          </cell>
          <cell r="MJ36">
            <v>17709.696832879665</v>
          </cell>
          <cell r="MK36" t="str">
            <v>#N/A N/A</v>
          </cell>
          <cell r="ML36" t="str">
            <v>#N/A N/A</v>
          </cell>
          <cell r="MM36" t="str">
            <v>#N/A N/A</v>
          </cell>
          <cell r="MN36" t="str">
            <v>#N/A N/A</v>
          </cell>
          <cell r="MO36" t="str">
            <v>#N/A N/A</v>
          </cell>
          <cell r="MP36" t="str">
            <v>#N/A N/A</v>
          </cell>
          <cell r="MQ36" t="str">
            <v>#N/A N/A</v>
          </cell>
          <cell r="MR36">
            <v>9590.4504592116773</v>
          </cell>
          <cell r="MS36">
            <v>27312.428643613617</v>
          </cell>
          <cell r="MT36">
            <v>27729.538493774413</v>
          </cell>
          <cell r="MU36">
            <v>25269.598791560031</v>
          </cell>
          <cell r="MV36">
            <v>7810.5780548253551</v>
          </cell>
          <cell r="MW36">
            <v>11072.207838577911</v>
          </cell>
          <cell r="MX36">
            <v>13818.328696442937</v>
          </cell>
          <cell r="MY36">
            <v>10556.572502122433</v>
          </cell>
          <cell r="MZ36">
            <v>0</v>
          </cell>
          <cell r="NA36">
            <v>0</v>
          </cell>
          <cell r="NB36">
            <v>-2121.4717045373318</v>
          </cell>
          <cell r="NC36">
            <v>0</v>
          </cell>
          <cell r="ND36">
            <v>-605.28807367337879</v>
          </cell>
          <cell r="NE36">
            <v>0</v>
          </cell>
          <cell r="NF36">
            <v>-43949.472280442264</v>
          </cell>
          <cell r="NG36">
            <v>-4209.8965075861315</v>
          </cell>
          <cell r="NH36">
            <v>-40561.230701843262</v>
          </cell>
          <cell r="NI36">
            <v>-60518.399726862983</v>
          </cell>
          <cell r="NJ36">
            <v>-31271.371668516196</v>
          </cell>
          <cell r="NK36">
            <v>-27832.708782998969</v>
          </cell>
          <cell r="NL36">
            <v>-38007.521097276469</v>
          </cell>
          <cell r="NM36">
            <v>-29630.906857936814</v>
          </cell>
          <cell r="NN36">
            <v>-61677.270179590225</v>
          </cell>
          <cell r="NO36">
            <v>12962.2998046875</v>
          </cell>
          <cell r="NP36">
            <v>16447.19921875</v>
          </cell>
          <cell r="NQ36">
            <v>16764.012282879659</v>
          </cell>
          <cell r="NR36">
            <v>14608.870621664317</v>
          </cell>
          <cell r="NS36">
            <v>14328.510555527171</v>
          </cell>
          <cell r="NT36">
            <v>14269.066097914445</v>
          </cell>
          <cell r="NU36">
            <v>15903.937336430192</v>
          </cell>
          <cell r="NV36">
            <v>17243.029789101787</v>
          </cell>
          <cell r="NW36">
            <v>50131.594625597725</v>
          </cell>
          <cell r="NX36">
            <v>51653.460227231066</v>
          </cell>
          <cell r="NY36">
            <v>67425.47566704129</v>
          </cell>
          <cell r="NZ36">
            <v>64745.30744933345</v>
          </cell>
          <cell r="OA36">
            <v>75765.022756841077</v>
          </cell>
          <cell r="OB36">
            <v>88935.276783668727</v>
          </cell>
          <cell r="OC36">
            <v>93343.60655326194</v>
          </cell>
          <cell r="OD36" t="str">
            <v>CLP</v>
          </cell>
        </row>
        <row r="37">
          <cell r="C37" t="str">
            <v>HABITAT</v>
          </cell>
          <cell r="D37">
            <v>71921.484375</v>
          </cell>
          <cell r="E37">
            <v>82723.390625</v>
          </cell>
          <cell r="F37">
            <v>93312.25</v>
          </cell>
          <cell r="G37">
            <v>100931.6171875</v>
          </cell>
          <cell r="H37">
            <v>123165.63</v>
          </cell>
          <cell r="I37">
            <v>136734.765625</v>
          </cell>
          <cell r="J37">
            <v>131063.2421875</v>
          </cell>
          <cell r="K37">
            <v>132341.416</v>
          </cell>
          <cell r="L37">
            <v>129084.553</v>
          </cell>
          <cell r="M37">
            <v>114916.607</v>
          </cell>
          <cell r="N37">
            <v>136726.08900000001</v>
          </cell>
          <cell r="O37">
            <v>146640.91</v>
          </cell>
          <cell r="P37">
            <v>174038.758</v>
          </cell>
          <cell r="Q37">
            <v>172501.72099999999</v>
          </cell>
          <cell r="R37" t="str">
            <v>#N/A N/A</v>
          </cell>
          <cell r="S37" t="str">
            <v>#N/A N/A</v>
          </cell>
          <cell r="T37" t="str">
            <v>#N/A N/A</v>
          </cell>
          <cell r="U37" t="str">
            <v>#N/A N/A</v>
          </cell>
          <cell r="V37" t="str">
            <v>#N/A N/A</v>
          </cell>
          <cell r="W37" t="str">
            <v>#N/A N/A</v>
          </cell>
          <cell r="X37" t="str">
            <v>#N/A N/A</v>
          </cell>
          <cell r="Y37" t="str">
            <v>#N/A N/A</v>
          </cell>
          <cell r="Z37" t="str">
            <v>#N/A N/A</v>
          </cell>
          <cell r="AA37" t="str">
            <v>#N/A N/A</v>
          </cell>
          <cell r="AB37" t="str">
            <v>#N/A N/A</v>
          </cell>
          <cell r="AC37" t="str">
            <v>#N/A N/A</v>
          </cell>
          <cell r="AD37" t="str">
            <v>#N/A N/A</v>
          </cell>
          <cell r="AE37" t="str">
            <v>#N/A N/A</v>
          </cell>
          <cell r="AF37" t="str">
            <v>#N/A N/A</v>
          </cell>
          <cell r="AG37" t="str">
            <v>#N/A N/A</v>
          </cell>
          <cell r="AH37">
            <v>26076.580688476563</v>
          </cell>
          <cell r="AI37">
            <v>27974.492431640625</v>
          </cell>
          <cell r="AJ37">
            <v>34060.514038085938</v>
          </cell>
          <cell r="AK37" t="str">
            <v>#N/A N/A</v>
          </cell>
          <cell r="AL37">
            <v>41927.031999999999</v>
          </cell>
          <cell r="AM37">
            <v>53686.564453125</v>
          </cell>
          <cell r="AN37">
            <v>21200.35791015625</v>
          </cell>
          <cell r="AO37">
            <v>91821.31</v>
          </cell>
          <cell r="AP37">
            <v>90526.175999999992</v>
          </cell>
          <cell r="AQ37">
            <v>75374.516000000003</v>
          </cell>
          <cell r="AR37">
            <v>93171.810000000012</v>
          </cell>
          <cell r="AS37">
            <v>94880.31</v>
          </cell>
          <cell r="AT37">
            <v>116070.357</v>
          </cell>
          <cell r="AU37">
            <v>103736.524</v>
          </cell>
          <cell r="AV37" t="str">
            <v>#N/A N/A</v>
          </cell>
          <cell r="AW37">
            <v>24703.220703125</v>
          </cell>
          <cell r="AX37">
            <v>26660.35546875</v>
          </cell>
          <cell r="AY37">
            <v>32781.33203125</v>
          </cell>
          <cell r="AZ37">
            <v>33598.46875</v>
          </cell>
          <cell r="BA37">
            <v>40775.642999999996</v>
          </cell>
          <cell r="BB37">
            <v>52255.8984375</v>
          </cell>
          <cell r="BC37">
            <v>19558.16796875</v>
          </cell>
          <cell r="BD37">
            <v>90255.694000000003</v>
          </cell>
          <cell r="BE37">
            <v>89185.762000000002</v>
          </cell>
          <cell r="BF37">
            <v>73482.09599999999</v>
          </cell>
          <cell r="BG37">
            <v>91249.652999999991</v>
          </cell>
          <cell r="BH37">
            <v>92557.688999999998</v>
          </cell>
          <cell r="BI37">
            <v>114028.344</v>
          </cell>
          <cell r="BJ37">
            <v>101759.753</v>
          </cell>
          <cell r="BK37" t="str">
            <v>#N/A N/A</v>
          </cell>
          <cell r="BL37">
            <v>0</v>
          </cell>
          <cell r="BM37" t="str">
            <v>#N/A N/A</v>
          </cell>
          <cell r="BN37" t="str">
            <v>#N/A N/A</v>
          </cell>
          <cell r="BO37" t="str">
            <v>#N/A N/A</v>
          </cell>
          <cell r="BP37">
            <v>429.40899999999999</v>
          </cell>
          <cell r="BQ37">
            <v>490.08099365234375</v>
          </cell>
          <cell r="BR37">
            <v>1216.1929931640625</v>
          </cell>
          <cell r="BS37">
            <v>134599.242</v>
          </cell>
          <cell r="BT37">
            <v>99734.856</v>
          </cell>
          <cell r="BU37">
            <v>114486.113</v>
          </cell>
          <cell r="BV37">
            <v>121300.83799999999</v>
          </cell>
          <cell r="BW37">
            <v>129378.988</v>
          </cell>
          <cell r="BX37">
            <v>140504.255</v>
          </cell>
          <cell r="BY37">
            <v>153651.389</v>
          </cell>
          <cell r="BZ37" t="str">
            <v>#N/A N/A</v>
          </cell>
          <cell r="CA37" t="str">
            <v>#N/A N/A</v>
          </cell>
          <cell r="CB37" t="str">
            <v>#N/A N/A</v>
          </cell>
          <cell r="CC37" t="str">
            <v>#N/A N/A</v>
          </cell>
          <cell r="CD37" t="str">
            <v>#N/A N/A</v>
          </cell>
          <cell r="CE37" t="str">
            <v>#N/A N/A</v>
          </cell>
          <cell r="CF37" t="str">
            <v>#N/A N/A</v>
          </cell>
          <cell r="CG37" t="str">
            <v>#N/A N/A</v>
          </cell>
          <cell r="CH37" t="str">
            <v>#N/A N/A</v>
          </cell>
          <cell r="CI37" t="str">
            <v>#N/A N/A</v>
          </cell>
          <cell r="CJ37" t="str">
            <v>#N/A N/A</v>
          </cell>
          <cell r="CK37" t="str">
            <v>#N/A N/A</v>
          </cell>
          <cell r="CL37" t="str">
            <v>#N/A N/A</v>
          </cell>
          <cell r="CM37" t="str">
            <v>#N/A N/A</v>
          </cell>
          <cell r="CN37" t="str">
            <v>#N/A N/A</v>
          </cell>
          <cell r="CO37" t="str">
            <v>#N/A N/A</v>
          </cell>
          <cell r="CP37">
            <v>26995.256591796875</v>
          </cell>
          <cell r="CQ37">
            <v>30110.674560546875</v>
          </cell>
          <cell r="CR37">
            <v>31599.618041992188</v>
          </cell>
          <cell r="CS37">
            <v>31083.997802734375</v>
          </cell>
          <cell r="CT37">
            <v>39086.654999999999</v>
          </cell>
          <cell r="CU37">
            <v>44749.6923828125</v>
          </cell>
          <cell r="CV37">
            <v>8619.970703125</v>
          </cell>
          <cell r="CW37">
            <v>91038.703999999998</v>
          </cell>
          <cell r="CX37">
            <v>89892.501999999993</v>
          </cell>
          <cell r="CY37">
            <v>75936.296999999991</v>
          </cell>
          <cell r="CZ37">
            <v>95380.206000000006</v>
          </cell>
          <cell r="DA37">
            <v>97974.717000000004</v>
          </cell>
          <cell r="DB37">
            <v>117307.041</v>
          </cell>
          <cell r="DC37">
            <v>107098.14599999999</v>
          </cell>
          <cell r="DD37" t="str">
            <v>#N/A N/A</v>
          </cell>
          <cell r="DE37">
            <v>4519.841796875</v>
          </cell>
          <cell r="DF37">
            <v>4429.244140625</v>
          </cell>
          <cell r="DG37">
            <v>4983.7138671875</v>
          </cell>
          <cell r="DH37">
            <v>5235.05322265625</v>
          </cell>
          <cell r="DI37">
            <v>6017.0189999999993</v>
          </cell>
          <cell r="DJ37">
            <v>6486.68408203125</v>
          </cell>
          <cell r="DK37">
            <v>3891.218017578125</v>
          </cell>
          <cell r="DL37">
            <v>15334.609999999999</v>
          </cell>
          <cell r="DM37">
            <v>14414.419</v>
          </cell>
          <cell r="DN37">
            <v>14282.287999999999</v>
          </cell>
          <cell r="DO37">
            <v>20790.03</v>
          </cell>
          <cell r="DP37">
            <v>18501.806</v>
          </cell>
          <cell r="DQ37">
            <v>22777.212</v>
          </cell>
          <cell r="DR37">
            <v>23537.11</v>
          </cell>
          <cell r="DS37" t="str">
            <v>#N/A N/A</v>
          </cell>
          <cell r="DT37">
            <v>22475.4140625</v>
          </cell>
          <cell r="DU37">
            <v>25681.431640625</v>
          </cell>
          <cell r="DV37">
            <v>26615.904296875</v>
          </cell>
          <cell r="DW37">
            <v>25848.9453125</v>
          </cell>
          <cell r="DX37">
            <v>33069.635999999999</v>
          </cell>
          <cell r="DY37">
            <v>38263.0078125</v>
          </cell>
          <cell r="DZ37">
            <v>4728.7529296875</v>
          </cell>
          <cell r="EA37">
            <v>75704.093999999997</v>
          </cell>
          <cell r="EB37">
            <v>75478.082999999999</v>
          </cell>
          <cell r="EC37">
            <v>61654.008999999998</v>
          </cell>
          <cell r="ED37">
            <v>74590.173999999999</v>
          </cell>
          <cell r="EE37">
            <v>79472.910999999993</v>
          </cell>
          <cell r="EF37">
            <v>94529.828999999998</v>
          </cell>
          <cell r="EG37">
            <v>83561.035999999993</v>
          </cell>
          <cell r="EH37" t="str">
            <v>#N/A N/A</v>
          </cell>
          <cell r="EI37">
            <v>2001.363037109375</v>
          </cell>
          <cell r="EJ37">
            <v>2557.64208984375</v>
          </cell>
          <cell r="EK37">
            <v>14351.06640625</v>
          </cell>
          <cell r="EL37">
            <v>10434.75</v>
          </cell>
          <cell r="EM37">
            <v>7641.0619999999999</v>
          </cell>
          <cell r="EN37">
            <v>14773.7783203125</v>
          </cell>
          <cell r="EO37">
            <v>15088.1005859375</v>
          </cell>
          <cell r="EP37">
            <v>57411.733</v>
          </cell>
          <cell r="EQ37">
            <v>35069.646000000001</v>
          </cell>
          <cell r="ER37">
            <v>39958.169000000002</v>
          </cell>
          <cell r="ES37">
            <v>25773.031999999999</v>
          </cell>
          <cell r="ET37">
            <v>62612.994999999995</v>
          </cell>
          <cell r="EU37">
            <v>43673.057999999997</v>
          </cell>
          <cell r="EV37">
            <v>41789.815999999999</v>
          </cell>
          <cell r="EW37" t="str">
            <v>#N/A N/A</v>
          </cell>
          <cell r="EX37">
            <v>19600.095703125</v>
          </cell>
          <cell r="EY37">
            <v>10989.068359375</v>
          </cell>
          <cell r="EZ37">
            <v>3316.39208984375</v>
          </cell>
          <cell r="FA37">
            <v>3365.597900390625</v>
          </cell>
          <cell r="FB37">
            <v>110625.53</v>
          </cell>
          <cell r="FC37">
            <v>130406.9921875</v>
          </cell>
          <cell r="FD37">
            <v>123759.8671875</v>
          </cell>
          <cell r="FE37">
            <v>146142.81899999999</v>
          </cell>
          <cell r="FF37">
            <v>178742.761</v>
          </cell>
          <cell r="FG37">
            <v>184021.08100000001</v>
          </cell>
          <cell r="FH37">
            <v>30021.011999999999</v>
          </cell>
          <cell r="FI37">
            <v>545.6</v>
          </cell>
          <cell r="FJ37">
            <v>4099.3789999999999</v>
          </cell>
          <cell r="FK37">
            <v>362.988</v>
          </cell>
          <cell r="FL37" t="str">
            <v>#N/A N/A</v>
          </cell>
          <cell r="FM37">
            <v>373.3070068359375</v>
          </cell>
          <cell r="FN37">
            <v>261.35101318359375</v>
          </cell>
          <cell r="FO37">
            <v>916.38800048828125</v>
          </cell>
          <cell r="FP37">
            <v>1070.448974609375</v>
          </cell>
          <cell r="FQ37">
            <v>3543.0079999999998</v>
          </cell>
          <cell r="FR37">
            <v>4510.1611328125</v>
          </cell>
          <cell r="FS37">
            <v>2102.7958984375</v>
          </cell>
          <cell r="FT37">
            <v>1519.1179999999999</v>
          </cell>
          <cell r="FU37">
            <v>3398.98</v>
          </cell>
          <cell r="FV37">
            <v>2115.8270000000002</v>
          </cell>
          <cell r="FW37">
            <v>1769.7919999999999</v>
          </cell>
          <cell r="FX37">
            <v>1923.7449999999999</v>
          </cell>
          <cell r="FY37">
            <v>2392.511</v>
          </cell>
          <cell r="FZ37">
            <v>3097.3599999999997</v>
          </cell>
          <cell r="GA37" t="str">
            <v>#N/A N/A</v>
          </cell>
          <cell r="GB37" t="str">
            <v>#N/A N/A</v>
          </cell>
          <cell r="GC37" t="str">
            <v>#N/A N/A</v>
          </cell>
          <cell r="GD37" t="str">
            <v>#N/A N/A</v>
          </cell>
          <cell r="GE37" t="str">
            <v>#N/A N/A</v>
          </cell>
          <cell r="GF37" t="str">
            <v>#N/A N/A</v>
          </cell>
          <cell r="GG37" t="str">
            <v>#N/A N/A</v>
          </cell>
          <cell r="GH37" t="str">
            <v>#N/A N/A</v>
          </cell>
          <cell r="GI37" t="str">
            <v>#N/A N/A</v>
          </cell>
          <cell r="GJ37" t="str">
            <v>#N/A N/A</v>
          </cell>
          <cell r="GK37" t="str">
            <v>#N/A N/A</v>
          </cell>
          <cell r="GL37" t="str">
            <v>#N/A N/A</v>
          </cell>
          <cell r="GM37" t="str">
            <v>#N/A N/A</v>
          </cell>
          <cell r="GN37" t="str">
            <v>#N/A N/A</v>
          </cell>
          <cell r="GO37" t="str">
            <v>#N/A N/A</v>
          </cell>
          <cell r="GP37" t="str">
            <v>#N/A N/A</v>
          </cell>
          <cell r="GQ37" t="str">
            <v>#N/A N/A</v>
          </cell>
          <cell r="GR37" t="str">
            <v>#N/A N/A</v>
          </cell>
          <cell r="GS37" t="str">
            <v>#N/A N/A</v>
          </cell>
          <cell r="GT37" t="str">
            <v>#N/A N/A</v>
          </cell>
          <cell r="GU37" t="str">
            <v>#N/A N/A</v>
          </cell>
          <cell r="GV37" t="str">
            <v>#N/A N/A</v>
          </cell>
          <cell r="GW37" t="str">
            <v>#N/A N/A</v>
          </cell>
          <cell r="GX37" t="str">
            <v>#N/A N/A</v>
          </cell>
          <cell r="GY37" t="str">
            <v>#N/A N/A</v>
          </cell>
          <cell r="GZ37" t="str">
            <v>#N/A N/A</v>
          </cell>
          <cell r="HA37" t="str">
            <v>#N/A N/A</v>
          </cell>
          <cell r="HB37" t="str">
            <v>#N/A N/A</v>
          </cell>
          <cell r="HC37" t="str">
            <v>#N/A N/A</v>
          </cell>
          <cell r="HD37" t="str">
            <v>#N/A N/A</v>
          </cell>
          <cell r="HE37" t="str">
            <v>#N/A N/A</v>
          </cell>
          <cell r="HF37">
            <v>13433.8974609375</v>
          </cell>
          <cell r="HG37">
            <v>13103.37890625</v>
          </cell>
          <cell r="HH37">
            <v>12833.673828125</v>
          </cell>
          <cell r="HI37">
            <v>13474.0302734375</v>
          </cell>
          <cell r="HJ37">
            <v>13936.374</v>
          </cell>
          <cell r="HK37">
            <v>14786.525390625</v>
          </cell>
          <cell r="HL37">
            <v>15358.20703125</v>
          </cell>
          <cell r="HM37">
            <v>11599.655999999999</v>
          </cell>
          <cell r="HN37">
            <v>11360.385</v>
          </cell>
          <cell r="HO37">
            <v>10616.352999999999</v>
          </cell>
          <cell r="HP37">
            <v>14443.182999999999</v>
          </cell>
          <cell r="HQ37">
            <v>14443.182999999999</v>
          </cell>
          <cell r="HR37">
            <v>10634.428</v>
          </cell>
          <cell r="HS37">
            <v>13752.329</v>
          </cell>
          <cell r="HT37" t="str">
            <v>#N/A N/A</v>
          </cell>
          <cell r="HU37">
            <v>99752.046875</v>
          </cell>
          <cell r="HV37">
            <v>109503.4375</v>
          </cell>
          <cell r="HW37">
            <v>114434.0078125</v>
          </cell>
          <cell r="HX37">
            <v>122550.8984375</v>
          </cell>
          <cell r="HY37">
            <v>139797.24299999999</v>
          </cell>
          <cell r="HZ37">
            <v>168156.609375</v>
          </cell>
          <cell r="IA37">
            <v>163313.890625</v>
          </cell>
          <cell r="IB37">
            <v>226012.36799999999</v>
          </cell>
          <cell r="IC37">
            <v>239299.41999999998</v>
          </cell>
          <cell r="ID37">
            <v>248609.88699999999</v>
          </cell>
          <cell r="IE37">
            <v>279019.66599999997</v>
          </cell>
          <cell r="IF37">
            <v>308406.91399999999</v>
          </cell>
          <cell r="IG37">
            <v>327808.68199999997</v>
          </cell>
          <cell r="IH37">
            <v>353167.951</v>
          </cell>
          <cell r="II37" t="str">
            <v>#N/A N/A</v>
          </cell>
          <cell r="IJ37" t="str">
            <v>#N/A N/A</v>
          </cell>
          <cell r="IK37" t="str">
            <v>#N/A N/A</v>
          </cell>
          <cell r="IL37" t="str">
            <v>#N/A N/A</v>
          </cell>
          <cell r="IM37" t="str">
            <v>#N/A N/A</v>
          </cell>
          <cell r="IN37" t="str">
            <v>#N/A N/A</v>
          </cell>
          <cell r="IO37" t="str">
            <v>#N/A N/A</v>
          </cell>
          <cell r="IP37" t="str">
            <v>#N/A N/A</v>
          </cell>
          <cell r="IQ37" t="str">
            <v>#N/A N/A</v>
          </cell>
          <cell r="IR37" t="str">
            <v>#N/A N/A</v>
          </cell>
          <cell r="IS37" t="str">
            <v>#N/A N/A</v>
          </cell>
          <cell r="IT37" t="str">
            <v>#N/A N/A</v>
          </cell>
          <cell r="IU37" t="str">
            <v>#N/A N/A</v>
          </cell>
          <cell r="IV37" t="str">
            <v>#N/A N/A</v>
          </cell>
          <cell r="IW37" t="str">
            <v>#N/A N/A</v>
          </cell>
          <cell r="IX37" t="str">
            <v>#N/A N/A</v>
          </cell>
          <cell r="IY37">
            <v>0</v>
          </cell>
          <cell r="IZ37">
            <v>0</v>
          </cell>
          <cell r="JA37">
            <v>0</v>
          </cell>
          <cell r="JB37">
            <v>0</v>
          </cell>
          <cell r="JC37">
            <v>0</v>
          </cell>
          <cell r="JD37">
            <v>0</v>
          </cell>
          <cell r="JE37">
            <v>0</v>
          </cell>
          <cell r="JF37">
            <v>0</v>
          </cell>
          <cell r="JG37">
            <v>363.32299999999998</v>
          </cell>
          <cell r="JH37">
            <v>340.98699999999997</v>
          </cell>
          <cell r="JI37">
            <v>570.73299999999995</v>
          </cell>
          <cell r="JJ37">
            <v>287.36500000000001</v>
          </cell>
          <cell r="JK37">
            <v>264.964</v>
          </cell>
          <cell r="JL37">
            <v>233.99099999999999</v>
          </cell>
          <cell r="JM37" t="str">
            <v>#N/A N/A</v>
          </cell>
          <cell r="JN37">
            <v>13648.878295898438</v>
          </cell>
          <cell r="JO37">
            <v>15889.57958984375</v>
          </cell>
          <cell r="JP37">
            <v>18085.239990234375</v>
          </cell>
          <cell r="JQ37">
            <v>19460.9462890625</v>
          </cell>
          <cell r="JR37">
            <v>25716.535</v>
          </cell>
          <cell r="JS37">
            <v>30696.0546875</v>
          </cell>
          <cell r="JT37">
            <v>28126.99267578125</v>
          </cell>
          <cell r="JU37">
            <v>68673.717999999993</v>
          </cell>
          <cell r="JV37">
            <v>47555.858</v>
          </cell>
          <cell r="JW37">
            <v>39013.479999999996</v>
          </cell>
          <cell r="JX37">
            <v>48735.914000000004</v>
          </cell>
          <cell r="JY37">
            <v>52079.267</v>
          </cell>
          <cell r="JZ37">
            <v>76763.788</v>
          </cell>
          <cell r="KA37">
            <v>70510.11</v>
          </cell>
          <cell r="KB37" t="str">
            <v>#N/A N/A</v>
          </cell>
          <cell r="KC37">
            <v>1.4999999664723873E-2</v>
          </cell>
          <cell r="KD37">
            <v>0</v>
          </cell>
          <cell r="KE37">
            <v>4.999999888241291E-3</v>
          </cell>
          <cell r="KF37">
            <v>4.999999888241291E-3</v>
          </cell>
          <cell r="KG37">
            <v>0</v>
          </cell>
          <cell r="KH37">
            <v>0</v>
          </cell>
          <cell r="KI37">
            <v>0</v>
          </cell>
          <cell r="KJ37">
            <v>0</v>
          </cell>
          <cell r="KK37">
            <v>0</v>
          </cell>
          <cell r="KL37">
            <v>0</v>
          </cell>
          <cell r="KM37">
            <v>0.498</v>
          </cell>
          <cell r="KN37">
            <v>4.2759999999999998</v>
          </cell>
          <cell r="KO37">
            <v>0.188</v>
          </cell>
          <cell r="KP37">
            <v>-2.1829999999999998</v>
          </cell>
          <cell r="KQ37" t="str">
            <v>#N/A N/A</v>
          </cell>
          <cell r="KR37">
            <v>86103.173569335602</v>
          </cell>
          <cell r="KS37">
            <v>93613.863891601563</v>
          </cell>
          <cell r="KT37">
            <v>96348.768671874888</v>
          </cell>
          <cell r="KU37">
            <v>103089.91503417958</v>
          </cell>
          <cell r="KV37">
            <v>114080.708</v>
          </cell>
          <cell r="KW37">
            <v>137460.54724121094</v>
          </cell>
          <cell r="KX37">
            <v>135186.89709472656</v>
          </cell>
          <cell r="KY37">
            <v>157338.65</v>
          </cell>
          <cell r="KZ37">
            <v>191743.56200000001</v>
          </cell>
          <cell r="LA37">
            <v>209596.40699999998</v>
          </cell>
          <cell r="LB37">
            <v>230283.75199999998</v>
          </cell>
          <cell r="LC37">
            <v>256327.64700000003</v>
          </cell>
          <cell r="LD37">
            <v>251044.894</v>
          </cell>
          <cell r="LE37">
            <v>282657.84100000001</v>
          </cell>
          <cell r="LF37" t="str">
            <v>#N/A N/A</v>
          </cell>
          <cell r="LG37">
            <v>-989.68798828125</v>
          </cell>
          <cell r="LH37">
            <v>-369.87298583984375</v>
          </cell>
          <cell r="LI37">
            <v>-10.041999816894531</v>
          </cell>
          <cell r="LJ37" t="str">
            <v>#N/A N/A</v>
          </cell>
          <cell r="LK37">
            <v>-878.76199999999994</v>
          </cell>
          <cell r="LL37">
            <v>-822.3800048828125</v>
          </cell>
          <cell r="LM37">
            <v>-181.78799438476562</v>
          </cell>
          <cell r="LN37">
            <v>-695.75</v>
          </cell>
          <cell r="LO37">
            <v>-602.971</v>
          </cell>
          <cell r="LP37">
            <v>-309.50099999999998</v>
          </cell>
          <cell r="LQ37">
            <v>-791.33399999999995</v>
          </cell>
          <cell r="LR37">
            <v>-1264.278</v>
          </cell>
          <cell r="LS37">
            <v>-484.61099999999999</v>
          </cell>
          <cell r="LT37">
            <v>-4079.6279999999997</v>
          </cell>
          <cell r="LU37" t="str">
            <v>#N/A N/A</v>
          </cell>
          <cell r="LV37" t="str">
            <v>#N/A N/A</v>
          </cell>
          <cell r="LW37" t="str">
            <v>#N/A N/A</v>
          </cell>
          <cell r="LX37" t="str">
            <v>#N/A N/A</v>
          </cell>
          <cell r="LY37" t="str">
            <v>#N/A N/A</v>
          </cell>
          <cell r="LZ37" t="str">
            <v>#N/A N/A</v>
          </cell>
          <cell r="MA37" t="str">
            <v>#N/A N/A</v>
          </cell>
          <cell r="MB37" t="str">
            <v>#N/A N/A</v>
          </cell>
          <cell r="MC37" t="str">
            <v>#N/A N/A</v>
          </cell>
          <cell r="MD37" t="str">
            <v>#N/A N/A</v>
          </cell>
          <cell r="ME37" t="str">
            <v>#N/A N/A</v>
          </cell>
          <cell r="MF37" t="str">
            <v>#N/A N/A</v>
          </cell>
          <cell r="MG37">
            <v>11.382</v>
          </cell>
          <cell r="MH37">
            <v>10.804</v>
          </cell>
          <cell r="MI37">
            <v>9.4919999999999991</v>
          </cell>
          <cell r="MJ37" t="str">
            <v>#N/A N/A</v>
          </cell>
          <cell r="MK37" t="str">
            <v>#N/A N/A</v>
          </cell>
          <cell r="ML37" t="str">
            <v>#N/A N/A</v>
          </cell>
          <cell r="MM37" t="str">
            <v>#N/A N/A</v>
          </cell>
          <cell r="MN37" t="str">
            <v>#N/A N/A</v>
          </cell>
          <cell r="MO37" t="str">
            <v>#N/A N/A</v>
          </cell>
          <cell r="MP37" t="str">
            <v>#N/A N/A</v>
          </cell>
          <cell r="MQ37" t="str">
            <v>#N/A N/A</v>
          </cell>
          <cell r="MR37" t="str">
            <v>#N/A N/A</v>
          </cell>
          <cell r="MS37" t="str">
            <v>#N/A N/A</v>
          </cell>
          <cell r="MT37" t="str">
            <v>#N/A N/A</v>
          </cell>
          <cell r="MU37">
            <v>15208.824999999999</v>
          </cell>
          <cell r="MV37">
            <v>16720.316999999999</v>
          </cell>
          <cell r="MW37">
            <v>17175.11</v>
          </cell>
          <cell r="MX37">
            <v>19194.227999999999</v>
          </cell>
          <cell r="MY37" t="str">
            <v>#N/A N/A</v>
          </cell>
          <cell r="MZ37">
            <v>-17401.123046875</v>
          </cell>
          <cell r="NA37">
            <v>-17927.6796875</v>
          </cell>
          <cell r="NB37">
            <v>-26259.16796875</v>
          </cell>
          <cell r="NC37" t="str">
            <v>#N/A N/A</v>
          </cell>
          <cell r="ND37">
            <v>-24270.186999999998</v>
          </cell>
          <cell r="NE37">
            <v>-23414.19921875</v>
          </cell>
          <cell r="NF37">
            <v>-24594.689453125</v>
          </cell>
          <cell r="NG37">
            <v>-12000</v>
          </cell>
          <cell r="NH37">
            <v>-64000</v>
          </cell>
          <cell r="NI37">
            <v>-48000</v>
          </cell>
          <cell r="NJ37">
            <v>-51000</v>
          </cell>
          <cell r="NK37">
            <v>-52000</v>
          </cell>
          <cell r="NL37">
            <v>-85000</v>
          </cell>
          <cell r="NM37">
            <v>-65000</v>
          </cell>
          <cell r="NN37" t="str">
            <v>#N/A N/A</v>
          </cell>
          <cell r="NO37">
            <v>1373.3599853515625</v>
          </cell>
          <cell r="NP37">
            <v>1314.136962890625</v>
          </cell>
          <cell r="NQ37">
            <v>1279.1820068359375</v>
          </cell>
          <cell r="NR37" t="str">
            <v>#N/A N/A</v>
          </cell>
          <cell r="NS37">
            <v>1151.3889999999999</v>
          </cell>
          <cell r="NT37">
            <v>1430.666015625</v>
          </cell>
          <cell r="NU37">
            <v>1642.18994140625</v>
          </cell>
          <cell r="NV37">
            <v>1565.616</v>
          </cell>
          <cell r="NW37">
            <v>1338.4869999999999</v>
          </cell>
          <cell r="NX37">
            <v>1879.3049999999998</v>
          </cell>
          <cell r="NY37">
            <v>1906.7929999999999</v>
          </cell>
          <cell r="NZ37">
            <v>2293.297</v>
          </cell>
          <cell r="OA37">
            <v>1966.251</v>
          </cell>
          <cell r="OB37">
            <v>1907.7279999999998</v>
          </cell>
          <cell r="OC37" t="str">
            <v>#N/A N/A</v>
          </cell>
          <cell r="OD37" t="str">
            <v>CLP</v>
          </cell>
        </row>
        <row r="38">
          <cell r="C38" t="str">
            <v>GASCO SA</v>
          </cell>
          <cell r="D38">
            <v>254529</v>
          </cell>
          <cell r="E38">
            <v>273511.6875</v>
          </cell>
          <cell r="F38">
            <v>298366.59375</v>
          </cell>
          <cell r="G38">
            <v>360264.65625</v>
          </cell>
          <cell r="H38">
            <v>376983.96875</v>
          </cell>
          <cell r="I38">
            <v>474586.0625</v>
          </cell>
          <cell r="J38">
            <v>525621.6875</v>
          </cell>
          <cell r="K38">
            <v>451274.95500000002</v>
          </cell>
          <cell r="L38">
            <v>671979.45400000003</v>
          </cell>
          <cell r="M38">
            <v>930945.39500000002</v>
          </cell>
          <cell r="N38">
            <v>1033893.436</v>
          </cell>
          <cell r="O38">
            <v>993022.54</v>
          </cell>
          <cell r="P38">
            <v>615485.68700000003</v>
          </cell>
          <cell r="Q38">
            <v>401516.35800000001</v>
          </cell>
          <cell r="R38">
            <v>490269.07799999998</v>
          </cell>
          <cell r="S38" t="str">
            <v>#N/A N/A</v>
          </cell>
          <cell r="T38" t="str">
            <v>#N/A N/A</v>
          </cell>
          <cell r="U38" t="str">
            <v>#N/A N/A</v>
          </cell>
          <cell r="V38" t="str">
            <v>#N/A N/A</v>
          </cell>
          <cell r="W38">
            <v>274387.09375</v>
          </cell>
          <cell r="X38">
            <v>375712.75</v>
          </cell>
          <cell r="Y38">
            <v>457638.375</v>
          </cell>
          <cell r="Z38">
            <v>330750.13199999998</v>
          </cell>
          <cell r="AA38">
            <v>526719.78799999994</v>
          </cell>
          <cell r="AB38">
            <v>752077.82699999993</v>
          </cell>
          <cell r="AC38">
            <v>794209.73199999996</v>
          </cell>
          <cell r="AD38">
            <v>716572.58100000001</v>
          </cell>
          <cell r="AE38">
            <v>519945.47599999997</v>
          </cell>
          <cell r="AF38">
            <v>299151.94299999997</v>
          </cell>
          <cell r="AG38">
            <v>385190</v>
          </cell>
          <cell r="AH38">
            <v>73610.099609375</v>
          </cell>
          <cell r="AI38">
            <v>83827.400390625</v>
          </cell>
          <cell r="AJ38">
            <v>85198.517578125</v>
          </cell>
          <cell r="AK38">
            <v>98523.62109375</v>
          </cell>
          <cell r="AL38">
            <v>95765.291015625</v>
          </cell>
          <cell r="AM38">
            <v>87769.001953125</v>
          </cell>
          <cell r="AN38">
            <v>59608.4296875</v>
          </cell>
          <cell r="AO38">
            <v>87032.718999999997</v>
          </cell>
          <cell r="AP38">
            <v>147808.747</v>
          </cell>
          <cell r="AQ38">
            <v>146235.541</v>
          </cell>
          <cell r="AR38">
            <v>211772.462</v>
          </cell>
          <cell r="AS38">
            <v>242362.11800000002</v>
          </cell>
          <cell r="AT38">
            <v>70617.701000000001</v>
          </cell>
          <cell r="AU38">
            <v>77671.099000000002</v>
          </cell>
          <cell r="AV38">
            <v>78666.315000000002</v>
          </cell>
          <cell r="AW38">
            <v>52675.5</v>
          </cell>
          <cell r="AX38">
            <v>57761.30078125</v>
          </cell>
          <cell r="AY38">
            <v>64810.23046875</v>
          </cell>
          <cell r="AZ38">
            <v>76267.8984375</v>
          </cell>
          <cell r="BA38">
            <v>70590.5703125</v>
          </cell>
          <cell r="BB38">
            <v>60442.2734375</v>
          </cell>
          <cell r="BC38">
            <v>27924.8203125</v>
          </cell>
          <cell r="BD38">
            <v>51833.64</v>
          </cell>
          <cell r="BE38">
            <v>112257.962</v>
          </cell>
          <cell r="BF38">
            <v>108306.848</v>
          </cell>
          <cell r="BG38">
            <v>171500.39599999998</v>
          </cell>
          <cell r="BH38">
            <v>193693.09399999998</v>
          </cell>
          <cell r="BI38">
            <v>46295.331999999995</v>
          </cell>
          <cell r="BJ38">
            <v>54078.909</v>
          </cell>
          <cell r="BK38">
            <v>56625.834999999999</v>
          </cell>
          <cell r="BL38" t="str">
            <v>#N/A N/A</v>
          </cell>
          <cell r="BM38" t="str">
            <v>#N/A N/A</v>
          </cell>
          <cell r="BN38" t="str">
            <v>#N/A N/A</v>
          </cell>
          <cell r="BO38">
            <v>2002.239990234375</v>
          </cell>
          <cell r="BP38">
            <v>2635.4189453125</v>
          </cell>
          <cell r="BQ38">
            <v>3452.509033203125</v>
          </cell>
          <cell r="BR38">
            <v>5501.26416015625</v>
          </cell>
          <cell r="BS38">
            <v>1567.27</v>
          </cell>
          <cell r="BT38">
            <v>1418.5709999999999</v>
          </cell>
          <cell r="BU38">
            <v>1850.723</v>
          </cell>
          <cell r="BV38">
            <v>1616.8429999999998</v>
          </cell>
          <cell r="BW38">
            <v>1550.3579999999999</v>
          </cell>
          <cell r="BX38">
            <v>362.279</v>
          </cell>
          <cell r="BY38">
            <v>865.22399999999993</v>
          </cell>
          <cell r="BZ38">
            <v>818.77199999999993</v>
          </cell>
          <cell r="CA38">
            <v>24321.80078125</v>
          </cell>
          <cell r="CB38">
            <v>24892.5</v>
          </cell>
          <cell r="CC38">
            <v>24654.060546875</v>
          </cell>
          <cell r="CD38">
            <v>23686.318359375</v>
          </cell>
          <cell r="CE38">
            <v>22277.619140625</v>
          </cell>
          <cell r="CF38">
            <v>24153.630859375</v>
          </cell>
          <cell r="CG38">
            <v>27488.6953125</v>
          </cell>
          <cell r="CH38" t="str">
            <v>#N/A N/A</v>
          </cell>
          <cell r="CI38" t="str">
            <v>#N/A N/A</v>
          </cell>
          <cell r="CJ38" t="str">
            <v>#N/A N/A</v>
          </cell>
          <cell r="CK38" t="str">
            <v>#N/A N/A</v>
          </cell>
          <cell r="CL38" t="str">
            <v>#N/A N/A</v>
          </cell>
          <cell r="CM38" t="str">
            <v>#N/A N/A</v>
          </cell>
          <cell r="CN38" t="str">
            <v>#N/A N/A</v>
          </cell>
          <cell r="CO38" t="str">
            <v>#N/A N/A</v>
          </cell>
          <cell r="CP38">
            <v>20534.098999023438</v>
          </cell>
          <cell r="CQ38">
            <v>40835.600830078125</v>
          </cell>
          <cell r="CR38">
            <v>49916.662536621094</v>
          </cell>
          <cell r="CS38">
            <v>50015.854248046875</v>
          </cell>
          <cell r="CT38">
            <v>62114.76171875</v>
          </cell>
          <cell r="CU38">
            <v>47085.466796875</v>
          </cell>
          <cell r="CV38">
            <v>8816.627197265625</v>
          </cell>
          <cell r="CW38">
            <v>56634.190999999999</v>
          </cell>
          <cell r="CX38">
            <v>79733.986000000004</v>
          </cell>
          <cell r="CY38">
            <v>75338.043000000005</v>
          </cell>
          <cell r="CZ38">
            <v>147724.85800000001</v>
          </cell>
          <cell r="DA38">
            <v>169918.79500000001</v>
          </cell>
          <cell r="DB38">
            <v>21499.371999999999</v>
          </cell>
          <cell r="DC38">
            <v>36689.972999999998</v>
          </cell>
          <cell r="DD38">
            <v>38699.472000000002</v>
          </cell>
          <cell r="DE38">
            <v>6059</v>
          </cell>
          <cell r="DF38">
            <v>7551.10009765625</v>
          </cell>
          <cell r="DG38">
            <v>8225.1240234375</v>
          </cell>
          <cell r="DH38">
            <v>4786.5087890625</v>
          </cell>
          <cell r="DI38">
            <v>9416.0498046875</v>
          </cell>
          <cell r="DJ38">
            <v>9344.67578125</v>
          </cell>
          <cell r="DK38">
            <v>7009.994140625</v>
          </cell>
          <cell r="DL38">
            <v>6565.8159999999998</v>
          </cell>
          <cell r="DM38">
            <v>7459.482</v>
          </cell>
          <cell r="DN38">
            <v>11950.111999999999</v>
          </cell>
          <cell r="DO38">
            <v>42280.167999999998</v>
          </cell>
          <cell r="DP38">
            <v>30202.662999999997</v>
          </cell>
          <cell r="DQ38">
            <v>10632.332</v>
          </cell>
          <cell r="DR38">
            <v>10096.395999999999</v>
          </cell>
          <cell r="DS38">
            <v>10569.489</v>
          </cell>
          <cell r="DT38">
            <v>14475.099609375</v>
          </cell>
          <cell r="DU38">
            <v>33284.5</v>
          </cell>
          <cell r="DV38">
            <v>41691.5390625</v>
          </cell>
          <cell r="DW38">
            <v>45229.34765625</v>
          </cell>
          <cell r="DX38">
            <v>52698.71484375</v>
          </cell>
          <cell r="DY38">
            <v>37740.7890625</v>
          </cell>
          <cell r="DZ38">
            <v>1806.6319580078125</v>
          </cell>
          <cell r="EA38">
            <v>50068.375</v>
          </cell>
          <cell r="EB38">
            <v>72274.504000000001</v>
          </cell>
          <cell r="EC38">
            <v>63387.930999999997</v>
          </cell>
          <cell r="ED38">
            <v>105444.69</v>
          </cell>
          <cell r="EE38">
            <v>139716.13199999998</v>
          </cell>
          <cell r="EF38">
            <v>10867.039999999999</v>
          </cell>
          <cell r="EG38">
            <v>26593.576999999997</v>
          </cell>
          <cell r="EH38">
            <v>28129.983</v>
          </cell>
          <cell r="EI38">
            <v>2560.013916015625</v>
          </cell>
          <cell r="EJ38">
            <v>1784.323974609375</v>
          </cell>
          <cell r="EK38">
            <v>1981.0660400390625</v>
          </cell>
          <cell r="EL38">
            <v>2481.64697265625</v>
          </cell>
          <cell r="EM38">
            <v>3057.738037109375</v>
          </cell>
          <cell r="EN38">
            <v>4862.591796875</v>
          </cell>
          <cell r="EO38">
            <v>6964.4912109375</v>
          </cell>
          <cell r="EP38">
            <v>26574.003999999997</v>
          </cell>
          <cell r="EQ38">
            <v>75632.93299999999</v>
          </cell>
          <cell r="ER38">
            <v>34943.614999999998</v>
          </cell>
          <cell r="ES38">
            <v>58695.182999999997</v>
          </cell>
          <cell r="ET38">
            <v>60337.652999999998</v>
          </cell>
          <cell r="EU38">
            <v>56726.756999999998</v>
          </cell>
          <cell r="EV38">
            <v>17869.537</v>
          </cell>
          <cell r="EW38">
            <v>24452.214</v>
          </cell>
          <cell r="EX38">
            <v>1011.8740234375</v>
          </cell>
          <cell r="EY38">
            <v>171.71000671386719</v>
          </cell>
          <cell r="EZ38">
            <v>0</v>
          </cell>
          <cell r="FA38">
            <v>8576.5400390625</v>
          </cell>
          <cell r="FB38">
            <v>6068.73779296875</v>
          </cell>
          <cell r="FC38">
            <v>80.058998107910156</v>
          </cell>
          <cell r="FD38">
            <v>0</v>
          </cell>
          <cell r="FE38">
            <v>0</v>
          </cell>
          <cell r="FF38">
            <v>12.975999999999999</v>
          </cell>
          <cell r="FG38">
            <v>14.395</v>
          </cell>
          <cell r="FH38">
            <v>13.306999999999999</v>
          </cell>
          <cell r="FI38">
            <v>14.545</v>
          </cell>
          <cell r="FJ38">
            <v>411.017</v>
          </cell>
          <cell r="FK38">
            <v>19.689</v>
          </cell>
          <cell r="FL38">
            <v>94.878999999999991</v>
          </cell>
          <cell r="FM38">
            <v>29899.880859375</v>
          </cell>
          <cell r="FN38">
            <v>28439.54296875</v>
          </cell>
          <cell r="FO38">
            <v>31000.580078125</v>
          </cell>
          <cell r="FP38">
            <v>29861.509765625</v>
          </cell>
          <cell r="FQ38">
            <v>34244.875</v>
          </cell>
          <cell r="FR38">
            <v>34246.84375</v>
          </cell>
          <cell r="FS38">
            <v>33824.23046875</v>
          </cell>
          <cell r="FT38">
            <v>41476.159</v>
          </cell>
          <cell r="FU38">
            <v>60956.991999999998</v>
          </cell>
          <cell r="FV38">
            <v>66810.823000000004</v>
          </cell>
          <cell r="FW38">
            <v>78868.035999999993</v>
          </cell>
          <cell r="FX38">
            <v>61350.902999999998</v>
          </cell>
          <cell r="FY38">
            <v>59518.815999999999</v>
          </cell>
          <cell r="FZ38">
            <v>23374.468999999997</v>
          </cell>
          <cell r="GA38">
            <v>24378.805</v>
          </cell>
          <cell r="GB38">
            <v>9742.376953125</v>
          </cell>
          <cell r="GC38">
            <v>8361.25390625</v>
          </cell>
          <cell r="GD38">
            <v>11302.39453125</v>
          </cell>
          <cell r="GE38">
            <v>11988.5498046875</v>
          </cell>
          <cell r="GF38">
            <v>14382.818359375</v>
          </cell>
          <cell r="GG38">
            <v>24992.44921875</v>
          </cell>
          <cell r="GH38">
            <v>14090.4912109375</v>
          </cell>
          <cell r="GI38">
            <v>18779</v>
          </cell>
          <cell r="GJ38">
            <v>25413.355</v>
          </cell>
          <cell r="GK38">
            <v>29903.631999999998</v>
          </cell>
          <cell r="GL38">
            <v>58016.676999999996</v>
          </cell>
          <cell r="GM38">
            <v>46731.028999999995</v>
          </cell>
          <cell r="GN38">
            <v>42498.869999999995</v>
          </cell>
          <cell r="GO38">
            <v>38084.384999999995</v>
          </cell>
          <cell r="GP38">
            <v>32072.297999999999</v>
          </cell>
          <cell r="GQ38">
            <v>52528.48046875</v>
          </cell>
          <cell r="GR38">
            <v>65029.0546875</v>
          </cell>
          <cell r="GS38">
            <v>60419.015625</v>
          </cell>
          <cell r="GT38">
            <v>65207.09765625</v>
          </cell>
          <cell r="GU38">
            <v>75280.859375</v>
          </cell>
          <cell r="GV38">
            <v>94635.765625</v>
          </cell>
          <cell r="GW38">
            <v>95563.0078125</v>
          </cell>
          <cell r="GX38">
            <v>107172.97</v>
          </cell>
          <cell r="GY38">
            <v>183628.71299999999</v>
          </cell>
          <cell r="GZ38">
            <v>171427.96399999998</v>
          </cell>
          <cell r="HA38">
            <v>215071.29199999999</v>
          </cell>
          <cell r="HB38">
            <v>199276.367</v>
          </cell>
          <cell r="HC38">
            <v>186271.92599999998</v>
          </cell>
          <cell r="HD38">
            <v>1123469.192</v>
          </cell>
          <cell r="HE38">
            <v>98841.993000000002</v>
          </cell>
          <cell r="HF38">
            <v>487023.125</v>
          </cell>
          <cell r="HG38">
            <v>522796.59375</v>
          </cell>
          <cell r="HH38">
            <v>565806.5</v>
          </cell>
          <cell r="HI38">
            <v>604742.5</v>
          </cell>
          <cell r="HJ38">
            <v>624411.4375</v>
          </cell>
          <cell r="HK38">
            <v>675088.125</v>
          </cell>
          <cell r="HL38">
            <v>752476.1875</v>
          </cell>
          <cell r="HM38">
            <v>954719.86300000001</v>
          </cell>
          <cell r="HN38">
            <v>948062.68900000001</v>
          </cell>
          <cell r="HO38">
            <v>995510.33899999992</v>
          </cell>
          <cell r="HP38">
            <v>1185216.2789999999</v>
          </cell>
          <cell r="HQ38">
            <v>1338588.254</v>
          </cell>
          <cell r="HR38">
            <v>1438330.936</v>
          </cell>
          <cell r="HS38">
            <v>516944.842</v>
          </cell>
          <cell r="HT38">
            <v>521736.027</v>
          </cell>
          <cell r="HU38">
            <v>746469.3125</v>
          </cell>
          <cell r="HV38">
            <v>760344.6875</v>
          </cell>
          <cell r="HW38">
            <v>791733.875</v>
          </cell>
          <cell r="HX38">
            <v>814522.9375</v>
          </cell>
          <cell r="HY38">
            <v>844133.0625</v>
          </cell>
          <cell r="HZ38">
            <v>957832</v>
          </cell>
          <cell r="IA38">
            <v>1041963.875</v>
          </cell>
          <cell r="IB38">
            <v>1156079.325</v>
          </cell>
          <cell r="IC38">
            <v>1188105.814</v>
          </cell>
          <cell r="ID38">
            <v>1223712.1409999998</v>
          </cell>
          <cell r="IE38">
            <v>1457042.1169999999</v>
          </cell>
          <cell r="IF38">
            <v>1599608.6669999999</v>
          </cell>
          <cell r="IG38">
            <v>1702789.2389999998</v>
          </cell>
          <cell r="IH38">
            <v>1656639.763</v>
          </cell>
          <cell r="II38">
            <v>638249.495</v>
          </cell>
          <cell r="IJ38">
            <v>7497.0009765625</v>
          </cell>
          <cell r="IK38">
            <v>11648.4716796875</v>
          </cell>
          <cell r="IL38">
            <v>7739.59716796875</v>
          </cell>
          <cell r="IM38">
            <v>13616.509765625</v>
          </cell>
          <cell r="IN38">
            <v>11511.38671875</v>
          </cell>
          <cell r="IO38">
            <v>30270.9375</v>
          </cell>
          <cell r="IP38">
            <v>19216.84765625</v>
          </cell>
          <cell r="IQ38">
            <v>5475.7709999999997</v>
          </cell>
          <cell r="IR38">
            <v>31864.51</v>
          </cell>
          <cell r="IS38">
            <v>38199.009999999995</v>
          </cell>
          <cell r="IT38">
            <v>58791.024999999994</v>
          </cell>
          <cell r="IU38">
            <v>36931.939999999995</v>
          </cell>
          <cell r="IV38">
            <v>51085.909999999996</v>
          </cell>
          <cell r="IW38">
            <v>32211.535</v>
          </cell>
          <cell r="IX38">
            <v>35362.201000000001</v>
          </cell>
          <cell r="IY38">
            <v>386622.47265625</v>
          </cell>
          <cell r="IZ38">
            <v>388549.55859375</v>
          </cell>
          <cell r="JA38">
            <v>379857.265625</v>
          </cell>
          <cell r="JB38">
            <v>373584.171875</v>
          </cell>
          <cell r="JC38">
            <v>367654.94140625</v>
          </cell>
          <cell r="JD38">
            <v>405972.650390625</v>
          </cell>
          <cell r="JE38">
            <v>459383.7734375</v>
          </cell>
          <cell r="JF38">
            <v>438584.12599999999</v>
          </cell>
          <cell r="JG38">
            <v>419861.853</v>
          </cell>
          <cell r="JH38">
            <v>413657.72</v>
          </cell>
          <cell r="JI38">
            <v>419417.76799999998</v>
          </cell>
          <cell r="JJ38">
            <v>436098.05700000003</v>
          </cell>
          <cell r="JK38">
            <v>480865.95900000003</v>
          </cell>
          <cell r="JL38">
            <v>270456.53600000002</v>
          </cell>
          <cell r="JM38">
            <v>268634.47699999996</v>
          </cell>
          <cell r="JN38">
            <v>439797.19921875</v>
          </cell>
          <cell r="JO38">
            <v>450314.46484375</v>
          </cell>
          <cell r="JP38">
            <v>451226.91796875</v>
          </cell>
          <cell r="JQ38">
            <v>455357.265625</v>
          </cell>
          <cell r="JR38">
            <v>459998.68359375</v>
          </cell>
          <cell r="JS38">
            <v>534256.58984375</v>
          </cell>
          <cell r="JT38">
            <v>584191.3984375</v>
          </cell>
          <cell r="JU38">
            <v>636427.42000000004</v>
          </cell>
          <cell r="JV38">
            <v>633675.09600000002</v>
          </cell>
          <cell r="JW38">
            <v>653485.28500000003</v>
          </cell>
          <cell r="JX38">
            <v>709410.53399999999</v>
          </cell>
          <cell r="JY38">
            <v>741658.60499999998</v>
          </cell>
          <cell r="JZ38">
            <v>878245.679</v>
          </cell>
          <cell r="KA38">
            <v>885212.03099999996</v>
          </cell>
          <cell r="KB38">
            <v>413449.95799999998</v>
          </cell>
          <cell r="KC38">
            <v>106263.46875</v>
          </cell>
          <cell r="KD38">
            <v>113123.6015625</v>
          </cell>
          <cell r="KE38">
            <v>130652.1875</v>
          </cell>
          <cell r="KF38">
            <v>137664.40625</v>
          </cell>
          <cell r="KG38">
            <v>140574.71875</v>
          </cell>
          <cell r="KH38">
            <v>159983.859375</v>
          </cell>
          <cell r="KI38">
            <v>169292.53125</v>
          </cell>
          <cell r="KJ38">
            <v>177652.785</v>
          </cell>
          <cell r="KK38">
            <v>195924.90899999999</v>
          </cell>
          <cell r="KL38">
            <v>191718.87099999998</v>
          </cell>
          <cell r="KM38">
            <v>256202.87899999999</v>
          </cell>
          <cell r="KN38">
            <v>293964.33499999996</v>
          </cell>
          <cell r="KO38">
            <v>286021.89299999998</v>
          </cell>
          <cell r="KP38">
            <v>262699.00199999998</v>
          </cell>
          <cell r="KQ38">
            <v>27079.215</v>
          </cell>
          <cell r="KR38">
            <v>306672.1328125</v>
          </cell>
          <cell r="KS38">
            <v>310030.2421875</v>
          </cell>
          <cell r="KT38">
            <v>340506.9609375</v>
          </cell>
          <cell r="KU38">
            <v>359165.703125</v>
          </cell>
          <cell r="KV38">
            <v>384134.359375</v>
          </cell>
          <cell r="KW38">
            <v>423575.4296875</v>
          </cell>
          <cell r="KX38">
            <v>457772.46875</v>
          </cell>
          <cell r="KY38">
            <v>519651.90499999997</v>
          </cell>
          <cell r="KZ38">
            <v>554430.71799999999</v>
          </cell>
          <cell r="LA38">
            <v>570226.85600000003</v>
          </cell>
          <cell r="LB38">
            <v>747631.58299999998</v>
          </cell>
          <cell r="LC38">
            <v>857950.0619999998</v>
          </cell>
          <cell r="LD38">
            <v>824543.55999999994</v>
          </cell>
          <cell r="LE38">
            <v>771427.73199999996</v>
          </cell>
          <cell r="LF38">
            <v>224799.53699999995</v>
          </cell>
          <cell r="LG38">
            <v>-41786.19921875</v>
          </cell>
          <cell r="LH38">
            <v>-53649.8984375</v>
          </cell>
          <cell r="LI38">
            <v>-53926.98046875</v>
          </cell>
          <cell r="LJ38">
            <v>-44737.58203125</v>
          </cell>
          <cell r="LK38">
            <v>-36282.30859375</v>
          </cell>
          <cell r="LL38">
            <v>-37157.84375</v>
          </cell>
          <cell r="LM38">
            <v>-47676.42578125</v>
          </cell>
          <cell r="LN38">
            <v>-27473.365999999998</v>
          </cell>
          <cell r="LO38">
            <v>-35423.322</v>
          </cell>
          <cell r="LP38">
            <v>-63974.775999999998</v>
          </cell>
          <cell r="LQ38">
            <v>-55108.542999999998</v>
          </cell>
          <cell r="LR38">
            <v>-77065.194999999992</v>
          </cell>
          <cell r="LS38">
            <v>-42620.442999999999</v>
          </cell>
          <cell r="LT38">
            <v>-27147.074000000001</v>
          </cell>
          <cell r="LU38">
            <v>-29444.915999999997</v>
          </cell>
          <cell r="LV38" t="str">
            <v>#N/A N/A</v>
          </cell>
          <cell r="LW38" t="str">
            <v>#N/A N/A</v>
          </cell>
          <cell r="LX38" t="str">
            <v>#N/A N/A</v>
          </cell>
          <cell r="LY38" t="str">
            <v>#N/A N/A</v>
          </cell>
          <cell r="LZ38" t="str">
            <v>#N/A N/A</v>
          </cell>
          <cell r="MA38" t="str">
            <v>#N/A N/A</v>
          </cell>
          <cell r="MB38" t="str">
            <v>#N/A N/A</v>
          </cell>
          <cell r="MC38" t="str">
            <v>#N/A N/A</v>
          </cell>
          <cell r="MD38" t="str">
            <v>#N/A N/A</v>
          </cell>
          <cell r="ME38" t="str">
            <v>#N/A N/A</v>
          </cell>
          <cell r="MF38">
            <v>26373.102999999999</v>
          </cell>
          <cell r="MG38">
            <v>26705.637999999999</v>
          </cell>
          <cell r="MH38">
            <v>14358.992999999999</v>
          </cell>
          <cell r="MI38">
            <v>12388.034</v>
          </cell>
          <cell r="MJ38">
            <v>13478.581</v>
          </cell>
          <cell r="MK38" t="str">
            <v>#N/A N/A</v>
          </cell>
          <cell r="ML38" t="str">
            <v>#N/A N/A</v>
          </cell>
          <cell r="MM38" t="str">
            <v>#N/A N/A</v>
          </cell>
          <cell r="MN38" t="str">
            <v>#N/A N/A</v>
          </cell>
          <cell r="MO38" t="str">
            <v>#N/A N/A</v>
          </cell>
          <cell r="MP38" t="str">
            <v>#N/A N/A</v>
          </cell>
          <cell r="MQ38" t="str">
            <v>#N/A N/A</v>
          </cell>
          <cell r="MR38">
            <v>3472.5499999999997</v>
          </cell>
          <cell r="MS38">
            <v>4434.7929999999997</v>
          </cell>
          <cell r="MT38">
            <v>2462.4389999999999</v>
          </cell>
          <cell r="MU38">
            <v>2722.98</v>
          </cell>
          <cell r="MV38">
            <v>16623.714</v>
          </cell>
          <cell r="MW38">
            <v>16911.321</v>
          </cell>
          <cell r="MX38">
            <v>5613.6459999999997</v>
          </cell>
          <cell r="MY38">
            <v>16895.392</v>
          </cell>
          <cell r="MZ38">
            <v>-9651.099609375</v>
          </cell>
          <cell r="NA38">
            <v>-15965.900390625</v>
          </cell>
          <cell r="NB38">
            <v>-16954.22265625</v>
          </cell>
          <cell r="NC38">
            <v>-32387.99609375</v>
          </cell>
          <cell r="ND38">
            <v>-36029.01171875</v>
          </cell>
          <cell r="NE38">
            <v>-19421.9296875</v>
          </cell>
          <cell r="NF38">
            <v>-21053.056640625</v>
          </cell>
          <cell r="NG38">
            <v>-14020.008</v>
          </cell>
          <cell r="NH38">
            <v>-17700.531999999999</v>
          </cell>
          <cell r="NI38">
            <v>-60463.481999999996</v>
          </cell>
          <cell r="NJ38">
            <v>-61144.663999999997</v>
          </cell>
          <cell r="NK38">
            <v>-120347.31999999999</v>
          </cell>
          <cell r="NL38">
            <v>-94516.756999999998</v>
          </cell>
          <cell r="NM38">
            <v>-46022.36</v>
          </cell>
          <cell r="NN38">
            <v>-24162.460999999999</v>
          </cell>
          <cell r="NO38">
            <v>20934.599609375</v>
          </cell>
          <cell r="NP38">
            <v>26066.099609375</v>
          </cell>
          <cell r="NQ38">
            <v>20388.287109375</v>
          </cell>
          <cell r="NR38">
            <v>22255.72265625</v>
          </cell>
          <cell r="NS38">
            <v>25174.720703125</v>
          </cell>
          <cell r="NT38">
            <v>27326.728515625</v>
          </cell>
          <cell r="NU38">
            <v>31683.609375</v>
          </cell>
          <cell r="NV38">
            <v>35199.078999999998</v>
          </cell>
          <cell r="NW38">
            <v>35550.784999999996</v>
          </cell>
          <cell r="NX38">
            <v>37928.692999999999</v>
          </cell>
          <cell r="NY38">
            <v>40272.065999999999</v>
          </cell>
          <cell r="NZ38">
            <v>48669.023999999998</v>
          </cell>
          <cell r="OA38">
            <v>24322.368999999999</v>
          </cell>
          <cell r="OB38">
            <v>23592.19</v>
          </cell>
          <cell r="OC38">
            <v>22040.48</v>
          </cell>
          <cell r="OD38" t="str">
            <v>CLP</v>
          </cell>
        </row>
        <row r="39">
          <cell r="C39" t="str">
            <v>BICECORP SA</v>
          </cell>
          <cell r="D39">
            <v>22614.837890625</v>
          </cell>
          <cell r="E39">
            <v>24093.869140625</v>
          </cell>
          <cell r="F39">
            <v>32421.19140625</v>
          </cell>
          <cell r="G39">
            <v>8085.1750000000002</v>
          </cell>
          <cell r="H39">
            <v>17934.67578125</v>
          </cell>
          <cell r="I39">
            <v>21679.560546875</v>
          </cell>
          <cell r="J39">
            <v>23264.677734375</v>
          </cell>
          <cell r="K39">
            <v>418296.56800000003</v>
          </cell>
          <cell r="L39">
            <v>419883.63500000001</v>
          </cell>
          <cell r="M39">
            <v>521547.223</v>
          </cell>
          <cell r="N39">
            <v>623710.64399999997</v>
          </cell>
          <cell r="O39">
            <v>678702.31299999997</v>
          </cell>
          <cell r="P39">
            <v>927974.62899999996</v>
          </cell>
          <cell r="Q39">
            <v>971277.07499999995</v>
          </cell>
          <cell r="R39">
            <v>964591.14899999998</v>
          </cell>
          <cell r="S39" t="str">
            <v>#N/A N/A</v>
          </cell>
          <cell r="T39" t="str">
            <v>#N/A N/A</v>
          </cell>
          <cell r="U39" t="str">
            <v>#N/A N/A</v>
          </cell>
          <cell r="V39" t="str">
            <v>#N/A N/A</v>
          </cell>
          <cell r="W39" t="str">
            <v>#N/A N/A</v>
          </cell>
          <cell r="X39" t="str">
            <v>#N/A N/A</v>
          </cell>
          <cell r="Y39" t="str">
            <v>#N/A N/A</v>
          </cell>
          <cell r="Z39" t="str">
            <v>#N/A N/A</v>
          </cell>
          <cell r="AA39" t="str">
            <v>#N/A N/A</v>
          </cell>
          <cell r="AB39" t="str">
            <v>#N/A N/A</v>
          </cell>
          <cell r="AC39" t="str">
            <v>#N/A N/A</v>
          </cell>
          <cell r="AD39" t="str">
            <v>#N/A N/A</v>
          </cell>
          <cell r="AE39" t="str">
            <v>#N/A N/A</v>
          </cell>
          <cell r="AF39" t="str">
            <v>#N/A N/A</v>
          </cell>
          <cell r="AG39" t="str">
            <v>#N/A N/A</v>
          </cell>
          <cell r="AH39">
            <v>20265.877075195313</v>
          </cell>
          <cell r="AI39">
            <v>21359.024291992188</v>
          </cell>
          <cell r="AJ39">
            <v>29943.82861328125</v>
          </cell>
          <cell r="AK39">
            <v>4556.6019999999999</v>
          </cell>
          <cell r="AL39">
            <v>9069.184814453125</v>
          </cell>
          <cell r="AM39">
            <v>9818.94580078125</v>
          </cell>
          <cell r="AN39">
            <v>11776.804931640625</v>
          </cell>
          <cell r="AO39">
            <v>83472.542000000001</v>
          </cell>
          <cell r="AP39">
            <v>92021.227999999988</v>
          </cell>
          <cell r="AQ39">
            <v>77152.77900000001</v>
          </cell>
          <cell r="AR39">
            <v>93485.085999999996</v>
          </cell>
          <cell r="AS39">
            <v>88728.982999999993</v>
          </cell>
          <cell r="AT39">
            <v>102627.128</v>
          </cell>
          <cell r="AU39">
            <v>101723.519</v>
          </cell>
          <cell r="AV39">
            <v>107104.20199999999</v>
          </cell>
          <cell r="AW39">
            <v>16612.078125</v>
          </cell>
          <cell r="AX39">
            <v>17851.6953125</v>
          </cell>
          <cell r="AY39">
            <v>24730.84375</v>
          </cell>
          <cell r="AZ39">
            <v>-664.69299999999998</v>
          </cell>
          <cell r="BA39">
            <v>3715.179931640625</v>
          </cell>
          <cell r="BB39">
            <v>4274.36181640625</v>
          </cell>
          <cell r="BC39">
            <v>4051.2109375</v>
          </cell>
          <cell r="BD39">
            <v>80231.752999999997</v>
          </cell>
          <cell r="BE39">
            <v>87368.380999999994</v>
          </cell>
          <cell r="BF39">
            <v>71709.68299999999</v>
          </cell>
          <cell r="BG39">
            <v>88184.432000000001</v>
          </cell>
          <cell r="BH39">
            <v>86742.495999999999</v>
          </cell>
          <cell r="BI39">
            <v>98423.365999999995</v>
          </cell>
          <cell r="BJ39">
            <v>96716.275999999998</v>
          </cell>
          <cell r="BK39">
            <v>103851.749</v>
          </cell>
          <cell r="BL39">
            <v>274.43600463867187</v>
          </cell>
          <cell r="BM39">
            <v>137.13499450683594</v>
          </cell>
          <cell r="BN39">
            <v>196.82699584960937</v>
          </cell>
          <cell r="BO39">
            <v>634.79499999999996</v>
          </cell>
          <cell r="BP39">
            <v>977.7860107421875</v>
          </cell>
          <cell r="BQ39">
            <v>1253.4129638671875</v>
          </cell>
          <cell r="BR39">
            <v>985.8170166015625</v>
          </cell>
          <cell r="BS39">
            <v>121868.049</v>
          </cell>
          <cell r="BT39">
            <v>143682.07799999998</v>
          </cell>
          <cell r="BU39">
            <v>198192.11599999998</v>
          </cell>
          <cell r="BV39">
            <v>230944.59</v>
          </cell>
          <cell r="BW39">
            <v>256412.397</v>
          </cell>
          <cell r="BX39">
            <v>337552.15599999996</v>
          </cell>
          <cell r="BY39">
            <v>334340.163</v>
          </cell>
          <cell r="BZ39">
            <v>327361.875</v>
          </cell>
          <cell r="CA39" t="str">
            <v>#N/A N/A</v>
          </cell>
          <cell r="CB39" t="str">
            <v>#N/A N/A</v>
          </cell>
          <cell r="CC39" t="str">
            <v>#N/A N/A</v>
          </cell>
          <cell r="CD39" t="str">
            <v>#N/A N/A</v>
          </cell>
          <cell r="CE39" t="str">
            <v>#N/A N/A</v>
          </cell>
          <cell r="CF39" t="str">
            <v>#N/A N/A</v>
          </cell>
          <cell r="CG39" t="str">
            <v>#N/A N/A</v>
          </cell>
          <cell r="CH39" t="str">
            <v>#N/A N/A</v>
          </cell>
          <cell r="CI39" t="str">
            <v>#N/A N/A</v>
          </cell>
          <cell r="CJ39" t="str">
            <v>#N/A N/A</v>
          </cell>
          <cell r="CK39" t="str">
            <v>#N/A N/A</v>
          </cell>
          <cell r="CL39" t="str">
            <v>#N/A N/A</v>
          </cell>
          <cell r="CM39" t="str">
            <v>#N/A N/A</v>
          </cell>
          <cell r="CN39" t="str">
            <v>#N/A N/A</v>
          </cell>
          <cell r="CO39" t="str">
            <v>#N/A N/A</v>
          </cell>
          <cell r="CP39">
            <v>16829.096130371094</v>
          </cell>
          <cell r="CQ39">
            <v>16524.959350585938</v>
          </cell>
          <cell r="CR39">
            <v>24676.47774887085</v>
          </cell>
          <cell r="CS39">
            <v>27513.607</v>
          </cell>
          <cell r="CT39">
            <v>57123.195556640625</v>
          </cell>
          <cell r="CU39">
            <v>60902.88134765625</v>
          </cell>
          <cell r="CV39">
            <v>-16650.7421875</v>
          </cell>
          <cell r="CW39">
            <v>76395.633000000002</v>
          </cell>
          <cell r="CX39">
            <v>83435.447</v>
          </cell>
          <cell r="CY39">
            <v>74420.423999999999</v>
          </cell>
          <cell r="CZ39">
            <v>89890.621999999988</v>
          </cell>
          <cell r="DA39">
            <v>87102.554999999993</v>
          </cell>
          <cell r="DB39">
            <v>98605.816999999995</v>
          </cell>
          <cell r="DC39">
            <v>98716.028999999995</v>
          </cell>
          <cell r="DD39">
            <v>105381.867</v>
          </cell>
          <cell r="DE39">
            <v>-51.259998321533203</v>
          </cell>
          <cell r="DF39">
            <v>-109.21800231933594</v>
          </cell>
          <cell r="DG39">
            <v>-197.5989990234375</v>
          </cell>
          <cell r="DH39">
            <v>-106.42</v>
          </cell>
          <cell r="DI39">
            <v>801.8800048828125</v>
          </cell>
          <cell r="DJ39">
            <v>1259.5579833984375</v>
          </cell>
          <cell r="DK39">
            <v>1822.10400390625</v>
          </cell>
          <cell r="DL39">
            <v>-9730.0159999999996</v>
          </cell>
          <cell r="DM39">
            <v>8009.2349999999997</v>
          </cell>
          <cell r="DN39">
            <v>9622.3850000000002</v>
          </cell>
          <cell r="DO39">
            <v>10105.691999999999</v>
          </cell>
          <cell r="DP39">
            <v>15337.205</v>
          </cell>
          <cell r="DQ39">
            <v>10716.880999999999</v>
          </cell>
          <cell r="DR39">
            <v>11532.922999999999</v>
          </cell>
          <cell r="DS39">
            <v>17670.84</v>
          </cell>
          <cell r="DT39">
            <v>16880.35546875</v>
          </cell>
          <cell r="DU39">
            <v>16634.177734375</v>
          </cell>
          <cell r="DV39">
            <v>24874.076171875</v>
          </cell>
          <cell r="DW39">
            <v>27620.026999999998</v>
          </cell>
          <cell r="DX39">
            <v>56321.3125</v>
          </cell>
          <cell r="DY39">
            <v>59643.32421875</v>
          </cell>
          <cell r="DZ39">
            <v>-18472.84765625</v>
          </cell>
          <cell r="EA39">
            <v>86125.64899999999</v>
          </cell>
          <cell r="EB39">
            <v>75426.212</v>
          </cell>
          <cell r="EC39">
            <v>64798.038999999997</v>
          </cell>
          <cell r="ED39">
            <v>79784.929999999993</v>
          </cell>
          <cell r="EE39">
            <v>71413.456999999995</v>
          </cell>
          <cell r="EF39">
            <v>87888.936000000002</v>
          </cell>
          <cell r="EG39">
            <v>87183.106</v>
          </cell>
          <cell r="EH39">
            <v>87711.027000000002</v>
          </cell>
          <cell r="EI39">
            <v>803.35498046875</v>
          </cell>
          <cell r="EJ39">
            <v>1139.988037109375</v>
          </cell>
          <cell r="EK39">
            <v>532.45697021484375</v>
          </cell>
          <cell r="EL39">
            <v>6418.3589999999995</v>
          </cell>
          <cell r="EM39">
            <v>1608.2989501953125</v>
          </cell>
          <cell r="EN39">
            <v>6079.9541015625</v>
          </cell>
          <cell r="EO39">
            <v>2189.462890625</v>
          </cell>
          <cell r="EP39">
            <v>1127.3689999999999</v>
          </cell>
          <cell r="EQ39">
            <v>215169.492</v>
          </cell>
          <cell r="ER39">
            <v>303362.60599999997</v>
          </cell>
          <cell r="ES39">
            <v>222536.141</v>
          </cell>
          <cell r="ET39">
            <v>491303.52399999998</v>
          </cell>
          <cell r="EU39">
            <v>839370.55599999998</v>
          </cell>
          <cell r="EV39">
            <v>801803.79099999997</v>
          </cell>
          <cell r="EW39">
            <v>328812.80199999997</v>
          </cell>
          <cell r="EX39">
            <v>6993.56298828125</v>
          </cell>
          <cell r="EY39">
            <v>4516.31494140625</v>
          </cell>
          <cell r="EZ39">
            <v>9227.173828125</v>
          </cell>
          <cell r="FA39">
            <v>19901.900999999998</v>
          </cell>
          <cell r="FB39">
            <v>23755.947265625</v>
          </cell>
          <cell r="FC39">
            <v>4453.06298828125</v>
          </cell>
          <cell r="FD39">
            <v>42919.9765625</v>
          </cell>
          <cell r="FE39">
            <v>53883.174999999996</v>
          </cell>
          <cell r="FF39">
            <v>1690096.2019999998</v>
          </cell>
          <cell r="FG39">
            <v>2034535.3299999998</v>
          </cell>
          <cell r="FH39">
            <v>2055362.291</v>
          </cell>
          <cell r="FI39">
            <v>1940472.825</v>
          </cell>
          <cell r="FJ39">
            <v>2043997.135</v>
          </cell>
          <cell r="FK39">
            <v>2482613.3619999997</v>
          </cell>
          <cell r="FL39">
            <v>3078269.682</v>
          </cell>
          <cell r="FM39">
            <v>18724.45703125</v>
          </cell>
          <cell r="FN39">
            <v>12487.919921875</v>
          </cell>
          <cell r="FO39">
            <v>29608.125</v>
          </cell>
          <cell r="FP39">
            <v>23668.013999999999</v>
          </cell>
          <cell r="FQ39">
            <v>31795.3125</v>
          </cell>
          <cell r="FR39">
            <v>39808.24609375</v>
          </cell>
          <cell r="FS39">
            <v>34230.9296875</v>
          </cell>
          <cell r="FT39">
            <v>23830.202999999998</v>
          </cell>
          <cell r="FU39">
            <v>2371570.3219999997</v>
          </cell>
          <cell r="FV39">
            <v>1140685.5989999999</v>
          </cell>
          <cell r="FW39">
            <v>1433255.98</v>
          </cell>
          <cell r="FX39">
            <v>3819152.1379999998</v>
          </cell>
          <cell r="FY39">
            <v>4431627.2759999996</v>
          </cell>
          <cell r="FZ39">
            <v>4810493.29</v>
          </cell>
          <cell r="GA39">
            <v>5172870.93</v>
          </cell>
          <cell r="GB39" t="str">
            <v>#N/A N/A</v>
          </cell>
          <cell r="GC39" t="str">
            <v>#N/A N/A</v>
          </cell>
          <cell r="GD39" t="str">
            <v>#N/A N/A</v>
          </cell>
          <cell r="GE39" t="str">
            <v>#N/A N/A</v>
          </cell>
          <cell r="GF39" t="str">
            <v>#N/A N/A</v>
          </cell>
          <cell r="GG39" t="str">
            <v>#N/A N/A</v>
          </cell>
          <cell r="GH39" t="str">
            <v>#N/A N/A</v>
          </cell>
          <cell r="GI39" t="str">
            <v>#N/A N/A</v>
          </cell>
          <cell r="GJ39" t="str">
            <v>#N/A N/A</v>
          </cell>
          <cell r="GK39" t="str">
            <v>#N/A N/A</v>
          </cell>
          <cell r="GL39" t="str">
            <v>#N/A N/A</v>
          </cell>
          <cell r="GM39" t="str">
            <v>#N/A N/A</v>
          </cell>
          <cell r="GN39" t="str">
            <v>#N/A N/A</v>
          </cell>
          <cell r="GO39" t="str">
            <v>#N/A N/A</v>
          </cell>
          <cell r="GP39" t="str">
            <v>#N/A N/A</v>
          </cell>
          <cell r="GQ39" t="str">
            <v>#N/A N/A</v>
          </cell>
          <cell r="GR39" t="str">
            <v>#N/A N/A</v>
          </cell>
          <cell r="GS39" t="str">
            <v>#N/A N/A</v>
          </cell>
          <cell r="GT39" t="str">
            <v>#N/A N/A</v>
          </cell>
          <cell r="GU39" t="str">
            <v>#N/A N/A</v>
          </cell>
          <cell r="GV39" t="str">
            <v>#N/A N/A</v>
          </cell>
          <cell r="GW39" t="str">
            <v>#N/A N/A</v>
          </cell>
          <cell r="GX39" t="str">
            <v>#N/A N/A</v>
          </cell>
          <cell r="GY39" t="str">
            <v>#N/A N/A</v>
          </cell>
          <cell r="GZ39" t="str">
            <v>#N/A N/A</v>
          </cell>
          <cell r="HA39" t="str">
            <v>#N/A N/A</v>
          </cell>
          <cell r="HB39" t="str">
            <v>#N/A N/A</v>
          </cell>
          <cell r="HC39" t="str">
            <v>#N/A N/A</v>
          </cell>
          <cell r="HD39" t="str">
            <v>#N/A N/A</v>
          </cell>
          <cell r="HE39" t="str">
            <v>#N/A N/A</v>
          </cell>
          <cell r="HF39">
            <v>53.109001159667969</v>
          </cell>
          <cell r="HG39">
            <v>72.902000427246094</v>
          </cell>
          <cell r="HH39">
            <v>83.387001037597656</v>
          </cell>
          <cell r="HI39">
            <v>17118.525000000001</v>
          </cell>
          <cell r="HJ39">
            <v>17193.65625</v>
          </cell>
          <cell r="HK39">
            <v>27707.75390625</v>
          </cell>
          <cell r="HL39">
            <v>20897.33203125</v>
          </cell>
          <cell r="HM39">
            <v>2235.9319999999998</v>
          </cell>
          <cell r="HN39">
            <v>27266.370999999999</v>
          </cell>
          <cell r="HO39">
            <v>26854.758999999998</v>
          </cell>
          <cell r="HP39">
            <v>29775.030999999999</v>
          </cell>
          <cell r="HQ39">
            <v>30404.758999999998</v>
          </cell>
          <cell r="HR39">
            <v>34071.319000000003</v>
          </cell>
          <cell r="HS39">
            <v>38254.413999999997</v>
          </cell>
          <cell r="HT39">
            <v>35066.852999999996</v>
          </cell>
          <cell r="HU39">
            <v>182851.6875</v>
          </cell>
          <cell r="HV39">
            <v>191425.796875</v>
          </cell>
          <cell r="HW39">
            <v>338524</v>
          </cell>
          <cell r="HX39">
            <v>389001.47399999999</v>
          </cell>
          <cell r="HY39">
            <v>434735.03125</v>
          </cell>
          <cell r="HZ39">
            <v>499612.8125</v>
          </cell>
          <cell r="IA39">
            <v>460527.25</v>
          </cell>
          <cell r="IB39">
            <v>527758.33299999998</v>
          </cell>
          <cell r="IC39">
            <v>4609269.6359999999</v>
          </cell>
          <cell r="ID39">
            <v>5617604.1859999998</v>
          </cell>
          <cell r="IE39">
            <v>6020053.3669999996</v>
          </cell>
          <cell r="IF39">
            <v>6585055.7889999999</v>
          </cell>
          <cell r="IG39">
            <v>7726108.71</v>
          </cell>
          <cell r="IH39">
            <v>8523371.1809999999</v>
          </cell>
          <cell r="II39">
            <v>9047729.7569999993</v>
          </cell>
          <cell r="IJ39" t="str">
            <v>#N/A N/A</v>
          </cell>
          <cell r="IK39" t="str">
            <v>#N/A N/A</v>
          </cell>
          <cell r="IL39" t="str">
            <v>#N/A N/A</v>
          </cell>
          <cell r="IM39" t="str">
            <v>#N/A N/A</v>
          </cell>
          <cell r="IN39" t="str">
            <v>#N/A N/A</v>
          </cell>
          <cell r="IO39" t="str">
            <v>#N/A N/A</v>
          </cell>
          <cell r="IP39" t="str">
            <v>#N/A N/A</v>
          </cell>
          <cell r="IQ39" t="str">
            <v>#N/A N/A</v>
          </cell>
          <cell r="IR39" t="str">
            <v>#N/A N/A</v>
          </cell>
          <cell r="IS39" t="str">
            <v>#N/A N/A</v>
          </cell>
          <cell r="IT39" t="str">
            <v>#N/A N/A</v>
          </cell>
          <cell r="IU39" t="str">
            <v>#N/A N/A</v>
          </cell>
          <cell r="IV39" t="str">
            <v>#N/A N/A</v>
          </cell>
          <cell r="IW39" t="str">
            <v>#N/A N/A</v>
          </cell>
          <cell r="IX39" t="str">
            <v>#N/A N/A</v>
          </cell>
          <cell r="IY39">
            <v>36905.7939453125</v>
          </cell>
          <cell r="IZ39">
            <v>30795.19140625</v>
          </cell>
          <cell r="JA39">
            <v>79742.916015625</v>
          </cell>
          <cell r="JB39">
            <v>63584.994999999995</v>
          </cell>
          <cell r="JC39">
            <v>64942.806640625</v>
          </cell>
          <cell r="JD39">
            <v>67901.107421875</v>
          </cell>
          <cell r="JE39">
            <v>80874.83203125</v>
          </cell>
          <cell r="JF39">
            <v>60916.934000000008</v>
          </cell>
          <cell r="JG39">
            <v>756284.95399999991</v>
          </cell>
          <cell r="JH39">
            <v>1058658.8530000001</v>
          </cell>
          <cell r="JI39">
            <v>1070666.2080000001</v>
          </cell>
          <cell r="JJ39">
            <v>1093522.3119999999</v>
          </cell>
          <cell r="JK39">
            <v>1289064.463</v>
          </cell>
          <cell r="JL39">
            <v>1624266.031</v>
          </cell>
          <cell r="JM39">
            <v>1506997.68</v>
          </cell>
          <cell r="JN39">
            <v>41331.436996459961</v>
          </cell>
          <cell r="JO39">
            <v>36723.986557006836</v>
          </cell>
          <cell r="JP39">
            <v>95724.726554870605</v>
          </cell>
          <cell r="JQ39">
            <v>75190.303</v>
          </cell>
          <cell r="JR39">
            <v>80893.622497558594</v>
          </cell>
          <cell r="JS39">
            <v>98007.067718505859</v>
          </cell>
          <cell r="JT39">
            <v>89794.336364746094</v>
          </cell>
          <cell r="JU39">
            <v>79935.325000000012</v>
          </cell>
          <cell r="JV39">
            <v>4132927.5889999997</v>
          </cell>
          <cell r="JW39">
            <v>5102722.5599999996</v>
          </cell>
          <cell r="JX39">
            <v>5441186.159</v>
          </cell>
          <cell r="JY39">
            <v>5953942.7089999998</v>
          </cell>
          <cell r="JZ39">
            <v>7027233.2720000008</v>
          </cell>
          <cell r="KA39">
            <v>7762078.6539999992</v>
          </cell>
          <cell r="KB39">
            <v>8227188.8269999987</v>
          </cell>
          <cell r="KC39">
            <v>905.6259765625</v>
          </cell>
          <cell r="KD39">
            <v>968.4169921875</v>
          </cell>
          <cell r="KE39">
            <v>1102.5899658203125</v>
          </cell>
          <cell r="KF39">
            <v>956.74099999999999</v>
          </cell>
          <cell r="KG39">
            <v>939.77099609375</v>
          </cell>
          <cell r="KH39">
            <v>1038.1209716796875</v>
          </cell>
          <cell r="KI39">
            <v>1150.7530517578125</v>
          </cell>
          <cell r="KJ39">
            <v>0.27999999999999997</v>
          </cell>
          <cell r="KK39">
            <v>324.35699999999997</v>
          </cell>
          <cell r="KL39">
            <v>347.71799999999996</v>
          </cell>
          <cell r="KM39">
            <v>204.87899999999999</v>
          </cell>
          <cell r="KN39">
            <v>2480.127</v>
          </cell>
          <cell r="KO39">
            <v>5107.8869999999997</v>
          </cell>
          <cell r="KP39">
            <v>6790.2550000000001</v>
          </cell>
          <cell r="KQ39">
            <v>8985.348</v>
          </cell>
          <cell r="KR39">
            <v>141520.2548828125</v>
          </cell>
          <cell r="KS39">
            <v>154701.8623046875</v>
          </cell>
          <cell r="KT39">
            <v>242799.29309082031</v>
          </cell>
          <cell r="KU39">
            <v>313811.17099999997</v>
          </cell>
          <cell r="KV39">
            <v>353841.41162109375</v>
          </cell>
          <cell r="KW39">
            <v>401605.76159667969</v>
          </cell>
          <cell r="KX39">
            <v>370732.90930175781</v>
          </cell>
          <cell r="KY39">
            <v>447823.00800000003</v>
          </cell>
          <cell r="KZ39">
            <v>476342.04699999996</v>
          </cell>
          <cell r="LA39">
            <v>514881.62599999999</v>
          </cell>
          <cell r="LB39">
            <v>578867.20799999998</v>
          </cell>
          <cell r="LC39">
            <v>631113.07999999996</v>
          </cell>
          <cell r="LD39">
            <v>698875.43799999997</v>
          </cell>
          <cell r="LE39">
            <v>761292.52700000012</v>
          </cell>
          <cell r="LF39">
            <v>820540.92999999982</v>
          </cell>
          <cell r="LG39">
            <v>-22.257999420166016</v>
          </cell>
          <cell r="LH39">
            <v>-21.621999740600586</v>
          </cell>
          <cell r="LI39">
            <v>-33.770000457763672</v>
          </cell>
          <cell r="LJ39">
            <v>-22.669</v>
          </cell>
          <cell r="LK39">
            <v>-78.906997680664063</v>
          </cell>
          <cell r="LL39">
            <v>-6365.787109375</v>
          </cell>
          <cell r="LM39">
            <v>-440.47198486328125</v>
          </cell>
          <cell r="LN39">
            <v>-46.302</v>
          </cell>
          <cell r="LO39">
            <v>-2498.261</v>
          </cell>
          <cell r="LP39">
            <v>-16007.535</v>
          </cell>
          <cell r="LQ39">
            <v>-5261.4870000000001</v>
          </cell>
          <cell r="LR39">
            <v>-2867.4849999999997</v>
          </cell>
          <cell r="LS39">
            <v>-5742.2449999999999</v>
          </cell>
          <cell r="LT39">
            <v>-7087.3040000000001</v>
          </cell>
          <cell r="LU39">
            <v>-3912.6959999999999</v>
          </cell>
          <cell r="LV39" t="str">
            <v>#N/A N/A</v>
          </cell>
          <cell r="LW39" t="str">
            <v>#N/A N/A</v>
          </cell>
          <cell r="LX39" t="str">
            <v>#N/A N/A</v>
          </cell>
          <cell r="LY39" t="str">
            <v>#N/A N/A</v>
          </cell>
          <cell r="LZ39" t="str">
            <v>#N/A N/A</v>
          </cell>
          <cell r="MA39" t="str">
            <v>#N/A N/A</v>
          </cell>
          <cell r="MB39" t="str">
            <v>#N/A N/A</v>
          </cell>
          <cell r="MC39" t="str">
            <v>#N/A N/A</v>
          </cell>
          <cell r="MD39" t="str">
            <v>#N/A N/A</v>
          </cell>
          <cell r="ME39" t="str">
            <v>#N/A N/A</v>
          </cell>
          <cell r="MF39" t="str">
            <v>#N/A N/A</v>
          </cell>
          <cell r="MG39">
            <v>2829.9269999999997</v>
          </cell>
          <cell r="MH39">
            <v>5025.8490000000002</v>
          </cell>
          <cell r="MI39">
            <v>1979.579</v>
          </cell>
          <cell r="MJ39">
            <v>3705.3879999999999</v>
          </cell>
          <cell r="MK39" t="str">
            <v>#N/A N/A</v>
          </cell>
          <cell r="ML39" t="str">
            <v>#N/A N/A</v>
          </cell>
          <cell r="MM39" t="str">
            <v>#N/A N/A</v>
          </cell>
          <cell r="MN39" t="str">
            <v>#N/A N/A</v>
          </cell>
          <cell r="MO39" t="str">
            <v>#N/A N/A</v>
          </cell>
          <cell r="MP39" t="str">
            <v>#N/A N/A</v>
          </cell>
          <cell r="MQ39" t="str">
            <v>#N/A N/A</v>
          </cell>
          <cell r="MR39" t="str">
            <v>#N/A N/A</v>
          </cell>
          <cell r="MS39" t="str">
            <v>#N/A N/A</v>
          </cell>
          <cell r="MT39" t="str">
            <v>#N/A N/A</v>
          </cell>
          <cell r="MU39" t="str">
            <v>#N/A N/A</v>
          </cell>
          <cell r="MV39">
            <v>26720.55</v>
          </cell>
          <cell r="MW39">
            <v>10211.678</v>
          </cell>
          <cell r="MX39">
            <v>3599.9089999999997</v>
          </cell>
          <cell r="MY39">
            <v>27479.513999999999</v>
          </cell>
          <cell r="MZ39">
            <v>-4077.321044921875</v>
          </cell>
          <cell r="NA39">
            <v>-5160.2822265625</v>
          </cell>
          <cell r="NB39">
            <v>-5298.4208984375</v>
          </cell>
          <cell r="NC39">
            <v>-8691.1549999999988</v>
          </cell>
          <cell r="ND39">
            <v>-13728.974609375</v>
          </cell>
          <cell r="NE39">
            <v>-29910.837890625</v>
          </cell>
          <cell r="NF39">
            <v>-31887.728515625</v>
          </cell>
          <cell r="NG39">
            <v>-13.430999999999999</v>
          </cell>
          <cell r="NH39">
            <v>-26702.679</v>
          </cell>
          <cell r="NI39">
            <v>-17971.928</v>
          </cell>
          <cell r="NJ39">
            <v>-22281.138999999999</v>
          </cell>
          <cell r="NK39">
            <v>-22643.061999999998</v>
          </cell>
          <cell r="NL39">
            <v>-22126.970999999998</v>
          </cell>
          <cell r="NM39">
            <v>-26286.365999999998</v>
          </cell>
          <cell r="NN39">
            <v>-26834.715</v>
          </cell>
          <cell r="NO39">
            <v>1739.261962890625</v>
          </cell>
          <cell r="NP39">
            <v>1775.030029296875</v>
          </cell>
          <cell r="NQ39">
            <v>2374.6259765625</v>
          </cell>
          <cell r="NR39">
            <v>2540.5209999999997</v>
          </cell>
          <cell r="NS39">
            <v>3076.740966796875</v>
          </cell>
          <cell r="NT39">
            <v>3324.277099609375</v>
          </cell>
          <cell r="NU39">
            <v>3661.68994140625</v>
          </cell>
          <cell r="NV39">
            <v>3240.7889999999998</v>
          </cell>
          <cell r="NW39">
            <v>4652.8469999999998</v>
          </cell>
          <cell r="NX39">
            <v>5443.0959999999995</v>
          </cell>
          <cell r="NY39">
            <v>5300.6539999999995</v>
          </cell>
          <cell r="NZ39">
            <v>1986.4869999999999</v>
          </cell>
          <cell r="OA39">
            <v>4203.7619999999997</v>
          </cell>
          <cell r="OB39">
            <v>5007.2429999999995</v>
          </cell>
          <cell r="OC39">
            <v>3252.453</v>
          </cell>
          <cell r="OD39" t="str">
            <v>CLP</v>
          </cell>
        </row>
        <row r="40">
          <cell r="C40" t="str">
            <v>CONCHATORO</v>
          </cell>
          <cell r="D40">
            <v>186.46280599490723</v>
          </cell>
          <cell r="E40">
            <v>223.19381530849816</v>
          </cell>
          <cell r="F40">
            <v>309.41734359253275</v>
          </cell>
          <cell r="G40">
            <v>360.70524909612948</v>
          </cell>
          <cell r="H40">
            <v>406.99237328072007</v>
          </cell>
          <cell r="I40">
            <v>547.79972576205819</v>
          </cell>
          <cell r="J40">
            <v>626.64465505306794</v>
          </cell>
          <cell r="K40">
            <v>636.95740448462345</v>
          </cell>
          <cell r="L40">
            <v>734.96061462260491</v>
          </cell>
          <cell r="M40">
            <v>875.46152053595631</v>
          </cell>
          <cell r="N40">
            <v>922.17371969734631</v>
          </cell>
          <cell r="O40">
            <v>961.5768648185857</v>
          </cell>
          <cell r="P40">
            <v>1023.4571907376153</v>
          </cell>
          <cell r="Q40">
            <v>974.74492646916781</v>
          </cell>
          <cell r="R40" t="str">
            <v>#N/A N/A</v>
          </cell>
          <cell r="S40">
            <v>113.70366732041914</v>
          </cell>
          <cell r="T40">
            <v>137.30326004462086</v>
          </cell>
          <cell r="U40">
            <v>190.85687057301044</v>
          </cell>
          <cell r="V40">
            <v>235.32701157458828</v>
          </cell>
          <cell r="W40">
            <v>266.71242985903211</v>
          </cell>
          <cell r="X40">
            <v>327.195780407482</v>
          </cell>
          <cell r="Y40">
            <v>376.57329053854545</v>
          </cell>
          <cell r="Z40">
            <v>401.57077394359123</v>
          </cell>
          <cell r="AA40">
            <v>475.09873502756756</v>
          </cell>
          <cell r="AB40">
            <v>580.1893080330467</v>
          </cell>
          <cell r="AC40">
            <v>623.27911521338865</v>
          </cell>
          <cell r="AD40">
            <v>629.53899765453173</v>
          </cell>
          <cell r="AE40">
            <v>636.20463668695209</v>
          </cell>
          <cell r="AF40">
            <v>599.84471927793493</v>
          </cell>
          <cell r="AG40" t="str">
            <v>#N/A N/A</v>
          </cell>
          <cell r="AH40">
            <v>39.967372260700685</v>
          </cell>
          <cell r="AI40">
            <v>42.499744988708017</v>
          </cell>
          <cell r="AJ40">
            <v>64.029072521360462</v>
          </cell>
          <cell r="AK40">
            <v>64.045317784361316</v>
          </cell>
          <cell r="AL40">
            <v>66.925592918207201</v>
          </cell>
          <cell r="AM40">
            <v>115.89848415120976</v>
          </cell>
          <cell r="AN40">
            <v>127.57509810583529</v>
          </cell>
          <cell r="AO40">
            <v>111.90929032789006</v>
          </cell>
          <cell r="AP40">
            <v>119.60352102099839</v>
          </cell>
          <cell r="AQ40">
            <v>161.13596040399176</v>
          </cell>
          <cell r="AR40">
            <v>110.91147670093206</v>
          </cell>
          <cell r="AS40">
            <v>118.86228597842612</v>
          </cell>
          <cell r="AT40">
            <v>151.0409612740464</v>
          </cell>
          <cell r="AU40">
            <v>148.975921774233</v>
          </cell>
          <cell r="AV40" t="str">
            <v>#N/A N/A</v>
          </cell>
          <cell r="AW40">
            <v>29.802833038486064</v>
          </cell>
          <cell r="AX40">
            <v>31.997216968608939</v>
          </cell>
          <cell r="AY40">
            <v>50.012676569951786</v>
          </cell>
          <cell r="AZ40">
            <v>44.489716763044953</v>
          </cell>
          <cell r="BA40">
            <v>45.725424861915108</v>
          </cell>
          <cell r="BB40">
            <v>90.408886524737696</v>
          </cell>
          <cell r="BC40">
            <v>99.58075300578129</v>
          </cell>
          <cell r="BD40">
            <v>82.919084268540956</v>
          </cell>
          <cell r="BE40">
            <v>88.967658624136021</v>
          </cell>
          <cell r="BF40">
            <v>124.55958651512812</v>
          </cell>
          <cell r="BG40">
            <v>74.399353890213519</v>
          </cell>
          <cell r="BH40">
            <v>73.212055059294272</v>
          </cell>
          <cell r="BI40">
            <v>110.55561403492696</v>
          </cell>
          <cell r="BJ40">
            <v>108.81623598895703</v>
          </cell>
          <cell r="BK40" t="str">
            <v>#N/A N/A</v>
          </cell>
          <cell r="BL40" t="str">
            <v>#N/A N/A</v>
          </cell>
          <cell r="BM40" t="str">
            <v>#N/A N/A</v>
          </cell>
          <cell r="BN40">
            <v>8.2096019188097419E-2</v>
          </cell>
          <cell r="BO40">
            <v>0.28168817821805697</v>
          </cell>
          <cell r="BP40">
            <v>0.30598702057452548</v>
          </cell>
          <cell r="BQ40">
            <v>0.30806671581119122</v>
          </cell>
          <cell r="BR40">
            <v>1.078015381325478</v>
          </cell>
          <cell r="BS40" t="str">
            <v>#N/A N/A</v>
          </cell>
          <cell r="BT40" t="str">
            <v>#N/A N/A</v>
          </cell>
          <cell r="BU40">
            <v>0.57663579751568961</v>
          </cell>
          <cell r="BV40">
            <v>2.1172748638969212</v>
          </cell>
          <cell r="BW40">
            <v>1.7923632250718591</v>
          </cell>
          <cell r="BX40">
            <v>0.73807630128795931</v>
          </cell>
          <cell r="BY40">
            <v>0.51215646941978299</v>
          </cell>
          <cell r="BZ40" t="str">
            <v>#N/A N/A</v>
          </cell>
          <cell r="CA40">
            <v>1.5791990949630816</v>
          </cell>
          <cell r="CB40">
            <v>1.4223249624634697</v>
          </cell>
          <cell r="CC40">
            <v>2.857441576269077</v>
          </cell>
          <cell r="CD40">
            <v>6.3863298372950217</v>
          </cell>
          <cell r="CE40">
            <v>8.096752275962146</v>
          </cell>
          <cell r="CF40">
            <v>8.7643983916749431</v>
          </cell>
          <cell r="CG40">
            <v>12.420277867840754</v>
          </cell>
          <cell r="CH40" t="str">
            <v>#N/A N/A</v>
          </cell>
          <cell r="CI40" t="str">
            <v>#N/A N/A</v>
          </cell>
          <cell r="CJ40">
            <v>13.416488290365084</v>
          </cell>
          <cell r="CK40">
            <v>12.851271112572389</v>
          </cell>
          <cell r="CL40">
            <v>17.743676598904738</v>
          </cell>
          <cell r="CM40">
            <v>8.6324127721870436</v>
          </cell>
          <cell r="CN40">
            <v>11.368182740073893</v>
          </cell>
          <cell r="CO40" t="str">
            <v>#N/A N/A</v>
          </cell>
          <cell r="CP40">
            <v>28.046592139131292</v>
          </cell>
          <cell r="CQ40">
            <v>31.95748152516769</v>
          </cell>
          <cell r="CR40">
            <v>45.252598696525737</v>
          </cell>
          <cell r="CS40">
            <v>40.329360334711382</v>
          </cell>
          <cell r="CT40">
            <v>38.536457084598574</v>
          </cell>
          <cell r="CU40">
            <v>80.953103387378448</v>
          </cell>
          <cell r="CV40">
            <v>86.077414166680427</v>
          </cell>
          <cell r="CW40">
            <v>98.626113840013801</v>
          </cell>
          <cell r="CX40">
            <v>101.47712720393382</v>
          </cell>
          <cell r="CY40">
            <v>131.55297069506398</v>
          </cell>
          <cell r="CZ40">
            <v>83.872140923679098</v>
          </cell>
          <cell r="DA40">
            <v>85.66271334298419</v>
          </cell>
          <cell r="DB40">
            <v>98.953904908157725</v>
          </cell>
          <cell r="DC40">
            <v>102.47094593311576</v>
          </cell>
          <cell r="DD40" t="str">
            <v>#N/A N/A</v>
          </cell>
          <cell r="DE40">
            <v>4.3282920794384232</v>
          </cell>
          <cell r="DF40">
            <v>4.9015775917490707</v>
          </cell>
          <cell r="DG40">
            <v>7.956707916550501</v>
          </cell>
          <cell r="DH40">
            <v>6.2251663316356982</v>
          </cell>
          <cell r="DI40">
            <v>8.0611050784470368</v>
          </cell>
          <cell r="DJ40">
            <v>15.652903949253769</v>
          </cell>
          <cell r="DK40">
            <v>17.70341705533713</v>
          </cell>
          <cell r="DL40">
            <v>17.252952720701099</v>
          </cell>
          <cell r="DM40">
            <v>19.10552896966221</v>
          </cell>
          <cell r="DN40">
            <v>27.006753657529696</v>
          </cell>
          <cell r="DO40">
            <v>21.530389692182858</v>
          </cell>
          <cell r="DP40">
            <v>17.714355539504709</v>
          </cell>
          <cell r="DQ40">
            <v>22.365539126775762</v>
          </cell>
          <cell r="DR40">
            <v>25.308199227192027</v>
          </cell>
          <cell r="DS40" t="str">
            <v>#N/A N/A</v>
          </cell>
          <cell r="DT40">
            <v>23.718299527551061</v>
          </cell>
          <cell r="DU40">
            <v>27.055903511441368</v>
          </cell>
          <cell r="DV40">
            <v>37.29589178340828</v>
          </cell>
          <cell r="DW40">
            <v>34.104194003075683</v>
          </cell>
          <cell r="DX40">
            <v>30.475352006151532</v>
          </cell>
          <cell r="DY40">
            <v>65.300199438124679</v>
          </cell>
          <cell r="DZ40">
            <v>68.373997111343286</v>
          </cell>
          <cell r="EA40">
            <v>81.373161119312712</v>
          </cell>
          <cell r="EB40">
            <v>82.371598234271616</v>
          </cell>
          <cell r="EC40">
            <v>104.54621703753426</v>
          </cell>
          <cell r="ED40">
            <v>62.341751231496232</v>
          </cell>
          <cell r="EE40">
            <v>67.948357803479482</v>
          </cell>
          <cell r="EF40">
            <v>76.588365781381953</v>
          </cell>
          <cell r="EG40">
            <v>77.162746705923723</v>
          </cell>
          <cell r="EH40" t="str">
            <v>#N/A N/A</v>
          </cell>
          <cell r="EI40">
            <v>4.8314597524730987</v>
          </cell>
          <cell r="EJ40">
            <v>4.1071033035186906</v>
          </cell>
          <cell r="EK40">
            <v>3.2368150883518894</v>
          </cell>
          <cell r="EL40">
            <v>2.8154357976653697</v>
          </cell>
          <cell r="EM40">
            <v>3.7324759083580181</v>
          </cell>
          <cell r="EN40">
            <v>5.4260369403734181</v>
          </cell>
          <cell r="EO40">
            <v>6.1861628817541101</v>
          </cell>
          <cell r="EP40">
            <v>13.789141787368212</v>
          </cell>
          <cell r="EQ40">
            <v>35.806728632478631</v>
          </cell>
          <cell r="ER40">
            <v>40.145133782483157</v>
          </cell>
          <cell r="ES40">
            <v>122.96900728920818</v>
          </cell>
          <cell r="ET40">
            <v>24.456469692644397</v>
          </cell>
          <cell r="EU40">
            <v>49.932697314219801</v>
          </cell>
          <cell r="EV40">
            <v>43.233395427603718</v>
          </cell>
          <cell r="EW40" t="str">
            <v>#N/A N/A</v>
          </cell>
          <cell r="EX40" t="str">
            <v>#N/A N/A</v>
          </cell>
          <cell r="EY40">
            <v>6.564846824225611E-4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21.486024238841264</v>
          </cell>
          <cell r="FF40">
            <v>22.910032051282055</v>
          </cell>
          <cell r="FG40">
            <v>16.047763233878729</v>
          </cell>
          <cell r="FH40">
            <v>25.22639779444015</v>
          </cell>
          <cell r="FI40">
            <v>14.806006280331143</v>
          </cell>
          <cell r="FJ40">
            <v>11.622181578513757</v>
          </cell>
          <cell r="FK40">
            <v>9.0881075359864507</v>
          </cell>
          <cell r="FL40" t="str">
            <v>#N/A N/A</v>
          </cell>
          <cell r="FM40">
            <v>51.09908668864977</v>
          </cell>
          <cell r="FN40">
            <v>69.339995042612443</v>
          </cell>
          <cell r="FO40">
            <v>89.363177575348629</v>
          </cell>
          <cell r="FP40">
            <v>101.86676264591441</v>
          </cell>
          <cell r="FQ40">
            <v>131.78774982189057</v>
          </cell>
          <cell r="FR40">
            <v>148.55150973700057</v>
          </cell>
          <cell r="FS40">
            <v>166.44634299138608</v>
          </cell>
          <cell r="FT40">
            <v>194.19566262685981</v>
          </cell>
          <cell r="FU40">
            <v>210.41390384615386</v>
          </cell>
          <cell r="FV40">
            <v>211.85746487006736</v>
          </cell>
          <cell r="FW40">
            <v>260.57070949685664</v>
          </cell>
          <cell r="FX40">
            <v>245.5315063279094</v>
          </cell>
          <cell r="FY40">
            <v>236.78302356236608</v>
          </cell>
          <cell r="FZ40">
            <v>230.42766864239346</v>
          </cell>
          <cell r="GA40" t="str">
            <v>#N/A N/A</v>
          </cell>
          <cell r="GB40">
            <v>48.144253297466157</v>
          </cell>
          <cell r="GC40">
            <v>70.441385484347322</v>
          </cell>
          <cell r="GD40">
            <v>94.884053081421499</v>
          </cell>
          <cell r="GE40">
            <v>142.69336186770425</v>
          </cell>
          <cell r="GF40">
            <v>141.30397840188982</v>
          </cell>
          <cell r="GG40">
            <v>170.75097972294714</v>
          </cell>
          <cell r="GH40">
            <v>177.53082693813627</v>
          </cell>
          <cell r="GI40">
            <v>253.35615528623512</v>
          </cell>
          <cell r="GJ40">
            <v>252.51829914529918</v>
          </cell>
          <cell r="GK40">
            <v>358.7708200192493</v>
          </cell>
          <cell r="GL40">
            <v>431.38310741661269</v>
          </cell>
          <cell r="GM40">
            <v>453.9281149490912</v>
          </cell>
          <cell r="GN40">
            <v>386.64233316856155</v>
          </cell>
          <cell r="GO40">
            <v>358.80015946937624</v>
          </cell>
          <cell r="GP40" t="str">
            <v>#N/A N/A</v>
          </cell>
          <cell r="GQ40">
            <v>122.35685308920513</v>
          </cell>
          <cell r="GR40">
            <v>169.40107902286729</v>
          </cell>
          <cell r="GS40">
            <v>222.09431230319387</v>
          </cell>
          <cell r="GT40">
            <v>285.87125097276265</v>
          </cell>
          <cell r="GU40">
            <v>317.69710525329026</v>
          </cell>
          <cell r="GV40">
            <v>367.57444489058418</v>
          </cell>
          <cell r="GW40">
            <v>401.81387157400155</v>
          </cell>
          <cell r="GX40">
            <v>524.24669622622912</v>
          </cell>
          <cell r="GY40">
            <v>585.85010683760686</v>
          </cell>
          <cell r="GZ40">
            <v>717.00424061597676</v>
          </cell>
          <cell r="HA40">
            <v>934.91432569602534</v>
          </cell>
          <cell r="HB40">
            <v>826.63684080312089</v>
          </cell>
          <cell r="HC40">
            <v>780.89497940352601</v>
          </cell>
          <cell r="HD40">
            <v>726.56144369178662</v>
          </cell>
          <cell r="HE40" t="str">
            <v>#N/A N/A</v>
          </cell>
          <cell r="HF40">
            <v>139.1744294515793</v>
          </cell>
          <cell r="HG40">
            <v>185.5777729727449</v>
          </cell>
          <cell r="HH40">
            <v>225.87553418803421</v>
          </cell>
          <cell r="HI40">
            <v>290.01518093385215</v>
          </cell>
          <cell r="HJ40">
            <v>298.11275075930848</v>
          </cell>
          <cell r="HK40">
            <v>392.09618952017655</v>
          </cell>
          <cell r="HL40">
            <v>379.2404416601409</v>
          </cell>
          <cell r="HM40">
            <v>555.71964134397479</v>
          </cell>
          <cell r="HN40">
            <v>595.60407905982902</v>
          </cell>
          <cell r="HO40">
            <v>618.87256400384979</v>
          </cell>
          <cell r="HP40">
            <v>672.96730717015805</v>
          </cell>
          <cell r="HQ40">
            <v>628.16281853649241</v>
          </cell>
          <cell r="HR40">
            <v>563.12110561871816</v>
          </cell>
          <cell r="HS40">
            <v>490.77418007338406</v>
          </cell>
          <cell r="HT40" t="str">
            <v>#N/A N/A</v>
          </cell>
          <cell r="HU40">
            <v>271.82532106907325</v>
          </cell>
          <cell r="HV40">
            <v>368.53063560037134</v>
          </cell>
          <cell r="HW40">
            <v>464.48796671165087</v>
          </cell>
          <cell r="HX40">
            <v>599.14940077821018</v>
          </cell>
          <cell r="HY40">
            <v>643.5859556038846</v>
          </cell>
          <cell r="HZ40">
            <v>790.81669343505291</v>
          </cell>
          <cell r="IA40">
            <v>810.99000156617069</v>
          </cell>
          <cell r="IB40">
            <v>1136.6117824416199</v>
          </cell>
          <cell r="IC40">
            <v>1249.8199017094018</v>
          </cell>
          <cell r="ID40">
            <v>1490.1449663137632</v>
          </cell>
          <cell r="IE40">
            <v>1788.076091814783</v>
          </cell>
          <cell r="IF40">
            <v>1617.4010524312494</v>
          </cell>
          <cell r="IG40">
            <v>1512.6236744109408</v>
          </cell>
          <cell r="IH40">
            <v>1393.5521394298614</v>
          </cell>
          <cell r="II40" t="str">
            <v>#N/A N/A</v>
          </cell>
          <cell r="IJ40" t="str">
            <v>#N/A N/A</v>
          </cell>
          <cell r="IK40">
            <v>20.067700971964392</v>
          </cell>
          <cell r="IL40">
            <v>25.859171165092217</v>
          </cell>
          <cell r="IM40">
            <v>27.474334630350192</v>
          </cell>
          <cell r="IN40">
            <v>41.889667779069335</v>
          </cell>
          <cell r="IO40">
            <v>61.709092551696429</v>
          </cell>
          <cell r="IP40">
            <v>71.476889584964752</v>
          </cell>
          <cell r="IQ40">
            <v>76.106804611291764</v>
          </cell>
          <cell r="IR40">
            <v>94.461700854700865</v>
          </cell>
          <cell r="IS40">
            <v>107.27822521655439</v>
          </cell>
          <cell r="IT40">
            <v>117.2995446855615</v>
          </cell>
          <cell r="IU40">
            <v>106.69649823960415</v>
          </cell>
          <cell r="IV40">
            <v>101.98725654967868</v>
          </cell>
          <cell r="IW40">
            <v>114.95351679367766</v>
          </cell>
          <cell r="IX40" t="str">
            <v>#N/A N/A</v>
          </cell>
          <cell r="IY40">
            <v>47.020253926587991</v>
          </cell>
          <cell r="IZ40">
            <v>73.584329645177633</v>
          </cell>
          <cell r="JA40">
            <v>107.73895777103014</v>
          </cell>
          <cell r="JB40">
            <v>177.37022568093386</v>
          </cell>
          <cell r="JC40">
            <v>182.95018560875923</v>
          </cell>
          <cell r="JD40">
            <v>177.36251555912466</v>
          </cell>
          <cell r="JE40">
            <v>226.40410180109632</v>
          </cell>
          <cell r="JF40">
            <v>191.9537471672086</v>
          </cell>
          <cell r="JG40">
            <v>163.37702991452991</v>
          </cell>
          <cell r="JH40">
            <v>429.05331087584221</v>
          </cell>
          <cell r="JI40">
            <v>558.07176006182249</v>
          </cell>
          <cell r="JJ40">
            <v>453.78126748501279</v>
          </cell>
          <cell r="JK40">
            <v>406.87681496127863</v>
          </cell>
          <cell r="JL40">
            <v>333.35828535139711</v>
          </cell>
          <cell r="JM40" t="str">
            <v>#N/A N/A</v>
          </cell>
          <cell r="JN40">
            <v>94.581046213337387</v>
          </cell>
          <cell r="JO40">
            <v>135.23731020852671</v>
          </cell>
          <cell r="JP40">
            <v>183.7057599176226</v>
          </cell>
          <cell r="JQ40">
            <v>268.09738715953307</v>
          </cell>
          <cell r="JR40">
            <v>302.05269976377065</v>
          </cell>
          <cell r="JS40">
            <v>343.65456334069461</v>
          </cell>
          <cell r="JT40">
            <v>398.94152075176197</v>
          </cell>
          <cell r="JU40">
            <v>460.73798994974874</v>
          </cell>
          <cell r="JV40">
            <v>457.77838888888897</v>
          </cell>
          <cell r="JW40">
            <v>723.05360153994218</v>
          </cell>
          <cell r="JX40">
            <v>901.57058000375935</v>
          </cell>
          <cell r="JY40">
            <v>798.87449804929099</v>
          </cell>
          <cell r="JZ40">
            <v>782.71623826000996</v>
          </cell>
          <cell r="KA40">
            <v>752.37863110358455</v>
          </cell>
          <cell r="KB40" t="str">
            <v>#N/A N/A</v>
          </cell>
          <cell r="KC40">
            <v>9.6279071462274379E-2</v>
          </cell>
          <cell r="KD40">
            <v>0.12603830581032852</v>
          </cell>
          <cell r="KE40">
            <v>1.6872694296071078E-2</v>
          </cell>
          <cell r="KF40">
            <v>1.852918287937743E-2</v>
          </cell>
          <cell r="KG40">
            <v>2.1367505343282463E-2</v>
          </cell>
          <cell r="KH40">
            <v>3.2459345512949205E-2</v>
          </cell>
          <cell r="KI40">
            <v>1.096319498825372E-5</v>
          </cell>
          <cell r="KJ40">
            <v>1.9706375012316485E-6</v>
          </cell>
          <cell r="KK40">
            <v>2.1367521367521365E-6</v>
          </cell>
          <cell r="KL40">
            <v>0.56285274302213673</v>
          </cell>
          <cell r="KM40">
            <v>1.1971741264437437</v>
          </cell>
          <cell r="KN40">
            <v>1.6734551336949282</v>
          </cell>
          <cell r="KO40">
            <v>2.3021024880540453</v>
          </cell>
          <cell r="KP40">
            <v>2.2925472763195032</v>
          </cell>
          <cell r="KQ40" t="str">
            <v>#N/A N/A</v>
          </cell>
          <cell r="KR40">
            <v>177.24427455914017</v>
          </cell>
          <cell r="KS40">
            <v>233.2933211300446</v>
          </cell>
          <cell r="KT40">
            <v>280.782223571489</v>
          </cell>
          <cell r="KU40">
            <v>331.05201361867705</v>
          </cell>
          <cell r="KV40">
            <v>341.5332558401139</v>
          </cell>
          <cell r="KW40">
            <v>447.16213009435847</v>
          </cell>
          <cell r="KX40">
            <v>412.04848081440878</v>
          </cell>
          <cell r="KY40">
            <v>675.8737924918712</v>
          </cell>
          <cell r="KZ40">
            <v>792.04151282051271</v>
          </cell>
          <cell r="LA40">
            <v>767.09136477382094</v>
          </cell>
          <cell r="LB40">
            <v>886.50551181102355</v>
          </cell>
          <cell r="LC40">
            <v>818.52655438195814</v>
          </cell>
          <cell r="LD40">
            <v>729.90743615093095</v>
          </cell>
          <cell r="LE40">
            <v>641.17350832627722</v>
          </cell>
          <cell r="LF40" t="str">
            <v>#N/A N/A</v>
          </cell>
          <cell r="LG40">
            <v>-8.749877840912955</v>
          </cell>
          <cell r="LH40">
            <v>-24.878459674698401</v>
          </cell>
          <cell r="LI40">
            <v>0</v>
          </cell>
          <cell r="LJ40">
            <v>-55.050835394270209</v>
          </cell>
          <cell r="LK40">
            <v>-46.958107026143388</v>
          </cell>
          <cell r="LL40">
            <v>-68.444358394983041</v>
          </cell>
          <cell r="LM40">
            <v>-93.253943071298565</v>
          </cell>
          <cell r="LN40">
            <v>-60.847493099424639</v>
          </cell>
          <cell r="LO40">
            <v>-33.730842278474199</v>
          </cell>
          <cell r="LP40">
            <v>-52.97529945541816</v>
          </cell>
          <cell r="LQ40">
            <v>-57.443147638241456</v>
          </cell>
          <cell r="LR40">
            <v>-55.101025191675198</v>
          </cell>
          <cell r="LS40">
            <v>-45.93840258864801</v>
          </cell>
          <cell r="LT40">
            <v>-34.340954411454781</v>
          </cell>
          <cell r="LU40" t="str">
            <v>#N/A N/A</v>
          </cell>
          <cell r="LV40" t="str">
            <v>#N/A N/A</v>
          </cell>
          <cell r="LW40" t="str">
            <v>#N/A N/A</v>
          </cell>
          <cell r="LX40" t="str">
            <v>#N/A N/A</v>
          </cell>
          <cell r="LY40" t="str">
            <v>#N/A N/A</v>
          </cell>
          <cell r="LZ40" t="str">
            <v>#N/A N/A</v>
          </cell>
          <cell r="MA40" t="str">
            <v>#N/A N/A</v>
          </cell>
          <cell r="MB40" t="str">
            <v>#N/A N/A</v>
          </cell>
          <cell r="MC40" t="str">
            <v>#N/A N/A</v>
          </cell>
          <cell r="MD40" t="str">
            <v>#N/A N/A</v>
          </cell>
          <cell r="ME40" t="str">
            <v>#N/A N/A</v>
          </cell>
          <cell r="MF40">
            <v>21.078646756713798</v>
          </cell>
          <cell r="MG40">
            <v>15.21141909328758</v>
          </cell>
          <cell r="MH40">
            <v>13.961582219301482</v>
          </cell>
          <cell r="MI40">
            <v>11.789222232542517</v>
          </cell>
          <cell r="MJ40" t="str">
            <v>#N/A N/A</v>
          </cell>
          <cell r="MK40" t="str">
            <v>#N/A N/A</v>
          </cell>
          <cell r="ML40" t="str">
            <v>#N/A N/A</v>
          </cell>
          <cell r="MM40" t="str">
            <v>#N/A N/A</v>
          </cell>
          <cell r="MN40" t="str">
            <v>#N/A N/A</v>
          </cell>
          <cell r="MO40" t="str">
            <v>#N/A N/A</v>
          </cell>
          <cell r="MP40" t="str">
            <v>#N/A N/A</v>
          </cell>
          <cell r="MQ40" t="str">
            <v>#N/A N/A</v>
          </cell>
          <cell r="MR40">
            <v>28.387959373242396</v>
          </cell>
          <cell r="MS40">
            <v>-10.358483078094611</v>
          </cell>
          <cell r="MT40">
            <v>-9.6797654740484589</v>
          </cell>
          <cell r="MU40">
            <v>5.466899468915309</v>
          </cell>
          <cell r="MV40">
            <v>12.086608511566608</v>
          </cell>
          <cell r="MW40">
            <v>21.003415314108857</v>
          </cell>
          <cell r="MX40">
            <v>9.4650912207209679</v>
          </cell>
          <cell r="MY40" t="str">
            <v>#N/A N/A</v>
          </cell>
          <cell r="MZ40">
            <v>-7.8615891369540405</v>
          </cell>
          <cell r="NA40">
            <v>-9.8970356162988899</v>
          </cell>
          <cell r="NB40">
            <v>-13.171536630843345</v>
          </cell>
          <cell r="NC40">
            <v>-17.945132089832146</v>
          </cell>
          <cell r="ND40">
            <v>-14.495934283715215</v>
          </cell>
          <cell r="NE40">
            <v>-12.865755060132447</v>
          </cell>
          <cell r="NF40">
            <v>-27.948716939419302</v>
          </cell>
          <cell r="NG40">
            <v>0</v>
          </cell>
          <cell r="NH40">
            <v>0</v>
          </cell>
          <cell r="NI40">
            <v>0</v>
          </cell>
          <cell r="NJ40">
            <v>0</v>
          </cell>
          <cell r="NK40">
            <v>0</v>
          </cell>
          <cell r="NL40">
            <v>0</v>
          </cell>
          <cell r="NM40">
            <v>0</v>
          </cell>
          <cell r="NN40" t="str">
            <v>#N/A N/A</v>
          </cell>
          <cell r="NO40">
            <v>10.164539222214625</v>
          </cell>
          <cell r="NP40">
            <v>10.502528020099071</v>
          </cell>
          <cell r="NQ40">
            <v>14.016395951408668</v>
          </cell>
          <cell r="NR40">
            <v>19.555601021316349</v>
          </cell>
          <cell r="NS40">
            <v>21.200168056292089</v>
          </cell>
          <cell r="NT40">
            <v>25.489597626472065</v>
          </cell>
          <cell r="NU40">
            <v>27.994345100054012</v>
          </cell>
          <cell r="NV40">
            <v>28.990206059349109</v>
          </cell>
          <cell r="NW40">
            <v>30.63586239686235</v>
          </cell>
          <cell r="NX40">
            <v>36.57637388886365</v>
          </cell>
          <cell r="NY40">
            <v>36.512122810718523</v>
          </cell>
          <cell r="NZ40">
            <v>45.650230919131836</v>
          </cell>
          <cell r="OA40">
            <v>40.485347239119413</v>
          </cell>
          <cell r="OB40">
            <v>40.159685785275961</v>
          </cell>
          <cell r="OC40" t="str">
            <v>#N/A N/A</v>
          </cell>
          <cell r="OD40" t="str">
            <v>USD</v>
          </cell>
        </row>
        <row r="41">
          <cell r="C41" t="str">
            <v>AFP CAPITAL</v>
          </cell>
          <cell r="D41">
            <v>40129.19140625</v>
          </cell>
          <cell r="E41">
            <v>46278.40234375</v>
          </cell>
          <cell r="F41">
            <v>49412.76953125</v>
          </cell>
          <cell r="G41">
            <v>49862.23046875</v>
          </cell>
          <cell r="H41" t="str">
            <v>#N/A N/A</v>
          </cell>
          <cell r="I41">
            <v>145662.59</v>
          </cell>
          <cell r="J41">
            <v>110782.537</v>
          </cell>
          <cell r="K41">
            <v>135247.88399999999</v>
          </cell>
          <cell r="L41">
            <v>107560.534</v>
          </cell>
          <cell r="M41">
            <v>92919.476999999999</v>
          </cell>
          <cell r="N41">
            <v>120096.8</v>
          </cell>
          <cell r="O41">
            <v>128051.49400000001</v>
          </cell>
          <cell r="P41">
            <v>148075.117</v>
          </cell>
          <cell r="Q41">
            <v>141750.323</v>
          </cell>
          <cell r="R41" t="str">
            <v>#N/A N/A</v>
          </cell>
          <cell r="S41" t="str">
            <v>#N/A N/A</v>
          </cell>
          <cell r="T41" t="str">
            <v>#N/A N/A</v>
          </cell>
          <cell r="U41" t="str">
            <v>#N/A N/A</v>
          </cell>
          <cell r="V41" t="str">
            <v>#N/A N/A</v>
          </cell>
          <cell r="W41" t="str">
            <v>#N/A N/A</v>
          </cell>
          <cell r="X41" t="str">
            <v>#N/A N/A</v>
          </cell>
          <cell r="Y41" t="str">
            <v>#N/A N/A</v>
          </cell>
          <cell r="Z41" t="str">
            <v>#N/A N/A</v>
          </cell>
          <cell r="AA41" t="str">
            <v>#N/A N/A</v>
          </cell>
          <cell r="AB41" t="str">
            <v>#N/A N/A</v>
          </cell>
          <cell r="AC41" t="str">
            <v>#N/A N/A</v>
          </cell>
          <cell r="AD41" t="str">
            <v>#N/A N/A</v>
          </cell>
          <cell r="AE41" t="str">
            <v>#N/A N/A</v>
          </cell>
          <cell r="AF41" t="str">
            <v>#N/A N/A</v>
          </cell>
          <cell r="AG41" t="str">
            <v>#N/A N/A</v>
          </cell>
          <cell r="AH41">
            <v>7750.6371841430664</v>
          </cell>
          <cell r="AI41">
            <v>10035.742156982422</v>
          </cell>
          <cell r="AJ41">
            <v>11540.031112670898</v>
          </cell>
          <cell r="AK41">
            <v>4446.0760650634766</v>
          </cell>
          <cell r="AL41" t="str">
            <v>#N/A N/A</v>
          </cell>
          <cell r="AM41">
            <v>43634.316000000006</v>
          </cell>
          <cell r="AN41">
            <v>4017.9509999999973</v>
          </cell>
          <cell r="AO41">
            <v>52131.876999999993</v>
          </cell>
          <cell r="AP41" t="str">
            <v>#N/A N/A</v>
          </cell>
          <cell r="AQ41">
            <v>34299.784</v>
          </cell>
          <cell r="AR41">
            <v>45578.779000000002</v>
          </cell>
          <cell r="AS41">
            <v>63897.349000000002</v>
          </cell>
          <cell r="AT41">
            <v>81224.715999999986</v>
          </cell>
          <cell r="AU41">
            <v>75247.492999999988</v>
          </cell>
          <cell r="AV41" t="str">
            <v>#N/A N/A</v>
          </cell>
          <cell r="AW41">
            <v>7039.68017578125</v>
          </cell>
          <cell r="AX41">
            <v>9131.826171875</v>
          </cell>
          <cell r="AY41">
            <v>10707.0380859375</v>
          </cell>
          <cell r="AZ41">
            <v>3814.861083984375</v>
          </cell>
          <cell r="BA41" t="str">
            <v>#N/A N/A</v>
          </cell>
          <cell r="BB41">
            <v>41025.932000000001</v>
          </cell>
          <cell r="BC41">
            <v>-21544.266</v>
          </cell>
          <cell r="BD41">
            <v>36824.411999999997</v>
          </cell>
          <cell r="BE41">
            <v>41357.263999999996</v>
          </cell>
          <cell r="BF41">
            <v>18977.897999999997</v>
          </cell>
          <cell r="BG41">
            <v>45214.201999999997</v>
          </cell>
          <cell r="BH41">
            <v>48483.990999999995</v>
          </cell>
          <cell r="BI41">
            <v>65283.146999999997</v>
          </cell>
          <cell r="BJ41">
            <v>73410.285999999993</v>
          </cell>
          <cell r="BK41" t="str">
            <v>#N/A N/A</v>
          </cell>
          <cell r="BL41">
            <v>154.26899719238281</v>
          </cell>
          <cell r="BM41" t="str">
            <v>#N/A N/A</v>
          </cell>
          <cell r="BN41" t="str">
            <v>#N/A N/A</v>
          </cell>
          <cell r="BO41">
            <v>25.017999649047852</v>
          </cell>
          <cell r="BP41" t="str">
            <v>#N/A N/A</v>
          </cell>
          <cell r="BQ41">
            <v>2470.0009999999997</v>
          </cell>
          <cell r="BR41">
            <v>591.09699999999998</v>
          </cell>
          <cell r="BS41" t="str">
            <v>#N/A N/A</v>
          </cell>
          <cell r="BT41" t="str">
            <v>#N/A N/A</v>
          </cell>
          <cell r="BU41" t="str">
            <v>#N/A N/A</v>
          </cell>
          <cell r="BV41" t="str">
            <v>#N/A N/A</v>
          </cell>
          <cell r="BW41">
            <v>115438.71299999999</v>
          </cell>
          <cell r="BX41">
            <v>122120.931</v>
          </cell>
          <cell r="BY41" t="str">
            <v>#N/A N/A</v>
          </cell>
          <cell r="BZ41" t="str">
            <v>#N/A N/A</v>
          </cell>
          <cell r="CA41" t="str">
            <v>#N/A N/A</v>
          </cell>
          <cell r="CB41" t="str">
            <v>#N/A N/A</v>
          </cell>
          <cell r="CC41" t="str">
            <v>#N/A N/A</v>
          </cell>
          <cell r="CD41" t="str">
            <v>#N/A N/A</v>
          </cell>
          <cell r="CE41" t="str">
            <v>#N/A N/A</v>
          </cell>
          <cell r="CF41" t="str">
            <v>#N/A N/A</v>
          </cell>
          <cell r="CG41" t="str">
            <v>#N/A N/A</v>
          </cell>
          <cell r="CH41" t="str">
            <v>#N/A N/A</v>
          </cell>
          <cell r="CI41" t="str">
            <v>#N/A N/A</v>
          </cell>
          <cell r="CJ41" t="str">
            <v>#N/A N/A</v>
          </cell>
          <cell r="CK41" t="str">
            <v>#N/A N/A</v>
          </cell>
          <cell r="CL41" t="str">
            <v>#N/A N/A</v>
          </cell>
          <cell r="CM41" t="str">
            <v>#N/A N/A</v>
          </cell>
          <cell r="CN41" t="str">
            <v>#N/A N/A</v>
          </cell>
          <cell r="CO41" t="str">
            <v>#N/A N/A</v>
          </cell>
          <cell r="CP41">
            <v>10483.2822265625</v>
          </cell>
          <cell r="CQ41">
            <v>8992.0641784667969</v>
          </cell>
          <cell r="CR41">
            <v>10477.394088745117</v>
          </cell>
          <cell r="CS41">
            <v>5394.6600341796875</v>
          </cell>
          <cell r="CT41" t="str">
            <v>#N/A N/A</v>
          </cell>
          <cell r="CU41">
            <v>35513.457999999999</v>
          </cell>
          <cell r="CV41">
            <v>-28464.142</v>
          </cell>
          <cell r="CW41">
            <v>45352.004999999997</v>
          </cell>
          <cell r="CX41">
            <v>43167.392</v>
          </cell>
          <cell r="CY41">
            <v>24381.214</v>
          </cell>
          <cell r="CZ41">
            <v>55397.576999999997</v>
          </cell>
          <cell r="DA41">
            <v>58065.147000000004</v>
          </cell>
          <cell r="DB41">
            <v>58159.032999999996</v>
          </cell>
          <cell r="DC41">
            <v>76540.31</v>
          </cell>
          <cell r="DD41" t="str">
            <v>#N/A N/A</v>
          </cell>
          <cell r="DE41">
            <v>1040.9759521484375</v>
          </cell>
          <cell r="DF41">
            <v>721.83599853515625</v>
          </cell>
          <cell r="DG41">
            <v>911.8790283203125</v>
          </cell>
          <cell r="DH41">
            <v>446.13198852539062</v>
          </cell>
          <cell r="DI41" t="str">
            <v>#N/A N/A</v>
          </cell>
          <cell r="DJ41">
            <v>4525.9209999999994</v>
          </cell>
          <cell r="DK41">
            <v>-32054.124</v>
          </cell>
          <cell r="DL41">
            <v>7038.3669999999993</v>
          </cell>
          <cell r="DM41">
            <v>9715.351999999999</v>
          </cell>
          <cell r="DN41">
            <v>1749.895</v>
          </cell>
          <cell r="DO41">
            <v>12711.067999999999</v>
          </cell>
          <cell r="DP41">
            <v>10476.003999999999</v>
          </cell>
          <cell r="DQ41">
            <v>13384.082999999999</v>
          </cell>
          <cell r="DR41">
            <v>17153.499</v>
          </cell>
          <cell r="DS41" t="str">
            <v>#N/A N/A</v>
          </cell>
          <cell r="DT41">
            <v>9442.3056640625</v>
          </cell>
          <cell r="DU41">
            <v>8270.2275390625</v>
          </cell>
          <cell r="DV41">
            <v>9565.5146484375</v>
          </cell>
          <cell r="DW41">
            <v>4948.52783203125</v>
          </cell>
          <cell r="DX41" t="str">
            <v>#N/A N/A</v>
          </cell>
          <cell r="DY41">
            <v>30987.537</v>
          </cell>
          <cell r="DZ41">
            <v>3589.982</v>
          </cell>
          <cell r="EA41">
            <v>38313.637999999999</v>
          </cell>
          <cell r="EB41">
            <v>33452.04</v>
          </cell>
          <cell r="EC41">
            <v>23257.275999999998</v>
          </cell>
          <cell r="ED41">
            <v>42686.508999999998</v>
          </cell>
          <cell r="EE41">
            <v>47589.142999999996</v>
          </cell>
          <cell r="EF41">
            <v>44774.95</v>
          </cell>
          <cell r="EG41">
            <v>59386.810999999994</v>
          </cell>
          <cell r="EH41" t="str">
            <v>#N/A N/A</v>
          </cell>
          <cell r="EI41">
            <v>2420.839111328125</v>
          </cell>
          <cell r="EJ41">
            <v>976.97100830078125</v>
          </cell>
          <cell r="EK41">
            <v>1289.1490478515625</v>
          </cell>
          <cell r="EL41">
            <v>2181.568115234375</v>
          </cell>
          <cell r="EM41" t="str">
            <v>#N/A N/A</v>
          </cell>
          <cell r="EN41">
            <v>2173.723</v>
          </cell>
          <cell r="EO41">
            <v>2990.5139999999997</v>
          </cell>
          <cell r="EP41">
            <v>31169.418999999998</v>
          </cell>
          <cell r="EQ41">
            <v>41304.093999999997</v>
          </cell>
          <cell r="ER41">
            <v>12355.396999999999</v>
          </cell>
          <cell r="ES41">
            <v>26768.09</v>
          </cell>
          <cell r="ET41">
            <v>37546.447999999997</v>
          </cell>
          <cell r="EU41">
            <v>24738.039000000001</v>
          </cell>
          <cell r="EV41">
            <v>30290.945</v>
          </cell>
          <cell r="EW41" t="str">
            <v>#N/A N/A</v>
          </cell>
          <cell r="EX41">
            <v>27.291999816894531</v>
          </cell>
          <cell r="EY41">
            <v>350.07000732421875</v>
          </cell>
          <cell r="EZ41">
            <v>300.04998779296875</v>
          </cell>
          <cell r="FA41">
            <v>0</v>
          </cell>
          <cell r="FB41" t="str">
            <v>#N/A N/A</v>
          </cell>
          <cell r="FC41">
            <v>7383.0649999999996</v>
          </cell>
          <cell r="FD41">
            <v>11457.088</v>
          </cell>
          <cell r="FE41" t="str">
            <v>#N/A N/A</v>
          </cell>
          <cell r="FF41">
            <v>19190.552</v>
          </cell>
          <cell r="FG41">
            <v>0</v>
          </cell>
          <cell r="FH41" t="str">
            <v>#N/A N/A</v>
          </cell>
          <cell r="FI41">
            <v>0</v>
          </cell>
          <cell r="FJ41">
            <v>0</v>
          </cell>
          <cell r="FK41">
            <v>0</v>
          </cell>
          <cell r="FL41" t="str">
            <v>#N/A N/A</v>
          </cell>
          <cell r="FM41">
            <v>1878.4019775390625</v>
          </cell>
          <cell r="FN41">
            <v>2429.18310546875</v>
          </cell>
          <cell r="FO41">
            <v>3086.60205078125</v>
          </cell>
          <cell r="FP41">
            <v>797.31597900390625</v>
          </cell>
          <cell r="FQ41" t="str">
            <v>#N/A N/A</v>
          </cell>
          <cell r="FR41">
            <v>3889.1579999999999</v>
          </cell>
          <cell r="FS41">
            <v>3209.2489999999998</v>
          </cell>
          <cell r="FT41">
            <v>3657.502</v>
          </cell>
          <cell r="FU41">
            <v>1107.635</v>
          </cell>
          <cell r="FV41">
            <v>4103.92</v>
          </cell>
          <cell r="FW41">
            <v>4203.4639999999999</v>
          </cell>
          <cell r="FX41">
            <v>3172.2339999999999</v>
          </cell>
          <cell r="FY41">
            <v>2050.5439999999999</v>
          </cell>
          <cell r="FZ41">
            <v>2519.02</v>
          </cell>
          <cell r="GA41" t="str">
            <v>#N/A N/A</v>
          </cell>
          <cell r="GB41" t="str">
            <v>#N/A N/A</v>
          </cell>
          <cell r="GC41" t="str">
            <v>#N/A N/A</v>
          </cell>
          <cell r="GD41" t="str">
            <v>#N/A N/A</v>
          </cell>
          <cell r="GE41" t="str">
            <v>#N/A N/A</v>
          </cell>
          <cell r="GF41" t="str">
            <v>#N/A N/A</v>
          </cell>
          <cell r="GG41" t="str">
            <v>#N/A N/A</v>
          </cell>
          <cell r="GH41" t="str">
            <v>#N/A N/A</v>
          </cell>
          <cell r="GI41" t="str">
            <v>#N/A N/A</v>
          </cell>
          <cell r="GJ41" t="str">
            <v>#N/A N/A</v>
          </cell>
          <cell r="GK41" t="str">
            <v>#N/A N/A</v>
          </cell>
          <cell r="GL41" t="str">
            <v>#N/A N/A</v>
          </cell>
          <cell r="GM41" t="str">
            <v>#N/A N/A</v>
          </cell>
          <cell r="GN41" t="str">
            <v>#N/A N/A</v>
          </cell>
          <cell r="GO41" t="str">
            <v>#N/A N/A</v>
          </cell>
          <cell r="GP41" t="str">
            <v>#N/A N/A</v>
          </cell>
          <cell r="GQ41" t="str">
            <v>#N/A N/A</v>
          </cell>
          <cell r="GR41" t="str">
            <v>#N/A N/A</v>
          </cell>
          <cell r="GS41" t="str">
            <v>#N/A N/A</v>
          </cell>
          <cell r="GT41" t="str">
            <v>#N/A N/A</v>
          </cell>
          <cell r="GU41" t="str">
            <v>#N/A N/A</v>
          </cell>
          <cell r="GV41" t="str">
            <v>#N/A N/A</v>
          </cell>
          <cell r="GW41" t="str">
            <v>#N/A N/A</v>
          </cell>
          <cell r="GX41" t="str">
            <v>#N/A N/A</v>
          </cell>
          <cell r="GY41" t="str">
            <v>#N/A N/A</v>
          </cell>
          <cell r="GZ41" t="str">
            <v>#N/A N/A</v>
          </cell>
          <cell r="HA41" t="str">
            <v>#N/A N/A</v>
          </cell>
          <cell r="HB41" t="str">
            <v>#N/A N/A</v>
          </cell>
          <cell r="HC41" t="str">
            <v>#N/A N/A</v>
          </cell>
          <cell r="HD41" t="str">
            <v>#N/A N/A</v>
          </cell>
          <cell r="HE41" t="str">
            <v>#N/A N/A</v>
          </cell>
          <cell r="HF41">
            <v>6498.7470703125</v>
          </cell>
          <cell r="HG41">
            <v>6533.5458984375</v>
          </cell>
          <cell r="HH41">
            <v>6130.6640625</v>
          </cell>
          <cell r="HI41">
            <v>6861.751953125</v>
          </cell>
          <cell r="HJ41" t="str">
            <v>#N/A N/A</v>
          </cell>
          <cell r="HK41">
            <v>6876.4639999999999</v>
          </cell>
          <cell r="HL41">
            <v>5943.1229999999996</v>
          </cell>
          <cell r="HM41">
            <v>5973.0419999999995</v>
          </cell>
          <cell r="HN41">
            <v>4930.6089999999995</v>
          </cell>
          <cell r="HO41">
            <v>5067.4699999999993</v>
          </cell>
          <cell r="HP41">
            <v>4389.3819999999996</v>
          </cell>
          <cell r="HQ41">
            <v>4353.7489999999998</v>
          </cell>
          <cell r="HR41">
            <v>5934.5379999999996</v>
          </cell>
          <cell r="HS41">
            <v>5458.5149999999994</v>
          </cell>
          <cell r="HT41" t="str">
            <v>#N/A N/A</v>
          </cell>
          <cell r="HU41">
            <v>53092.30859375</v>
          </cell>
          <cell r="HV41">
            <v>54424.24609375</v>
          </cell>
          <cell r="HW41">
            <v>61398.859375</v>
          </cell>
          <cell r="HX41">
            <v>64850.328125</v>
          </cell>
          <cell r="HY41" t="str">
            <v>#N/A N/A</v>
          </cell>
          <cell r="HZ41">
            <v>175779.19899999999</v>
          </cell>
          <cell r="IA41">
            <v>421547.13500000001</v>
          </cell>
          <cell r="IB41">
            <v>479395.261</v>
          </cell>
          <cell r="IC41">
            <v>488818.90399999998</v>
          </cell>
          <cell r="ID41">
            <v>438356.14999999997</v>
          </cell>
          <cell r="IE41">
            <v>448465.08299999998</v>
          </cell>
          <cell r="IF41">
            <v>482554.95399999997</v>
          </cell>
          <cell r="IG41">
            <v>449118.27299999999</v>
          </cell>
          <cell r="IH41">
            <v>469639.03899999999</v>
          </cell>
          <cell r="II41" t="str">
            <v>#N/A N/A</v>
          </cell>
          <cell r="IJ41" t="str">
            <v>#N/A N/A</v>
          </cell>
          <cell r="IK41" t="str">
            <v>#N/A N/A</v>
          </cell>
          <cell r="IL41" t="str">
            <v>#N/A N/A</v>
          </cell>
          <cell r="IM41" t="str">
            <v>#N/A N/A</v>
          </cell>
          <cell r="IN41" t="str">
            <v>#N/A N/A</v>
          </cell>
          <cell r="IO41" t="str">
            <v>#N/A N/A</v>
          </cell>
          <cell r="IP41" t="str">
            <v>#N/A N/A</v>
          </cell>
          <cell r="IQ41" t="str">
            <v>#N/A N/A</v>
          </cell>
          <cell r="IR41" t="str">
            <v>#N/A N/A</v>
          </cell>
          <cell r="IS41" t="str">
            <v>#N/A N/A</v>
          </cell>
          <cell r="IT41" t="str">
            <v>#N/A N/A</v>
          </cell>
          <cell r="IU41" t="str">
            <v>#N/A N/A</v>
          </cell>
          <cell r="IV41" t="str">
            <v>#N/A N/A</v>
          </cell>
          <cell r="IW41" t="str">
            <v>#N/A N/A</v>
          </cell>
          <cell r="IX41" t="str">
            <v>#N/A N/A</v>
          </cell>
          <cell r="IY41">
            <v>7076.1591796875</v>
          </cell>
          <cell r="IZ41">
            <v>76.86199951171875</v>
          </cell>
          <cell r="JA41">
            <v>38.458999633789063</v>
          </cell>
          <cell r="JB41">
            <v>647.41998291015625</v>
          </cell>
          <cell r="JC41" t="str">
            <v>#N/A N/A</v>
          </cell>
          <cell r="JD41">
            <v>2E-3</v>
          </cell>
          <cell r="JE41">
            <v>1.4E-2</v>
          </cell>
          <cell r="JF41">
            <v>0</v>
          </cell>
          <cell r="JG41">
            <v>2E-3</v>
          </cell>
          <cell r="JH41">
            <v>104.155</v>
          </cell>
          <cell r="JI41">
            <v>0</v>
          </cell>
          <cell r="JJ41">
            <v>2E-3</v>
          </cell>
          <cell r="JK41">
            <v>1837.452</v>
          </cell>
          <cell r="JL41">
            <v>1491.789</v>
          </cell>
          <cell r="JM41" t="str">
            <v>#N/A N/A</v>
          </cell>
          <cell r="JN41">
            <v>19618.118774414063</v>
          </cell>
          <cell r="JO41">
            <v>17233.928405761719</v>
          </cell>
          <cell r="JP41">
            <v>15085.819839477539</v>
          </cell>
          <cell r="JQ41">
            <v>16545.611633300781</v>
          </cell>
          <cell r="JR41" t="str">
            <v>#N/A N/A</v>
          </cell>
          <cell r="JS41">
            <v>29537.546999999999</v>
          </cell>
          <cell r="JT41">
            <v>22698.635000000002</v>
          </cell>
          <cell r="JU41">
            <v>57047.909</v>
          </cell>
          <cell r="JV41">
            <v>61998.771999999997</v>
          </cell>
          <cell r="JW41">
            <v>42548.508999999998</v>
          </cell>
          <cell r="JX41">
            <v>56502.858999999997</v>
          </cell>
          <cell r="JY41">
            <v>67701.900999999998</v>
          </cell>
          <cell r="JZ41">
            <v>65267.667999999991</v>
          </cell>
          <cell r="KA41">
            <v>72470.347000000009</v>
          </cell>
          <cell r="KB41" t="str">
            <v>#N/A N/A</v>
          </cell>
          <cell r="KC41">
            <v>2349.291015625</v>
          </cell>
          <cell r="KD41">
            <v>0</v>
          </cell>
          <cell r="KE41">
            <v>2677.27294921875</v>
          </cell>
          <cell r="KF41">
            <v>2432.534912109375</v>
          </cell>
          <cell r="KG41" t="str">
            <v>#N/A N/A</v>
          </cell>
          <cell r="KH41">
            <v>4523.0659999999998</v>
          </cell>
          <cell r="KI41">
            <v>5492.5619999999999</v>
          </cell>
          <cell r="KJ41">
            <v>7255.7309999999998</v>
          </cell>
          <cell r="KK41">
            <v>6511.5019999999995</v>
          </cell>
          <cell r="KL41">
            <v>4557.8999999999996</v>
          </cell>
          <cell r="KM41">
            <v>6280.5309999999999</v>
          </cell>
          <cell r="KN41">
            <v>11433.965</v>
          </cell>
          <cell r="KO41">
            <v>796.54399999999998</v>
          </cell>
          <cell r="KP41">
            <v>0</v>
          </cell>
          <cell r="KQ41" t="str">
            <v>#N/A N/A</v>
          </cell>
          <cell r="KR41">
            <v>33474.19140625</v>
          </cell>
          <cell r="KS41">
            <v>37190.3173828125</v>
          </cell>
          <cell r="KT41">
            <v>46313.04248046875</v>
          </cell>
          <cell r="KU41">
            <v>48304.716552734375</v>
          </cell>
          <cell r="KV41" t="str">
            <v>#N/A N/A</v>
          </cell>
          <cell r="KW41">
            <v>146241.652</v>
          </cell>
          <cell r="KX41">
            <v>398848.49999999994</v>
          </cell>
          <cell r="KY41">
            <v>422347.3519999999</v>
          </cell>
          <cell r="KZ41">
            <v>426820.13199999998</v>
          </cell>
          <cell r="LA41">
            <v>395807.641</v>
          </cell>
          <cell r="LB41">
            <v>391962.22399999999</v>
          </cell>
          <cell r="LC41">
            <v>414853.05299999996</v>
          </cell>
          <cell r="LD41">
            <v>383850.60499999998</v>
          </cell>
          <cell r="LE41">
            <v>397168.69199999998</v>
          </cell>
          <cell r="LF41" t="str">
            <v>#N/A N/A</v>
          </cell>
          <cell r="LG41">
            <v>-219.99899291992187</v>
          </cell>
          <cell r="LH41">
            <v>-451.72799682617187</v>
          </cell>
          <cell r="LI41">
            <v>-510.385009765625</v>
          </cell>
          <cell r="LJ41">
            <v>-1238.4739990234375</v>
          </cell>
          <cell r="LK41" t="str">
            <v>#N/A N/A</v>
          </cell>
          <cell r="LL41">
            <v>-871.00199999999995</v>
          </cell>
          <cell r="LM41">
            <v>-1239.01</v>
          </cell>
          <cell r="LN41" t="str">
            <v>#N/A N/A</v>
          </cell>
          <cell r="LO41" t="str">
            <v>#N/A N/A</v>
          </cell>
          <cell r="LP41">
            <v>0</v>
          </cell>
          <cell r="LQ41">
            <v>-254.12599999999998</v>
          </cell>
          <cell r="LR41">
            <v>-729.91499999999996</v>
          </cell>
          <cell r="LS41">
            <v>-317.226</v>
          </cell>
          <cell r="LT41">
            <v>-304.577</v>
          </cell>
          <cell r="LU41" t="str">
            <v>#N/A N/A</v>
          </cell>
          <cell r="LV41" t="str">
            <v>#N/A N/A</v>
          </cell>
          <cell r="LW41" t="str">
            <v>#N/A N/A</v>
          </cell>
          <cell r="LX41" t="str">
            <v>#N/A N/A</v>
          </cell>
          <cell r="LY41" t="str">
            <v>#N/A N/A</v>
          </cell>
          <cell r="LZ41" t="str">
            <v>#N/A N/A</v>
          </cell>
          <cell r="MA41" t="str">
            <v>#N/A N/A</v>
          </cell>
          <cell r="MB41" t="str">
            <v>#N/A N/A</v>
          </cell>
          <cell r="MC41" t="str">
            <v>#N/A N/A</v>
          </cell>
          <cell r="MD41" t="str">
            <v>#N/A N/A</v>
          </cell>
          <cell r="ME41" t="str">
            <v>#N/A N/A</v>
          </cell>
          <cell r="MF41" t="str">
            <v>#N/A N/A</v>
          </cell>
          <cell r="MG41">
            <v>0</v>
          </cell>
          <cell r="MH41">
            <v>0</v>
          </cell>
          <cell r="MI41" t="str">
            <v>#N/A N/A</v>
          </cell>
          <cell r="MJ41" t="str">
            <v>#N/A N/A</v>
          </cell>
          <cell r="MK41" t="str">
            <v>#N/A N/A</v>
          </cell>
          <cell r="ML41" t="str">
            <v>#N/A N/A</v>
          </cell>
          <cell r="MM41" t="str">
            <v>#N/A N/A</v>
          </cell>
          <cell r="MN41" t="str">
            <v>#N/A N/A</v>
          </cell>
          <cell r="MO41" t="str">
            <v>#N/A N/A</v>
          </cell>
          <cell r="MP41" t="str">
            <v>#N/A N/A</v>
          </cell>
          <cell r="MQ41" t="str">
            <v>#N/A N/A</v>
          </cell>
          <cell r="MR41" t="str">
            <v>#N/A N/A</v>
          </cell>
          <cell r="MS41" t="str">
            <v>#N/A N/A</v>
          </cell>
          <cell r="MT41">
            <v>4717.9690000000001</v>
          </cell>
          <cell r="MU41" t="str">
            <v>#N/A N/A</v>
          </cell>
          <cell r="MV41">
            <v>0</v>
          </cell>
          <cell r="MW41">
            <v>8988.2089999999989</v>
          </cell>
          <cell r="MX41">
            <v>16.295999999999999</v>
          </cell>
          <cell r="MY41" t="str">
            <v>#N/A N/A</v>
          </cell>
          <cell r="MZ41">
            <v>-15838.48046875</v>
          </cell>
          <cell r="NA41">
            <v>-2200</v>
          </cell>
          <cell r="NB41">
            <v>-3203.157958984375</v>
          </cell>
          <cell r="NC41">
            <v>-3652.444091796875</v>
          </cell>
          <cell r="ND41" t="str">
            <v>#N/A N/A</v>
          </cell>
          <cell r="NE41">
            <v>-45718.74</v>
          </cell>
          <cell r="NF41">
            <v>-18117.851999999999</v>
          </cell>
          <cell r="NG41">
            <v>-970.03</v>
          </cell>
          <cell r="NH41">
            <v>-27489.153999999999</v>
          </cell>
          <cell r="NI41">
            <v>-73340.747000000003</v>
          </cell>
          <cell r="NJ41">
            <v>-33736.69</v>
          </cell>
          <cell r="NK41">
            <v>-44844.923999999999</v>
          </cell>
          <cell r="NL41">
            <v>-52541.769</v>
          </cell>
          <cell r="NM41">
            <v>-45169.676999999996</v>
          </cell>
          <cell r="NN41" t="str">
            <v>#N/A N/A</v>
          </cell>
          <cell r="NO41">
            <v>674.64801025390625</v>
          </cell>
          <cell r="NP41">
            <v>565.80999755859375</v>
          </cell>
          <cell r="NQ41">
            <v>641.7020263671875</v>
          </cell>
          <cell r="NR41">
            <v>501.25698852539062</v>
          </cell>
          <cell r="NS41" t="str">
            <v>#N/A N/A</v>
          </cell>
          <cell r="NT41">
            <v>2516.69</v>
          </cell>
          <cell r="NU41">
            <v>25559.098999999998</v>
          </cell>
          <cell r="NV41">
            <v>15307.465</v>
          </cell>
          <cell r="NW41" t="str">
            <v>#N/A N/A</v>
          </cell>
          <cell r="NX41">
            <v>15321.885999999999</v>
          </cell>
          <cell r="NY41">
            <v>316.44</v>
          </cell>
          <cell r="NZ41">
            <v>15413.358</v>
          </cell>
          <cell r="OA41">
            <v>15905.084999999999</v>
          </cell>
          <cell r="OB41">
            <v>1798.682</v>
          </cell>
          <cell r="OC41" t="str">
            <v>#N/A N/A</v>
          </cell>
          <cell r="OD41" t="str">
            <v>CLP</v>
          </cell>
        </row>
        <row r="42">
          <cell r="C42" t="str">
            <v>ENAEX</v>
          </cell>
          <cell r="D42">
            <v>102680.3984375</v>
          </cell>
          <cell r="E42">
            <v>97686.8984375</v>
          </cell>
          <cell r="F42">
            <v>106278.5</v>
          </cell>
          <cell r="G42">
            <v>112306.0234375</v>
          </cell>
          <cell r="H42">
            <v>126747.6484375</v>
          </cell>
          <cell r="I42">
            <v>136484.375</v>
          </cell>
          <cell r="J42">
            <v>204375.875</v>
          </cell>
          <cell r="K42">
            <v>174183.21073204488</v>
          </cell>
          <cell r="L42">
            <v>208788.84198049401</v>
          </cell>
          <cell r="M42">
            <v>278189.71455007605</v>
          </cell>
          <cell r="N42">
            <v>311944.8322415619</v>
          </cell>
          <cell r="O42">
            <v>321282.54222323222</v>
          </cell>
          <cell r="P42">
            <v>368721.58856160252</v>
          </cell>
          <cell r="Q42">
            <v>498736.51936769398</v>
          </cell>
          <cell r="R42" t="str">
            <v>#N/A N/A</v>
          </cell>
          <cell r="S42">
            <v>67052.796875</v>
          </cell>
          <cell r="T42">
            <v>72060.6015625</v>
          </cell>
          <cell r="U42">
            <v>81023.3984375</v>
          </cell>
          <cell r="V42">
            <v>89814.3203125</v>
          </cell>
          <cell r="W42">
            <v>100768.078125</v>
          </cell>
          <cell r="X42">
            <v>110117.375</v>
          </cell>
          <cell r="Y42">
            <v>161625.25</v>
          </cell>
          <cell r="Z42">
            <v>114258.96047009417</v>
          </cell>
          <cell r="AA42">
            <v>145730.7038080318</v>
          </cell>
          <cell r="AB42">
            <v>201611.10906449537</v>
          </cell>
          <cell r="AC42">
            <v>228858.13852439346</v>
          </cell>
          <cell r="AD42">
            <v>236766.7864847896</v>
          </cell>
          <cell r="AE42">
            <v>267974.02993513201</v>
          </cell>
          <cell r="AF42">
            <v>353858.81323709723</v>
          </cell>
          <cell r="AG42" t="str">
            <v>#N/A N/A</v>
          </cell>
          <cell r="AH42">
            <v>34870.39990234375</v>
          </cell>
          <cell r="AI42">
            <v>26112.20068359375</v>
          </cell>
          <cell r="AJ42">
            <v>26269.6005859375</v>
          </cell>
          <cell r="AK42">
            <v>23600.3369140625</v>
          </cell>
          <cell r="AL42">
            <v>27036.453125</v>
          </cell>
          <cell r="AM42">
            <v>27815.5478515625</v>
          </cell>
          <cell r="AN42">
            <v>42354.25390625</v>
          </cell>
          <cell r="AO42">
            <v>52777.931382800336</v>
          </cell>
          <cell r="AP42">
            <v>56574.215339361785</v>
          </cell>
          <cell r="AQ42">
            <v>68205.087774012165</v>
          </cell>
          <cell r="AR42">
            <v>74093.517796199871</v>
          </cell>
          <cell r="AS42">
            <v>74551.013815404076</v>
          </cell>
          <cell r="AT42">
            <v>88003.417150773676</v>
          </cell>
          <cell r="AU42">
            <v>118278.11083641104</v>
          </cell>
          <cell r="AV42" t="str">
            <v>#N/A N/A</v>
          </cell>
          <cell r="AW42">
            <v>28221.5</v>
          </cell>
          <cell r="AX42">
            <v>19660.80078125</v>
          </cell>
          <cell r="AY42">
            <v>19494.900390625</v>
          </cell>
          <cell r="AZ42">
            <v>16379.7197265625</v>
          </cell>
          <cell r="BA42">
            <v>19223.068359375</v>
          </cell>
          <cell r="BB42">
            <v>18840.98046875</v>
          </cell>
          <cell r="BC42">
            <v>32882.8046875</v>
          </cell>
          <cell r="BD42">
            <v>45085.678220677859</v>
          </cell>
          <cell r="BE42">
            <v>46900.851068620359</v>
          </cell>
          <cell r="BF42">
            <v>55787.013968165928</v>
          </cell>
          <cell r="BG42">
            <v>61379.933277166725</v>
          </cell>
          <cell r="BH42">
            <v>60693.616530693311</v>
          </cell>
          <cell r="BI42">
            <v>74401.332262106705</v>
          </cell>
          <cell r="BJ42">
            <v>97309.029461935803</v>
          </cell>
          <cell r="BK42" t="str">
            <v>#N/A N/A</v>
          </cell>
          <cell r="BL42" t="str">
            <v>#N/A N/A</v>
          </cell>
          <cell r="BM42" t="str">
            <v>#N/A N/A</v>
          </cell>
          <cell r="BN42" t="str">
            <v>#N/A N/A</v>
          </cell>
          <cell r="BO42">
            <v>801.93701171875</v>
          </cell>
          <cell r="BP42">
            <v>834.2340087890625</v>
          </cell>
          <cell r="BQ42">
            <v>2367.721923828125</v>
          </cell>
          <cell r="BR42">
            <v>1851.989990234375</v>
          </cell>
          <cell r="BS42">
            <v>705.74718464046771</v>
          </cell>
          <cell r="BT42">
            <v>386.50625255505793</v>
          </cell>
          <cell r="BU42">
            <v>521.41012552396342</v>
          </cell>
          <cell r="BV42">
            <v>232.46474638887017</v>
          </cell>
          <cell r="BW42">
            <v>71.838491465250641</v>
          </cell>
          <cell r="BX42">
            <v>211.20363459678444</v>
          </cell>
          <cell r="BY42">
            <v>1169.3137047212681</v>
          </cell>
          <cell r="BZ42" t="str">
            <v>#N/A N/A</v>
          </cell>
          <cell r="CA42">
            <v>1808.699951171875</v>
          </cell>
          <cell r="CB42">
            <v>1484.4000244140625</v>
          </cell>
          <cell r="CC42">
            <v>1256.199951171875</v>
          </cell>
          <cell r="CD42">
            <v>1625.29296875</v>
          </cell>
          <cell r="CE42">
            <v>1610.43798828125</v>
          </cell>
          <cell r="CF42">
            <v>1340.35498046875</v>
          </cell>
          <cell r="CG42">
            <v>2211.787109375</v>
          </cell>
          <cell r="CH42">
            <v>1091.3097795746901</v>
          </cell>
          <cell r="CI42">
            <v>1795.8773370698073</v>
          </cell>
          <cell r="CJ42">
            <v>2221.5553863929163</v>
          </cell>
          <cell r="CK42">
            <v>2622.7664796551817</v>
          </cell>
          <cell r="CL42">
            <v>2216.0936022349383</v>
          </cell>
          <cell r="CM42">
            <v>2330.6606488072189</v>
          </cell>
          <cell r="CN42">
            <v>5832.8195942675129</v>
          </cell>
          <cell r="CO42" t="str">
            <v>#N/A N/A</v>
          </cell>
          <cell r="CP42">
            <v>23974.200073242188</v>
          </cell>
          <cell r="CQ42">
            <v>24087.20068359375</v>
          </cell>
          <cell r="CR42">
            <v>20040.900512695313</v>
          </cell>
          <cell r="CS42">
            <v>17048.939758300781</v>
          </cell>
          <cell r="CT42">
            <v>18563.446380615234</v>
          </cell>
          <cell r="CU42">
            <v>21842.351440429688</v>
          </cell>
          <cell r="CV42">
            <v>49486.208984375</v>
          </cell>
          <cell r="CW42">
            <v>46998.962749742757</v>
          </cell>
          <cell r="CX42">
            <v>47608.086124417008</v>
          </cell>
          <cell r="CY42">
            <v>48311.211648965225</v>
          </cell>
          <cell r="CZ42">
            <v>57172.22410194391</v>
          </cell>
          <cell r="DA42">
            <v>57187.402709316906</v>
          </cell>
          <cell r="DB42">
            <v>71862.892902506981</v>
          </cell>
          <cell r="DC42">
            <v>90239.460938094679</v>
          </cell>
          <cell r="DD42" t="str">
            <v>#N/A N/A</v>
          </cell>
          <cell r="DE42">
            <v>4210.5</v>
          </cell>
          <cell r="DF42">
            <v>3951.10009765625</v>
          </cell>
          <cell r="DG42">
            <v>3519.10009765625</v>
          </cell>
          <cell r="DH42">
            <v>3345.43994140625</v>
          </cell>
          <cell r="DI42">
            <v>3340.466064453125</v>
          </cell>
          <cell r="DJ42">
            <v>4669.6689453125</v>
          </cell>
          <cell r="DK42">
            <v>13236.6494140625</v>
          </cell>
          <cell r="DL42">
            <v>8020.8195473707638</v>
          </cell>
          <cell r="DM42">
            <v>8245.6366887438544</v>
          </cell>
          <cell r="DN42">
            <v>10078.499801060132</v>
          </cell>
          <cell r="DO42">
            <v>12961.611758904117</v>
          </cell>
          <cell r="DP42">
            <v>10658.850381954499</v>
          </cell>
          <cell r="DQ42">
            <v>15344.800284407456</v>
          </cell>
          <cell r="DR42">
            <v>21702.357605879395</v>
          </cell>
          <cell r="DS42" t="str">
            <v>#N/A N/A</v>
          </cell>
          <cell r="DT42">
            <v>19763.69921875</v>
          </cell>
          <cell r="DU42">
            <v>20136.099609375</v>
          </cell>
          <cell r="DV42">
            <v>16521.80078125</v>
          </cell>
          <cell r="DW42">
            <v>13703.5</v>
          </cell>
          <cell r="DX42">
            <v>15222.9814453125</v>
          </cell>
          <cell r="DY42">
            <v>17172.681640625</v>
          </cell>
          <cell r="DZ42">
            <v>36249.55859375</v>
          </cell>
          <cell r="EA42">
            <v>38978.143202371983</v>
          </cell>
          <cell r="EB42">
            <v>39362.449435673145</v>
          </cell>
          <cell r="EC42">
            <v>38232.711847905084</v>
          </cell>
          <cell r="ED42">
            <v>44210.612343039793</v>
          </cell>
          <cell r="EE42">
            <v>46528.552327362406</v>
          </cell>
          <cell r="EF42">
            <v>56518.092618099516</v>
          </cell>
          <cell r="EG42">
            <v>68537.103332215294</v>
          </cell>
          <cell r="EH42" t="str">
            <v>#N/A N/A</v>
          </cell>
          <cell r="EI42">
            <v>799.3740234375</v>
          </cell>
          <cell r="EJ42">
            <v>709.35101318359375</v>
          </cell>
          <cell r="EK42">
            <v>1959.532958984375</v>
          </cell>
          <cell r="EL42">
            <v>4308.10595703125</v>
          </cell>
          <cell r="EM42">
            <v>569.9169921875</v>
          </cell>
          <cell r="EN42">
            <v>35235.6171875</v>
          </cell>
          <cell r="EO42">
            <v>40396.75390625</v>
          </cell>
          <cell r="EP42">
            <v>28209.65295</v>
          </cell>
          <cell r="EQ42">
            <v>21456.396000000001</v>
          </cell>
          <cell r="ER42">
            <v>17887.424000000003</v>
          </cell>
          <cell r="ES42">
            <v>21651.841379999998</v>
          </cell>
          <cell r="ET42">
            <v>27922.938449999998</v>
          </cell>
          <cell r="EU42">
            <v>54233.190899999994</v>
          </cell>
          <cell r="EV42">
            <v>81554.899799999999</v>
          </cell>
          <cell r="EW42" t="str">
            <v>#N/A N/A</v>
          </cell>
          <cell r="EX42">
            <v>2138.431884765625</v>
          </cell>
          <cell r="EY42">
            <v>798.6209716796875</v>
          </cell>
          <cell r="EZ42">
            <v>827.583984375</v>
          </cell>
          <cell r="FA42">
            <v>1384.1209716796875</v>
          </cell>
          <cell r="FB42">
            <v>4758.56689453125</v>
          </cell>
          <cell r="FC42">
            <v>16364.0517578125</v>
          </cell>
          <cell r="FD42">
            <v>12.553000450134277</v>
          </cell>
          <cell r="FE42" t="str">
            <v>#N/A N/A</v>
          </cell>
          <cell r="FF42">
            <v>936</v>
          </cell>
          <cell r="FG42">
            <v>18767.456999999999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 t="str">
            <v>#N/A N/A</v>
          </cell>
          <cell r="FM42">
            <v>13526.1796875</v>
          </cell>
          <cell r="FN42">
            <v>11365.396484375</v>
          </cell>
          <cell r="FO42">
            <v>11609.6796875</v>
          </cell>
          <cell r="FP42">
            <v>13473.34765625</v>
          </cell>
          <cell r="FQ42">
            <v>17697.671875</v>
          </cell>
          <cell r="FR42">
            <v>6719.4560546875</v>
          </cell>
          <cell r="FS42">
            <v>43597.8515625</v>
          </cell>
          <cell r="FT42">
            <v>37114.892999999996</v>
          </cell>
          <cell r="FU42">
            <v>53354.34</v>
          </cell>
          <cell r="FV42">
            <v>72949.228999999978</v>
          </cell>
          <cell r="FW42">
            <v>66313.851369999989</v>
          </cell>
          <cell r="FX42">
            <v>78802.261950000015</v>
          </cell>
          <cell r="FY42">
            <v>99973.42319999999</v>
          </cell>
          <cell r="FZ42">
            <v>103865.87939999999</v>
          </cell>
          <cell r="GA42" t="str">
            <v>#N/A N/A</v>
          </cell>
          <cell r="GB42">
            <v>12964.8603515625</v>
          </cell>
          <cell r="GC42">
            <v>13282.2822265625</v>
          </cell>
          <cell r="GD42">
            <v>16663.359375</v>
          </cell>
          <cell r="GE42">
            <v>20202.765625</v>
          </cell>
          <cell r="GF42">
            <v>13975.4189453125</v>
          </cell>
          <cell r="GG42">
            <v>16965.755859375</v>
          </cell>
          <cell r="GH42">
            <v>25804.267578125</v>
          </cell>
          <cell r="GI42">
            <v>18528.0144</v>
          </cell>
          <cell r="GJ42">
            <v>26065.26</v>
          </cell>
          <cell r="GK42">
            <v>39238.873999999989</v>
          </cell>
          <cell r="GL42">
            <v>48974.95031</v>
          </cell>
          <cell r="GM42">
            <v>42114.817500000005</v>
          </cell>
          <cell r="GN42">
            <v>48041.597099999999</v>
          </cell>
          <cell r="GO42">
            <v>70526.249400000001</v>
          </cell>
          <cell r="GP42" t="str">
            <v>#N/A N/A</v>
          </cell>
          <cell r="GQ42">
            <v>32722.09375</v>
          </cell>
          <cell r="GR42">
            <v>33416.046875</v>
          </cell>
          <cell r="GS42">
            <v>38398.4609375</v>
          </cell>
          <cell r="GT42">
            <v>46293.28125</v>
          </cell>
          <cell r="GU42">
            <v>79414.1171875</v>
          </cell>
          <cell r="GV42">
            <v>84147.296875</v>
          </cell>
          <cell r="GW42">
            <v>143252.359375</v>
          </cell>
          <cell r="GX42">
            <v>85231.809450000001</v>
          </cell>
          <cell r="GY42">
            <v>103783.67999999999</v>
          </cell>
          <cell r="GZ42">
            <v>163635.22699999996</v>
          </cell>
          <cell r="HA42">
            <v>138451.70429999998</v>
          </cell>
          <cell r="HB42">
            <v>151655.90445</v>
          </cell>
          <cell r="HC42">
            <v>203414.67299999998</v>
          </cell>
          <cell r="HD42">
            <v>272425.52160000004</v>
          </cell>
          <cell r="HE42" t="str">
            <v>#N/A N/A</v>
          </cell>
          <cell r="HF42">
            <v>103170.5703125</v>
          </cell>
          <cell r="HG42">
            <v>105630.203125</v>
          </cell>
          <cell r="HH42">
            <v>107498.5</v>
          </cell>
          <cell r="HI42">
            <v>115924.390625</v>
          </cell>
          <cell r="HJ42">
            <v>123606.9453125</v>
          </cell>
          <cell r="HK42">
            <v>149047.53125</v>
          </cell>
          <cell r="HL42">
            <v>242473.234375</v>
          </cell>
          <cell r="HM42">
            <v>225324.54584999999</v>
          </cell>
          <cell r="HN42">
            <v>210734.31599999999</v>
          </cell>
          <cell r="HO42">
            <v>212705.6385</v>
          </cell>
          <cell r="HP42">
            <v>200351.11186999999</v>
          </cell>
          <cell r="HQ42">
            <v>216232.65855000002</v>
          </cell>
          <cell r="HR42">
            <v>253245.41129999995</v>
          </cell>
          <cell r="HS42">
            <v>343173.56279999996</v>
          </cell>
          <cell r="HT42" t="str">
            <v>#N/A N/A</v>
          </cell>
          <cell r="HU42">
            <v>141629.078125</v>
          </cell>
          <cell r="HV42">
            <v>147563.453125</v>
          </cell>
          <cell r="HW42">
            <v>153524.296875</v>
          </cell>
          <cell r="HX42">
            <v>168826.796875</v>
          </cell>
          <cell r="HY42">
            <v>209637.953125</v>
          </cell>
          <cell r="HZ42">
            <v>239793.578125</v>
          </cell>
          <cell r="IA42">
            <v>387388.6875</v>
          </cell>
          <cell r="IB42">
            <v>315379.66755000001</v>
          </cell>
          <cell r="IC42">
            <v>319734.32399999991</v>
          </cell>
          <cell r="ID42">
            <v>387630.63949999999</v>
          </cell>
          <cell r="IE42">
            <v>390860.69529</v>
          </cell>
          <cell r="IF42">
            <v>416517.90959999996</v>
          </cell>
          <cell r="IG42">
            <v>507093.4743</v>
          </cell>
          <cell r="IH42">
            <v>777585.75299999991</v>
          </cell>
          <cell r="II42" t="str">
            <v>#N/A N/A</v>
          </cell>
          <cell r="IJ42">
            <v>16669.55078125</v>
          </cell>
          <cell r="IK42">
            <v>14375.060546875</v>
          </cell>
          <cell r="IL42">
            <v>16490.859375</v>
          </cell>
          <cell r="IM42">
            <v>18171.3203125</v>
          </cell>
          <cell r="IN42">
            <v>19462.634765625</v>
          </cell>
          <cell r="IO42">
            <v>23312.333984375</v>
          </cell>
          <cell r="IP42">
            <v>44077.359375</v>
          </cell>
          <cell r="IQ42">
            <v>12653.265749999997</v>
          </cell>
          <cell r="IR42">
            <v>13367.483999999997</v>
          </cell>
          <cell r="IS42">
            <v>23039.825000000001</v>
          </cell>
          <cell r="IT42">
            <v>28779.10932</v>
          </cell>
          <cell r="IU42">
            <v>22706.270849999997</v>
          </cell>
          <cell r="IV42">
            <v>24045.377999999993</v>
          </cell>
          <cell r="IW42">
            <v>35653.208999999995</v>
          </cell>
          <cell r="IX42" t="str">
            <v>#N/A N/A</v>
          </cell>
          <cell r="IY42">
            <v>29294.76953125</v>
          </cell>
          <cell r="IZ42">
            <v>29348.9716796875</v>
          </cell>
          <cell r="JA42">
            <v>25796.240234375</v>
          </cell>
          <cell r="JB42">
            <v>17564.7177734375</v>
          </cell>
          <cell r="JC42">
            <v>21145.649284362793</v>
          </cell>
          <cell r="JD42">
            <v>29184.839111328125</v>
          </cell>
          <cell r="JE42">
            <v>95953.80078125</v>
          </cell>
          <cell r="JF42">
            <v>86126.951249999998</v>
          </cell>
          <cell r="JG42">
            <v>93756.312000000005</v>
          </cell>
          <cell r="JH42">
            <v>108416.53300000001</v>
          </cell>
          <cell r="JI42">
            <v>94415.95163000001</v>
          </cell>
          <cell r="JJ42">
            <v>86736.031499999997</v>
          </cell>
          <cell r="JK42">
            <v>110157.2052</v>
          </cell>
          <cell r="JL42">
            <v>256729.323</v>
          </cell>
          <cell r="JM42" t="str">
            <v>#N/A N/A</v>
          </cell>
          <cell r="JN42">
            <v>62268.173828125</v>
          </cell>
          <cell r="JO42">
            <v>60215.87890625</v>
          </cell>
          <cell r="JP42">
            <v>58117.150390625</v>
          </cell>
          <cell r="JQ42">
            <v>66408.3818359375</v>
          </cell>
          <cell r="JR42">
            <v>64667.349609375</v>
          </cell>
          <cell r="JS42">
            <v>77202.4375</v>
          </cell>
          <cell r="JT42">
            <v>180204.783203125</v>
          </cell>
          <cell r="JU42">
            <v>129120.14504999999</v>
          </cell>
          <cell r="JV42">
            <v>131650.27200000003</v>
          </cell>
          <cell r="JW42">
            <v>161025.77850000001</v>
          </cell>
          <cell r="JX42">
            <v>161307.70253000001</v>
          </cell>
          <cell r="JY42">
            <v>147994.56885000001</v>
          </cell>
          <cell r="JZ42">
            <v>183483.47009999998</v>
          </cell>
          <cell r="KA42">
            <v>384842.0772</v>
          </cell>
          <cell r="KB42" t="str">
            <v>#N/A N/A</v>
          </cell>
          <cell r="KC42">
            <v>60.036998748779297</v>
          </cell>
          <cell r="KD42">
            <v>4.6999998390674591E-2</v>
          </cell>
          <cell r="KE42">
            <v>4.5000001788139343E-2</v>
          </cell>
          <cell r="KF42">
            <v>4.3999999761581421E-2</v>
          </cell>
          <cell r="KG42">
            <v>4.5000001788139343E-2</v>
          </cell>
          <cell r="KH42">
            <v>3.9000000804662704E-2</v>
          </cell>
          <cell r="KI42">
            <v>4.1000001132488251E-2</v>
          </cell>
          <cell r="KJ42">
            <v>0</v>
          </cell>
          <cell r="KK42">
            <v>0</v>
          </cell>
          <cell r="KL42">
            <v>0</v>
          </cell>
          <cell r="KM42">
            <v>0</v>
          </cell>
          <cell r="KN42">
            <v>0</v>
          </cell>
          <cell r="KO42">
            <v>853.30139999999994</v>
          </cell>
          <cell r="KP42">
            <v>5383.2342000000008</v>
          </cell>
          <cell r="KQ42" t="str">
            <v>#N/A N/A</v>
          </cell>
          <cell r="KR42">
            <v>79360.886608123779</v>
          </cell>
          <cell r="KS42">
            <v>87347.570437498391</v>
          </cell>
          <cell r="KT42">
            <v>95407.158281251788</v>
          </cell>
          <cell r="KU42">
            <v>102418.41021093725</v>
          </cell>
          <cell r="KV42">
            <v>144970.60359375179</v>
          </cell>
          <cell r="KW42">
            <v>162591.14056250078</v>
          </cell>
          <cell r="KX42">
            <v>207183.91600000113</v>
          </cell>
          <cell r="KY42">
            <v>186259.52249999999</v>
          </cell>
          <cell r="KZ42">
            <v>188084.052</v>
          </cell>
          <cell r="LA42">
            <v>226604.86099999995</v>
          </cell>
          <cell r="LB42">
            <v>229552.99276000002</v>
          </cell>
          <cell r="LC42">
            <v>268523.34075000003</v>
          </cell>
          <cell r="LD42">
            <v>323610.00419999991</v>
          </cell>
          <cell r="LE42">
            <v>392743.67579999991</v>
          </cell>
          <cell r="LF42" t="str">
            <v>#N/A N/A</v>
          </cell>
          <cell r="LG42">
            <v>-8746.599609375</v>
          </cell>
          <cell r="LH42">
            <v>-11988.2998046875</v>
          </cell>
          <cell r="LI42">
            <v>-7184.39990234375</v>
          </cell>
          <cell r="LJ42">
            <v>-14056.474609375</v>
          </cell>
          <cell r="LK42">
            <v>-17360.68359375</v>
          </cell>
          <cell r="LL42">
            <v>-30009.0546875</v>
          </cell>
          <cell r="LM42">
            <v>-74251.7265625</v>
          </cell>
          <cell r="LN42">
            <v>-41130.588297570001</v>
          </cell>
          <cell r="LO42">
            <v>-13848.957545376481</v>
          </cell>
          <cell r="LP42">
            <v>-9172.5618000338036</v>
          </cell>
          <cell r="LQ42">
            <v>-13344.351832979515</v>
          </cell>
          <cell r="LR42">
            <v>-13890.096184274254</v>
          </cell>
          <cell r="LS42">
            <v>-16927.115081981206</v>
          </cell>
          <cell r="LT42">
            <v>-30241.752147133309</v>
          </cell>
          <cell r="LU42" t="str">
            <v>#N/A N/A</v>
          </cell>
          <cell r="LV42" t="str">
            <v>#N/A N/A</v>
          </cell>
          <cell r="LW42" t="str">
            <v>#N/A N/A</v>
          </cell>
          <cell r="LX42" t="str">
            <v>#N/A N/A</v>
          </cell>
          <cell r="LY42" t="str">
            <v>#N/A N/A</v>
          </cell>
          <cell r="LZ42" t="str">
            <v>#N/A N/A</v>
          </cell>
          <cell r="MA42" t="str">
            <v>#N/A N/A</v>
          </cell>
          <cell r="MB42" t="str">
            <v>#N/A N/A</v>
          </cell>
          <cell r="MC42" t="str">
            <v>#N/A N/A</v>
          </cell>
          <cell r="MD42" t="str">
            <v>#N/A N/A</v>
          </cell>
          <cell r="ME42" t="str">
            <v>#N/A N/A</v>
          </cell>
          <cell r="MF42">
            <v>2323.1884801247547</v>
          </cell>
          <cell r="MG42">
            <v>1462.037160785894</v>
          </cell>
          <cell r="MH42">
            <v>1603.4351610334256</v>
          </cell>
          <cell r="MI42">
            <v>3500.7392940339419</v>
          </cell>
          <cell r="MJ42" t="str">
            <v>#N/A N/A</v>
          </cell>
          <cell r="MK42" t="str">
            <v>#N/A N/A</v>
          </cell>
          <cell r="ML42" t="str">
            <v>#N/A N/A</v>
          </cell>
          <cell r="MM42" t="str">
            <v>#N/A N/A</v>
          </cell>
          <cell r="MN42" t="str">
            <v>#N/A N/A</v>
          </cell>
          <cell r="MO42" t="str">
            <v>#N/A N/A</v>
          </cell>
          <cell r="MP42" t="str">
            <v>#N/A N/A</v>
          </cell>
          <cell r="MQ42" t="str">
            <v>#N/A N/A</v>
          </cell>
          <cell r="MR42">
            <v>620.25287011157502</v>
          </cell>
          <cell r="MS42">
            <v>12524.74021307373</v>
          </cell>
          <cell r="MT42" t="str">
            <v>#N/A N/A</v>
          </cell>
          <cell r="MU42">
            <v>12697.049369708413</v>
          </cell>
          <cell r="MV42">
            <v>13002.271517338193</v>
          </cell>
          <cell r="MW42">
            <v>10358.682046021207</v>
          </cell>
          <cell r="MX42">
            <v>20694.102787698681</v>
          </cell>
          <cell r="MY42" t="str">
            <v>#N/A N/A</v>
          </cell>
          <cell r="MZ42">
            <v>-16420.5</v>
          </cell>
          <cell r="NA42">
            <v>-12701.400390625</v>
          </cell>
          <cell r="NB42">
            <v>-10484.7001953125</v>
          </cell>
          <cell r="NC42">
            <v>-9811.0751953125</v>
          </cell>
          <cell r="ND42">
            <v>-8619.9365234375</v>
          </cell>
          <cell r="NE42">
            <v>-9847.529296875</v>
          </cell>
          <cell r="NF42">
            <v>-6540.44921875</v>
          </cell>
          <cell r="NG42">
            <v>-20765.619062239955</v>
          </cell>
          <cell r="NH42">
            <v>-21869.727139955718</v>
          </cell>
          <cell r="NI42">
            <v>-22070.93268811129</v>
          </cell>
          <cell r="NJ42">
            <v>-26836.061026117663</v>
          </cell>
          <cell r="NK42">
            <v>-26195.286615463428</v>
          </cell>
          <cell r="NL42">
            <v>-33566.536564403548</v>
          </cell>
          <cell r="NM42">
            <v>-40328.228594465822</v>
          </cell>
          <cell r="NN42" t="str">
            <v>#N/A N/A</v>
          </cell>
          <cell r="NO42">
            <v>6648.89990234375</v>
          </cell>
          <cell r="NP42">
            <v>6451.39990234375</v>
          </cell>
          <cell r="NQ42">
            <v>6774.7001953125</v>
          </cell>
          <cell r="NR42">
            <v>7220.6171875</v>
          </cell>
          <cell r="NS42">
            <v>7813.384765625</v>
          </cell>
          <cell r="NT42">
            <v>8974.5673828125</v>
          </cell>
          <cell r="NU42">
            <v>9471.44921875</v>
          </cell>
          <cell r="NV42">
            <v>7692.2531621224698</v>
          </cell>
          <cell r="NW42">
            <v>9673.3642707414274</v>
          </cell>
          <cell r="NX42">
            <v>12418.073805846227</v>
          </cell>
          <cell r="NY42">
            <v>12713.584519033146</v>
          </cell>
          <cell r="NZ42">
            <v>13857.397284710762</v>
          </cell>
          <cell r="OA42">
            <v>13602.084888666965</v>
          </cell>
          <cell r="OB42">
            <v>20969.081374475238</v>
          </cell>
          <cell r="OC42" t="str">
            <v>#N/A N/A</v>
          </cell>
          <cell r="OD42" t="str">
            <v>CLP</v>
          </cell>
        </row>
        <row r="43">
          <cell r="C43" t="str">
            <v>PASUR</v>
          </cell>
          <cell r="D43">
            <v>23527.591796875</v>
          </cell>
          <cell r="E43">
            <v>37169.2109375</v>
          </cell>
          <cell r="F43">
            <v>47152</v>
          </cell>
          <cell r="G43">
            <v>3299.9319999999998</v>
          </cell>
          <cell r="H43">
            <v>6111.0680000000002</v>
          </cell>
          <cell r="I43">
            <v>7293.380859375</v>
          </cell>
          <cell r="J43">
            <v>9170.185546875</v>
          </cell>
          <cell r="K43">
            <v>26693.783604787572</v>
          </cell>
          <cell r="L43">
            <v>10219.979973563359</v>
          </cell>
          <cell r="M43">
            <v>6142.7723507925175</v>
          </cell>
          <cell r="N43">
            <v>7923.7408219955259</v>
          </cell>
          <cell r="O43">
            <v>1710.2515347451395</v>
          </cell>
          <cell r="P43">
            <v>4837.7048735344542</v>
          </cell>
          <cell r="Q43">
            <v>5691.4020353538535</v>
          </cell>
          <cell r="R43" t="str">
            <v>#N/A N/A</v>
          </cell>
          <cell r="S43" t="str">
            <v>#N/A N/A</v>
          </cell>
          <cell r="T43" t="str">
            <v>#N/A N/A</v>
          </cell>
          <cell r="U43" t="str">
            <v>#N/A N/A</v>
          </cell>
          <cell r="V43" t="str">
            <v>#N/A N/A</v>
          </cell>
          <cell r="W43" t="str">
            <v>#N/A N/A</v>
          </cell>
          <cell r="X43" t="str">
            <v>#N/A N/A</v>
          </cell>
          <cell r="Y43" t="str">
            <v>#N/A N/A</v>
          </cell>
          <cell r="Z43" t="str">
            <v>#N/A N/A</v>
          </cell>
          <cell r="AA43" t="str">
            <v>#N/A N/A</v>
          </cell>
          <cell r="AB43" t="str">
            <v>#N/A N/A</v>
          </cell>
          <cell r="AC43" t="str">
            <v>#N/A N/A</v>
          </cell>
          <cell r="AD43" t="str">
            <v>#N/A N/A</v>
          </cell>
          <cell r="AE43" t="str">
            <v>#N/A N/A</v>
          </cell>
          <cell r="AF43" t="str">
            <v>#N/A N/A</v>
          </cell>
          <cell r="AG43" t="str">
            <v>#N/A N/A</v>
          </cell>
          <cell r="AH43">
            <v>24469.279663085938</v>
          </cell>
          <cell r="AI43">
            <v>37170.204937517643</v>
          </cell>
          <cell r="AJ43">
            <v>46083.800048828125</v>
          </cell>
          <cell r="AK43">
            <v>3300.9649999999997</v>
          </cell>
          <cell r="AL43">
            <v>6112.0829999999996</v>
          </cell>
          <cell r="AM43">
            <v>7189.0848617553711</v>
          </cell>
          <cell r="AN43">
            <v>9214.3655471801758</v>
          </cell>
          <cell r="AO43">
            <v>25787.990737875221</v>
          </cell>
          <cell r="AP43">
            <v>9373.54147852194</v>
          </cell>
          <cell r="AQ43" t="str">
            <v>#N/A N/A</v>
          </cell>
          <cell r="AR43" t="str">
            <v>#N/A N/A</v>
          </cell>
          <cell r="AS43" t="str">
            <v>#N/A N/A</v>
          </cell>
          <cell r="AT43" t="str">
            <v>#N/A N/A</v>
          </cell>
          <cell r="AU43" t="str">
            <v>#N/A N/A</v>
          </cell>
          <cell r="AV43" t="str">
            <v>#N/A N/A</v>
          </cell>
          <cell r="AW43">
            <v>23491.556640625</v>
          </cell>
          <cell r="AX43">
            <v>37169.2109375</v>
          </cell>
          <cell r="AY43">
            <v>47152</v>
          </cell>
          <cell r="AZ43">
            <v>3299.9319999999998</v>
          </cell>
          <cell r="BA43">
            <v>6110.6009999999997</v>
          </cell>
          <cell r="BB43">
            <v>7293.380859375</v>
          </cell>
          <cell r="BC43">
            <v>9170.185546875</v>
          </cell>
          <cell r="BD43">
            <v>21145.034785423522</v>
          </cell>
          <cell r="BE43">
            <v>5432.5034495007749</v>
          </cell>
          <cell r="BF43">
            <v>4028.1108769606362</v>
          </cell>
          <cell r="BG43">
            <v>4675.5566355284482</v>
          </cell>
          <cell r="BH43">
            <v>514.26451131675981</v>
          </cell>
          <cell r="BI43">
            <v>2996.8083287381578</v>
          </cell>
          <cell r="BJ43">
            <v>4350.554069357685</v>
          </cell>
          <cell r="BK43" t="str">
            <v>#N/A N/A</v>
          </cell>
          <cell r="BL43">
            <v>3366.2099609375</v>
          </cell>
          <cell r="BM43">
            <v>1049.1190185546875</v>
          </cell>
          <cell r="BN43">
            <v>2127.930908203125</v>
          </cell>
          <cell r="BO43">
            <v>3602.212</v>
          </cell>
          <cell r="BP43">
            <v>5882.3719999999994</v>
          </cell>
          <cell r="BQ43">
            <v>7690.212890625</v>
          </cell>
          <cell r="BR43">
            <v>7662.28515625</v>
          </cell>
          <cell r="BS43" t="str">
            <v>#N/A N/A</v>
          </cell>
          <cell r="BT43">
            <v>3613.6804905774343</v>
          </cell>
          <cell r="BU43">
            <v>5359.6897967820387</v>
          </cell>
          <cell r="BV43">
            <v>2493.4032525852244</v>
          </cell>
          <cell r="BW43">
            <v>1844.0197602321578</v>
          </cell>
          <cell r="BX43">
            <v>1029.18960318379</v>
          </cell>
          <cell r="BY43">
            <v>392.17184161704341</v>
          </cell>
          <cell r="BZ43" t="str">
            <v>#N/A N/A</v>
          </cell>
          <cell r="CA43" t="str">
            <v>#N/A N/A</v>
          </cell>
          <cell r="CB43" t="str">
            <v>#N/A N/A</v>
          </cell>
          <cell r="CC43" t="str">
            <v>#N/A N/A</v>
          </cell>
          <cell r="CD43" t="str">
            <v>#N/A N/A</v>
          </cell>
          <cell r="CE43" t="str">
            <v>#N/A N/A</v>
          </cell>
          <cell r="CF43" t="str">
            <v>#N/A N/A</v>
          </cell>
          <cell r="CG43" t="str">
            <v>#N/A N/A</v>
          </cell>
          <cell r="CH43" t="str">
            <v>#N/A N/A</v>
          </cell>
          <cell r="CI43" t="str">
            <v>#N/A N/A</v>
          </cell>
          <cell r="CJ43" t="str">
            <v>#N/A N/A</v>
          </cell>
          <cell r="CK43" t="str">
            <v>#N/A N/A</v>
          </cell>
          <cell r="CL43" t="str">
            <v>#N/A N/A</v>
          </cell>
          <cell r="CM43" t="str">
            <v>#N/A N/A</v>
          </cell>
          <cell r="CN43" t="str">
            <v>#N/A N/A</v>
          </cell>
          <cell r="CO43" t="str">
            <v>#N/A N/A</v>
          </cell>
          <cell r="CP43">
            <v>25095.021606445313</v>
          </cell>
          <cell r="CQ43">
            <v>33516.508056640625</v>
          </cell>
          <cell r="CR43">
            <v>46116.824951171875</v>
          </cell>
          <cell r="CS43">
            <v>36045.011999999995</v>
          </cell>
          <cell r="CT43">
            <v>52240.916000000005</v>
          </cell>
          <cell r="CU43">
            <v>65401.857421875</v>
          </cell>
          <cell r="CV43">
            <v>43673.892578125</v>
          </cell>
          <cell r="CW43">
            <v>70457.931891141081</v>
          </cell>
          <cell r="CX43">
            <v>87828.701817412279</v>
          </cell>
          <cell r="CY43">
            <v>67773.158978007632</v>
          </cell>
          <cell r="CZ43">
            <v>39654.692376154992</v>
          </cell>
          <cell r="DA43">
            <v>32814.336587709971</v>
          </cell>
          <cell r="DB43">
            <v>32215.974944252219</v>
          </cell>
          <cell r="DC43">
            <v>15442.011780266421</v>
          </cell>
          <cell r="DD43" t="str">
            <v>#N/A N/A</v>
          </cell>
          <cell r="DE43">
            <v>516.5479736328125</v>
          </cell>
          <cell r="DF43">
            <v>-4.1999999433755875E-2</v>
          </cell>
          <cell r="DG43">
            <v>8.2000002264976501E-2</v>
          </cell>
          <cell r="DH43">
            <v>-4.8000000000000001E-2</v>
          </cell>
          <cell r="DI43">
            <v>1974.83</v>
          </cell>
          <cell r="DJ43">
            <v>9.3999996781349182E-2</v>
          </cell>
          <cell r="DK43">
            <v>1620.3480224609375</v>
          </cell>
          <cell r="DL43">
            <v>18.439950092587491</v>
          </cell>
          <cell r="DM43">
            <v>48.440757246346308</v>
          </cell>
          <cell r="DN43">
            <v>500.12807958420973</v>
          </cell>
          <cell r="DO43">
            <v>-6.3222629771031631</v>
          </cell>
          <cell r="DP43">
            <v>386.93697816800523</v>
          </cell>
          <cell r="DQ43">
            <v>315.09298999304053</v>
          </cell>
          <cell r="DR43">
            <v>225.22055678841892</v>
          </cell>
          <cell r="DS43" t="str">
            <v>#N/A N/A</v>
          </cell>
          <cell r="DT43">
            <v>24578.474609375</v>
          </cell>
          <cell r="DU43">
            <v>33516.546875</v>
          </cell>
          <cell r="DV43">
            <v>46116.7421875</v>
          </cell>
          <cell r="DW43">
            <v>36045.06</v>
          </cell>
          <cell r="DX43">
            <v>50266.085999999996</v>
          </cell>
          <cell r="DY43">
            <v>65401.76171875</v>
          </cell>
          <cell r="DZ43">
            <v>42053.54296875</v>
          </cell>
          <cell r="EA43">
            <v>70439.49141231156</v>
          </cell>
          <cell r="EB43">
            <v>87780.26106016594</v>
          </cell>
          <cell r="EC43">
            <v>67273.030898423414</v>
          </cell>
          <cell r="ED43">
            <v>39661.014639132096</v>
          </cell>
          <cell r="EE43">
            <v>32427.399609541968</v>
          </cell>
          <cell r="EF43">
            <v>31900.881954259177</v>
          </cell>
          <cell r="EG43">
            <v>15216.791223478001</v>
          </cell>
          <cell r="EH43" t="str">
            <v>#N/A N/A</v>
          </cell>
          <cell r="EI43">
            <v>61595.41796875</v>
          </cell>
          <cell r="EJ43">
            <v>65894.609375</v>
          </cell>
          <cell r="EK43">
            <v>70492.8671875</v>
          </cell>
          <cell r="EL43">
            <v>79351.819999999992</v>
          </cell>
          <cell r="EM43">
            <v>104505.04</v>
          </cell>
          <cell r="EN43">
            <v>116265.25</v>
          </cell>
          <cell r="EO43">
            <v>130326.5234375</v>
          </cell>
          <cell r="EP43">
            <v>9581.6708845138546</v>
          </cell>
          <cell r="EQ43">
            <v>530.24400000000003</v>
          </cell>
          <cell r="ER43">
            <v>5791.9054999999998</v>
          </cell>
          <cell r="ES43">
            <v>980.0831300000001</v>
          </cell>
          <cell r="ET43">
            <v>3964.5202500000005</v>
          </cell>
          <cell r="EU43">
            <v>643.31399999999996</v>
          </cell>
          <cell r="EV43">
            <v>3910.0547999999999</v>
          </cell>
          <cell r="EW43" t="str">
            <v>#N/A N/A</v>
          </cell>
          <cell r="EX43">
            <v>11148</v>
          </cell>
          <cell r="EY43">
            <v>11429.9638671875</v>
          </cell>
          <cell r="EZ43">
            <v>11515.59375</v>
          </cell>
          <cell r="FA43">
            <v>11930.154999999999</v>
          </cell>
          <cell r="FB43">
            <v>12539.63</v>
          </cell>
          <cell r="FC43">
            <v>5023.81689453125</v>
          </cell>
          <cell r="FD43">
            <v>5470.93701171875</v>
          </cell>
          <cell r="FE43">
            <v>160263.3737594604</v>
          </cell>
          <cell r="FF43">
            <v>60787.583999999995</v>
          </cell>
          <cell r="FG43">
            <v>53793.185999999994</v>
          </cell>
          <cell r="FH43">
            <v>63208.419429999994</v>
          </cell>
          <cell r="FI43">
            <v>22992.11565</v>
          </cell>
          <cell r="FJ43">
            <v>28656.604199999998</v>
          </cell>
          <cell r="FK43">
            <v>23450.4084</v>
          </cell>
          <cell r="FL43" t="str">
            <v>#N/A N/A</v>
          </cell>
          <cell r="FM43">
            <v>0</v>
          </cell>
          <cell r="FN43">
            <v>0</v>
          </cell>
          <cell r="FO43">
            <v>0</v>
          </cell>
          <cell r="FP43">
            <v>495.25199999999995</v>
          </cell>
          <cell r="FQ43">
            <v>186.74599999999998</v>
          </cell>
          <cell r="FR43">
            <v>228.46299743652344</v>
          </cell>
          <cell r="FS43">
            <v>222.68499755859375</v>
          </cell>
          <cell r="FT43">
            <v>205.51725060492754</v>
          </cell>
          <cell r="FU43">
            <v>212.47199999999998</v>
          </cell>
          <cell r="FV43">
            <v>1220.825</v>
          </cell>
          <cell r="FW43">
            <v>276.74061999999998</v>
          </cell>
          <cell r="FX43">
            <v>1481.2435500000001</v>
          </cell>
          <cell r="FY43">
            <v>1208.9448</v>
          </cell>
          <cell r="FZ43">
            <v>1638.2831999999996</v>
          </cell>
          <cell r="GA43" t="str">
            <v>#N/A N/A</v>
          </cell>
          <cell r="GB43" t="str">
            <v>#N/A N/A</v>
          </cell>
          <cell r="GC43" t="str">
            <v>#N/A N/A</v>
          </cell>
          <cell r="GD43" t="str">
            <v>#N/A N/A</v>
          </cell>
          <cell r="GE43" t="str">
            <v>#N/A N/A</v>
          </cell>
          <cell r="GF43" t="str">
            <v>#N/A N/A</v>
          </cell>
          <cell r="GG43" t="str">
            <v>#N/A N/A</v>
          </cell>
          <cell r="GH43" t="str">
            <v>#N/A N/A</v>
          </cell>
          <cell r="GI43" t="str">
            <v>#N/A N/A</v>
          </cell>
          <cell r="GJ43" t="str">
            <v>#N/A N/A</v>
          </cell>
          <cell r="GK43" t="str">
            <v>#N/A N/A</v>
          </cell>
          <cell r="GL43" t="str">
            <v>#N/A N/A</v>
          </cell>
          <cell r="GM43" t="str">
            <v>#N/A N/A</v>
          </cell>
          <cell r="GN43" t="str">
            <v>#N/A N/A</v>
          </cell>
          <cell r="GO43" t="str">
            <v>#N/A N/A</v>
          </cell>
          <cell r="GP43" t="str">
            <v>#N/A N/A</v>
          </cell>
          <cell r="GQ43" t="str">
            <v>#N/A N/A</v>
          </cell>
          <cell r="GR43" t="str">
            <v>#N/A N/A</v>
          </cell>
          <cell r="GS43" t="str">
            <v>#N/A N/A</v>
          </cell>
          <cell r="GT43" t="str">
            <v>#N/A N/A</v>
          </cell>
          <cell r="GU43" t="str">
            <v>#N/A N/A</v>
          </cell>
          <cell r="GV43" t="str">
            <v>#N/A N/A</v>
          </cell>
          <cell r="GW43" t="str">
            <v>#N/A N/A</v>
          </cell>
          <cell r="GX43" t="str">
            <v>#N/A N/A</v>
          </cell>
          <cell r="GY43" t="str">
            <v>#N/A N/A</v>
          </cell>
          <cell r="GZ43" t="str">
            <v>#N/A N/A</v>
          </cell>
          <cell r="HA43" t="str">
            <v>#N/A N/A</v>
          </cell>
          <cell r="HB43" t="str">
            <v>#N/A N/A</v>
          </cell>
          <cell r="HC43" t="str">
            <v>#N/A N/A</v>
          </cell>
          <cell r="HD43" t="str">
            <v>#N/A N/A</v>
          </cell>
          <cell r="HE43" t="str">
            <v>#N/A N/A</v>
          </cell>
          <cell r="HF43">
            <v>102.18000030517578</v>
          </cell>
          <cell r="HG43">
            <v>102.822998046875</v>
          </cell>
          <cell r="HH43">
            <v>105.88500213623047</v>
          </cell>
          <cell r="HI43">
            <v>108.69</v>
          </cell>
          <cell r="HJ43">
            <v>109.94199999999999</v>
          </cell>
          <cell r="HK43">
            <v>120.81800079345703</v>
          </cell>
          <cell r="HL43">
            <v>130.12800598144531</v>
          </cell>
          <cell r="HM43">
            <v>19.790550408326084</v>
          </cell>
          <cell r="HN43">
            <v>17.783999999999999</v>
          </cell>
          <cell r="HO43">
            <v>19.221499999999999</v>
          </cell>
          <cell r="HP43">
            <v>17.236439999999998</v>
          </cell>
          <cell r="HQ43">
            <v>18.390750000000004</v>
          </cell>
          <cell r="HR43">
            <v>24.882899999999999</v>
          </cell>
          <cell r="HS43">
            <v>29.761200000000002</v>
          </cell>
          <cell r="HT43" t="str">
            <v>#N/A N/A</v>
          </cell>
          <cell r="HU43">
            <v>558967.9375</v>
          </cell>
          <cell r="HV43">
            <v>590783.8125</v>
          </cell>
          <cell r="HW43">
            <v>647779.125</v>
          </cell>
          <cell r="HX43">
            <v>681503.43099999998</v>
          </cell>
          <cell r="HY43">
            <v>723384.75299999991</v>
          </cell>
          <cell r="HZ43">
            <v>814578.8125</v>
          </cell>
          <cell r="IA43">
            <v>963930.875</v>
          </cell>
          <cell r="IB43">
            <v>1239422.7143920898</v>
          </cell>
          <cell r="IC43">
            <v>1280917.872</v>
          </cell>
          <cell r="ID43">
            <v>1307902.0315</v>
          </cell>
          <cell r="IE43">
            <v>1255874.78822</v>
          </cell>
          <cell r="IF43">
            <v>1354595.9128500002</v>
          </cell>
          <cell r="IG43">
            <v>1472094.8192999999</v>
          </cell>
          <cell r="IH43">
            <v>1598061.6468</v>
          </cell>
          <cell r="II43" t="str">
            <v>#N/A N/A</v>
          </cell>
          <cell r="IJ43" t="str">
            <v>#N/A N/A</v>
          </cell>
          <cell r="IK43" t="str">
            <v>#N/A N/A</v>
          </cell>
          <cell r="IL43" t="str">
            <v>#N/A N/A</v>
          </cell>
          <cell r="IM43" t="str">
            <v>#N/A N/A</v>
          </cell>
          <cell r="IN43" t="str">
            <v>#N/A N/A</v>
          </cell>
          <cell r="IO43" t="str">
            <v>#N/A N/A</v>
          </cell>
          <cell r="IP43" t="str">
            <v>#N/A N/A</v>
          </cell>
          <cell r="IQ43" t="str">
            <v>#N/A N/A</v>
          </cell>
          <cell r="IR43" t="str">
            <v>#N/A N/A</v>
          </cell>
          <cell r="IS43" t="str">
            <v>#N/A N/A</v>
          </cell>
          <cell r="IT43" t="str">
            <v>#N/A N/A</v>
          </cell>
          <cell r="IU43" t="str">
            <v>#N/A N/A</v>
          </cell>
          <cell r="IV43" t="str">
            <v>#N/A N/A</v>
          </cell>
          <cell r="IW43" t="str">
            <v>#N/A N/A</v>
          </cell>
          <cell r="IX43" t="str">
            <v>#N/A N/A</v>
          </cell>
          <cell r="IY43">
            <v>1.8480000495910645</v>
          </cell>
          <cell r="IZ43">
            <v>4.999999888241291E-3</v>
          </cell>
          <cell r="JA43">
            <v>0</v>
          </cell>
          <cell r="JB43">
            <v>2.7E-2</v>
          </cell>
          <cell r="JC43">
            <v>3.738</v>
          </cell>
          <cell r="JD43">
            <v>1.0000000474974513E-3</v>
          </cell>
          <cell r="JE43">
            <v>1.0000000474974513E-3</v>
          </cell>
          <cell r="JF43">
            <v>0</v>
          </cell>
          <cell r="JG43">
            <v>596.23199999999997</v>
          </cell>
          <cell r="JH43">
            <v>88.315000000000012</v>
          </cell>
          <cell r="JI43">
            <v>0</v>
          </cell>
          <cell r="JJ43">
            <v>8527.5280500000008</v>
          </cell>
          <cell r="JK43">
            <v>28539.4725</v>
          </cell>
          <cell r="JL43">
            <v>23780.616000000002</v>
          </cell>
          <cell r="JM43" t="str">
            <v>#N/A N/A</v>
          </cell>
          <cell r="JN43">
            <v>3954.6740384101868</v>
          </cell>
          <cell r="JO43">
            <v>4360.0057629393414</v>
          </cell>
          <cell r="JP43">
            <v>6687.4658203125</v>
          </cell>
          <cell r="JQ43">
            <v>1069.856</v>
          </cell>
          <cell r="JR43">
            <v>8261.5329999999976</v>
          </cell>
          <cell r="JS43">
            <v>9734.6599927673815</v>
          </cell>
          <cell r="JT43">
            <v>11196.857861114549</v>
          </cell>
          <cell r="JU43">
            <v>47841.878209304807</v>
          </cell>
          <cell r="JV43">
            <v>36984.168000000005</v>
          </cell>
          <cell r="JW43">
            <v>41518.44</v>
          </cell>
          <cell r="JX43">
            <v>32445.683140000005</v>
          </cell>
          <cell r="JY43">
            <v>30672.092850000005</v>
          </cell>
          <cell r="JZ43">
            <v>57824.218199999996</v>
          </cell>
          <cell r="KA43">
            <v>50280.1302</v>
          </cell>
          <cell r="KB43" t="str">
            <v>#N/A N/A</v>
          </cell>
          <cell r="KC43">
            <v>0</v>
          </cell>
          <cell r="KD43">
            <v>0</v>
          </cell>
          <cell r="KE43">
            <v>0</v>
          </cell>
          <cell r="KF43" t="str">
            <v>#N/A N/A</v>
          </cell>
          <cell r="KG43">
            <v>0</v>
          </cell>
          <cell r="KH43">
            <v>0</v>
          </cell>
          <cell r="KI43">
            <v>0</v>
          </cell>
          <cell r="KJ43">
            <v>0</v>
          </cell>
          <cell r="KK43">
            <v>0</v>
          </cell>
          <cell r="KL43">
            <v>0</v>
          </cell>
          <cell r="KM43">
            <v>0</v>
          </cell>
          <cell r="KN43">
            <v>0</v>
          </cell>
          <cell r="KO43">
            <v>0</v>
          </cell>
          <cell r="KP43">
            <v>0</v>
          </cell>
          <cell r="KQ43" t="str">
            <v>#N/A N/A</v>
          </cell>
          <cell r="KR43">
            <v>555013.265625</v>
          </cell>
          <cell r="KS43">
            <v>586423.796875</v>
          </cell>
          <cell r="KT43">
            <v>641091.6875</v>
          </cell>
          <cell r="KU43">
            <v>680433.57499999995</v>
          </cell>
          <cell r="KV43">
            <v>715123.22</v>
          </cell>
          <cell r="KW43">
            <v>804844.1875</v>
          </cell>
          <cell r="KX43">
            <v>952734.015625</v>
          </cell>
          <cell r="KY43">
            <v>1191580.8942558288</v>
          </cell>
          <cell r="KZ43">
            <v>1243933.7040000001</v>
          </cell>
          <cell r="LA43">
            <v>1266383.5914999999</v>
          </cell>
          <cell r="LB43">
            <v>1223429.1050800001</v>
          </cell>
          <cell r="LC43">
            <v>1323923.8199999998</v>
          </cell>
          <cell r="LD43">
            <v>1414270.6010999996</v>
          </cell>
          <cell r="LE43">
            <v>1547781.5166</v>
          </cell>
          <cell r="LF43" t="str">
            <v>#N/A N/A</v>
          </cell>
          <cell r="LG43">
            <v>-1.621999979019165</v>
          </cell>
          <cell r="LH43">
            <v>-0.63700002431869507</v>
          </cell>
          <cell r="LI43" t="str">
            <v>#N/A N/A</v>
          </cell>
          <cell r="LJ43">
            <v>-0.755</v>
          </cell>
          <cell r="LK43">
            <v>0</v>
          </cell>
          <cell r="LL43">
            <v>-1.5900000333786011</v>
          </cell>
          <cell r="LM43">
            <v>0</v>
          </cell>
          <cell r="LN43">
            <v>0</v>
          </cell>
          <cell r="LO43">
            <v>0</v>
          </cell>
          <cell r="LP43">
            <v>0</v>
          </cell>
          <cell r="LQ43">
            <v>0</v>
          </cell>
          <cell r="LR43">
            <v>0</v>
          </cell>
          <cell r="LS43">
            <v>0</v>
          </cell>
          <cell r="LT43">
            <v>0</v>
          </cell>
          <cell r="LU43" t="str">
            <v>#N/A N/A</v>
          </cell>
          <cell r="LV43" t="str">
            <v>#N/A N/A</v>
          </cell>
          <cell r="LW43" t="str">
            <v>#N/A N/A</v>
          </cell>
          <cell r="LX43" t="str">
            <v>#N/A N/A</v>
          </cell>
          <cell r="LY43" t="str">
            <v>#N/A N/A</v>
          </cell>
          <cell r="LZ43" t="str">
            <v>#N/A N/A</v>
          </cell>
          <cell r="MA43" t="str">
            <v>#N/A N/A</v>
          </cell>
          <cell r="MB43" t="str">
            <v>#N/A N/A</v>
          </cell>
          <cell r="MC43" t="str">
            <v>#N/A N/A</v>
          </cell>
          <cell r="MD43" t="str">
            <v>#N/A N/A</v>
          </cell>
          <cell r="ME43" t="str">
            <v>#N/A N/A</v>
          </cell>
          <cell r="MF43" t="str">
            <v>#N/A N/A</v>
          </cell>
          <cell r="MG43" t="str">
            <v>#N/A N/A</v>
          </cell>
          <cell r="MH43" t="str">
            <v>#N/A N/A</v>
          </cell>
          <cell r="MI43">
            <v>1158.8383299869231</v>
          </cell>
          <cell r="MJ43" t="str">
            <v>#N/A N/A</v>
          </cell>
          <cell r="MK43" t="str">
            <v>#N/A N/A</v>
          </cell>
          <cell r="ML43" t="str">
            <v>#N/A N/A</v>
          </cell>
          <cell r="MM43" t="str">
            <v>#N/A N/A</v>
          </cell>
          <cell r="MN43" t="str">
            <v>#N/A N/A</v>
          </cell>
          <cell r="MO43" t="str">
            <v>#N/A N/A</v>
          </cell>
          <cell r="MP43" t="str">
            <v>#N/A N/A</v>
          </cell>
          <cell r="MQ43" t="str">
            <v>#N/A N/A</v>
          </cell>
          <cell r="MR43" t="str">
            <v>#N/A N/A</v>
          </cell>
          <cell r="MS43" t="str">
            <v>#N/A N/A</v>
          </cell>
          <cell r="MT43" t="str">
            <v>#N/A N/A</v>
          </cell>
          <cell r="MU43" t="str">
            <v>#N/A N/A</v>
          </cell>
          <cell r="MV43" t="str">
            <v>#N/A N/A</v>
          </cell>
          <cell r="MW43">
            <v>49.090574527901246</v>
          </cell>
          <cell r="MX43">
            <v>298.54817992883443</v>
          </cell>
          <cell r="MY43" t="str">
            <v>#N/A N/A</v>
          </cell>
          <cell r="MZ43">
            <v>-15392.1396484375</v>
          </cell>
          <cell r="NA43">
            <v>-7184.39599609375</v>
          </cell>
          <cell r="NB43">
            <v>-10011.068359375</v>
          </cell>
          <cell r="NC43">
            <v>-21341.488999999998</v>
          </cell>
          <cell r="ND43">
            <v>-12704.255999999999</v>
          </cell>
          <cell r="NE43">
            <v>-17678.68359375</v>
          </cell>
          <cell r="NF43">
            <v>-21520.1484375</v>
          </cell>
          <cell r="NG43">
            <v>-23600.901135035776</v>
          </cell>
          <cell r="NH43">
            <v>-36942.451184187259</v>
          </cell>
          <cell r="NI43">
            <v>-23831.538306763636</v>
          </cell>
          <cell r="NJ43">
            <v>-23217.294963608081</v>
          </cell>
          <cell r="NK43">
            <v>-9608.5220929453153</v>
          </cell>
          <cell r="NL43">
            <v>-9785.0073088056179</v>
          </cell>
          <cell r="NM43">
            <v>-7105.5776244904382</v>
          </cell>
          <cell r="NN43" t="str">
            <v>#N/A N/A</v>
          </cell>
          <cell r="NO43">
            <v>977.7230224609375</v>
          </cell>
          <cell r="NP43">
            <v>0.99400001764297485</v>
          </cell>
          <cell r="NQ43">
            <v>-1068.199951171875</v>
          </cell>
          <cell r="NR43">
            <v>1.0329999999999999</v>
          </cell>
          <cell r="NS43">
            <v>1.0149999999999999</v>
          </cell>
          <cell r="NT43">
            <v>-104.29599761962891</v>
          </cell>
          <cell r="NU43">
            <v>44.180000305175781</v>
          </cell>
          <cell r="NV43">
            <v>0</v>
          </cell>
          <cell r="NW43">
            <v>16.826789359257141</v>
          </cell>
          <cell r="NX43" t="str">
            <v>#N/A N/A</v>
          </cell>
          <cell r="NY43" t="str">
            <v>#N/A N/A</v>
          </cell>
          <cell r="NZ43" t="str">
            <v>#N/A N/A</v>
          </cell>
          <cell r="OA43" t="str">
            <v>#N/A N/A</v>
          </cell>
          <cell r="OB43" t="str">
            <v>#N/A N/A</v>
          </cell>
          <cell r="OC43" t="str">
            <v>#N/A N/A</v>
          </cell>
          <cell r="OD43" t="str">
            <v>CLP</v>
          </cell>
        </row>
        <row r="44">
          <cell r="C44" t="str">
            <v>LA CONSTRUCCION</v>
          </cell>
          <cell r="D44" t="str">
            <v>#N/A N/A</v>
          </cell>
          <cell r="E44" t="str">
            <v>#N/A N/A</v>
          </cell>
          <cell r="F44" t="str">
            <v>#N/A N/A</v>
          </cell>
          <cell r="G44" t="str">
            <v>#N/A N/A</v>
          </cell>
          <cell r="H44" t="str">
            <v>#N/A N/A</v>
          </cell>
          <cell r="I44" t="str">
            <v>#N/A N/A</v>
          </cell>
          <cell r="J44" t="str">
            <v>#N/A N/A</v>
          </cell>
          <cell r="K44" t="str">
            <v>#N/A N/A</v>
          </cell>
          <cell r="L44">
            <v>545824.43599999999</v>
          </cell>
          <cell r="M44">
            <v>666539.15599999996</v>
          </cell>
          <cell r="N44">
            <v>678907.73499999999</v>
          </cell>
          <cell r="O44">
            <v>727261.35100000002</v>
          </cell>
          <cell r="P44">
            <v>1065888.1669999999</v>
          </cell>
          <cell r="Q44">
            <v>1348115.102</v>
          </cell>
          <cell r="R44" t="str">
            <v>#N/A N/A</v>
          </cell>
          <cell r="S44" t="str">
            <v>#N/A N/A</v>
          </cell>
          <cell r="T44" t="str">
            <v>#N/A N/A</v>
          </cell>
          <cell r="U44" t="str">
            <v>#N/A N/A</v>
          </cell>
          <cell r="V44" t="str">
            <v>#N/A N/A</v>
          </cell>
          <cell r="W44" t="str">
            <v>#N/A N/A</v>
          </cell>
          <cell r="X44" t="str">
            <v>#N/A N/A</v>
          </cell>
          <cell r="Y44" t="str">
            <v>#N/A N/A</v>
          </cell>
          <cell r="Z44" t="str">
            <v>#N/A N/A</v>
          </cell>
          <cell r="AA44">
            <v>364467.85800000001</v>
          </cell>
          <cell r="AB44">
            <v>425722.82999999996</v>
          </cell>
          <cell r="AC44">
            <v>431280.52599999995</v>
          </cell>
          <cell r="AD44">
            <v>532311.72499999998</v>
          </cell>
          <cell r="AE44">
            <v>1015172.705</v>
          </cell>
          <cell r="AF44">
            <v>1263220.916</v>
          </cell>
          <cell r="AG44" t="str">
            <v>#N/A N/A</v>
          </cell>
          <cell r="AH44" t="str">
            <v>#N/A N/A</v>
          </cell>
          <cell r="AI44" t="str">
            <v>#N/A N/A</v>
          </cell>
          <cell r="AJ44" t="str">
            <v>#N/A N/A</v>
          </cell>
          <cell r="AK44" t="str">
            <v>#N/A N/A</v>
          </cell>
          <cell r="AL44" t="str">
            <v>#N/A N/A</v>
          </cell>
          <cell r="AM44" t="str">
            <v>#N/A N/A</v>
          </cell>
          <cell r="AN44" t="str">
            <v>#N/A N/A</v>
          </cell>
          <cell r="AO44" t="str">
            <v>#N/A N/A</v>
          </cell>
          <cell r="AP44" t="str">
            <v>#N/A N/A</v>
          </cell>
          <cell r="AQ44" t="str">
            <v>#N/A N/A</v>
          </cell>
          <cell r="AR44">
            <v>129216.978</v>
          </cell>
          <cell r="AS44">
            <v>53382.258999999998</v>
          </cell>
          <cell r="AT44">
            <v>-100388.841</v>
          </cell>
          <cell r="AU44">
            <v>-93509.09599999999</v>
          </cell>
          <cell r="AV44" t="str">
            <v>#N/A N/A</v>
          </cell>
          <cell r="AW44" t="str">
            <v>#N/A N/A</v>
          </cell>
          <cell r="AX44" t="str">
            <v>#N/A N/A</v>
          </cell>
          <cell r="AY44" t="str">
            <v>#N/A N/A</v>
          </cell>
          <cell r="AZ44" t="str">
            <v>#N/A N/A</v>
          </cell>
          <cell r="BA44" t="str">
            <v>#N/A N/A</v>
          </cell>
          <cell r="BB44" t="str">
            <v>#N/A N/A</v>
          </cell>
          <cell r="BC44" t="str">
            <v>#N/A N/A</v>
          </cell>
          <cell r="BD44" t="str">
            <v>#N/A N/A</v>
          </cell>
          <cell r="BE44">
            <v>98400.443999999989</v>
          </cell>
          <cell r="BF44">
            <v>125517.81499999999</v>
          </cell>
          <cell r="BG44">
            <v>119498.59199999999</v>
          </cell>
          <cell r="BH44">
            <v>43263.78</v>
          </cell>
          <cell r="BI44">
            <v>-116399.93299999999</v>
          </cell>
          <cell r="BJ44">
            <v>-113409.969</v>
          </cell>
          <cell r="BK44" t="str">
            <v>#N/A N/A</v>
          </cell>
          <cell r="BL44" t="str">
            <v>#N/A N/A</v>
          </cell>
          <cell r="BM44" t="str">
            <v>#N/A N/A</v>
          </cell>
          <cell r="BN44" t="str">
            <v>#N/A N/A</v>
          </cell>
          <cell r="BO44" t="str">
            <v>#N/A N/A</v>
          </cell>
          <cell r="BP44" t="str">
            <v>#N/A N/A</v>
          </cell>
          <cell r="BQ44" t="str">
            <v>#N/A N/A</v>
          </cell>
          <cell r="BR44" t="str">
            <v>#N/A N/A</v>
          </cell>
          <cell r="BS44" t="str">
            <v>#N/A N/A</v>
          </cell>
          <cell r="BT44">
            <v>0</v>
          </cell>
          <cell r="BU44">
            <v>0</v>
          </cell>
          <cell r="BV44">
            <v>26501.996999999999</v>
          </cell>
          <cell r="BW44">
            <v>72473.622999999992</v>
          </cell>
          <cell r="BX44">
            <v>43052.850999999995</v>
          </cell>
          <cell r="BY44">
            <v>194565.88999999998</v>
          </cell>
          <cell r="BZ44" t="str">
            <v>#N/A N/A</v>
          </cell>
          <cell r="CA44" t="str">
            <v>#N/A N/A</v>
          </cell>
          <cell r="CB44" t="str">
            <v>#N/A N/A</v>
          </cell>
          <cell r="CC44" t="str">
            <v>#N/A N/A</v>
          </cell>
          <cell r="CD44" t="str">
            <v>#N/A N/A</v>
          </cell>
          <cell r="CE44" t="str">
            <v>#N/A N/A</v>
          </cell>
          <cell r="CF44" t="str">
            <v>#N/A N/A</v>
          </cell>
          <cell r="CG44" t="str">
            <v>#N/A N/A</v>
          </cell>
          <cell r="CH44" t="str">
            <v>#N/A N/A</v>
          </cell>
          <cell r="CI44">
            <v>7628.6729999999998</v>
          </cell>
          <cell r="CJ44">
            <v>8543.26</v>
          </cell>
          <cell r="CK44">
            <v>11374.538999999999</v>
          </cell>
          <cell r="CL44">
            <v>12538.043</v>
          </cell>
          <cell r="CM44">
            <v>20816.93</v>
          </cell>
          <cell r="CN44">
            <v>22788.583999999999</v>
          </cell>
          <cell r="CO44" t="str">
            <v>#N/A N/A</v>
          </cell>
          <cell r="CP44" t="str">
            <v>#N/A N/A</v>
          </cell>
          <cell r="CQ44" t="str">
            <v>#N/A N/A</v>
          </cell>
          <cell r="CR44" t="str">
            <v>#N/A N/A</v>
          </cell>
          <cell r="CS44" t="str">
            <v>#N/A N/A</v>
          </cell>
          <cell r="CT44" t="str">
            <v>#N/A N/A</v>
          </cell>
          <cell r="CU44" t="str">
            <v>#N/A N/A</v>
          </cell>
          <cell r="CV44" t="str">
            <v>#N/A N/A</v>
          </cell>
          <cell r="CW44" t="str">
            <v>#N/A N/A</v>
          </cell>
          <cell r="CX44">
            <v>195270.26500000001</v>
          </cell>
          <cell r="CY44">
            <v>124591.409</v>
          </cell>
          <cell r="CZ44">
            <v>138120.777</v>
          </cell>
          <cell r="DA44">
            <v>131061.705</v>
          </cell>
          <cell r="DB44">
            <v>121094.056</v>
          </cell>
          <cell r="DC44">
            <v>134240.986</v>
          </cell>
          <cell r="DD44" t="str">
            <v>#N/A N/A</v>
          </cell>
          <cell r="DE44" t="str">
            <v>#N/A N/A</v>
          </cell>
          <cell r="DF44" t="str">
            <v>#N/A N/A</v>
          </cell>
          <cell r="DG44" t="str">
            <v>#N/A N/A</v>
          </cell>
          <cell r="DH44" t="str">
            <v>#N/A N/A</v>
          </cell>
          <cell r="DI44" t="str">
            <v>#N/A N/A</v>
          </cell>
          <cell r="DJ44" t="str">
            <v>#N/A N/A</v>
          </cell>
          <cell r="DK44" t="str">
            <v>#N/A N/A</v>
          </cell>
          <cell r="DL44" t="str">
            <v>#N/A N/A</v>
          </cell>
          <cell r="DM44">
            <v>19447.254000000001</v>
          </cell>
          <cell r="DN44">
            <v>23339.696</v>
          </cell>
          <cell r="DO44">
            <v>31177.983</v>
          </cell>
          <cell r="DP44">
            <v>19290.370999999999</v>
          </cell>
          <cell r="DQ44">
            <v>19589.850999999999</v>
          </cell>
          <cell r="DR44">
            <v>28195.392</v>
          </cell>
          <cell r="DS44" t="str">
            <v>#N/A N/A</v>
          </cell>
          <cell r="DT44" t="str">
            <v>#N/A N/A</v>
          </cell>
          <cell r="DU44" t="str">
            <v>#N/A N/A</v>
          </cell>
          <cell r="DV44" t="str">
            <v>#N/A N/A</v>
          </cell>
          <cell r="DW44" t="str">
            <v>#N/A N/A</v>
          </cell>
          <cell r="DX44" t="str">
            <v>#N/A N/A</v>
          </cell>
          <cell r="DY44" t="str">
            <v>#N/A N/A</v>
          </cell>
          <cell r="DZ44" t="str">
            <v>#N/A N/A</v>
          </cell>
          <cell r="EA44" t="str">
            <v>#N/A N/A</v>
          </cell>
          <cell r="EB44">
            <v>175823.011</v>
          </cell>
          <cell r="EC44">
            <v>101251.71299999999</v>
          </cell>
          <cell r="ED44">
            <v>106942.79399999999</v>
          </cell>
          <cell r="EE44">
            <v>111771.33399999999</v>
          </cell>
          <cell r="EF44">
            <v>101504.205</v>
          </cell>
          <cell r="EG44">
            <v>106045.594</v>
          </cell>
          <cell r="EH44" t="str">
            <v>#N/A N/A</v>
          </cell>
          <cell r="EI44" t="str">
            <v>#N/A N/A</v>
          </cell>
          <cell r="EJ44" t="str">
            <v>#N/A N/A</v>
          </cell>
          <cell r="EK44" t="str">
            <v>#N/A N/A</v>
          </cell>
          <cell r="EL44" t="str">
            <v>#N/A N/A</v>
          </cell>
          <cell r="EM44" t="str">
            <v>#N/A N/A</v>
          </cell>
          <cell r="EN44" t="str">
            <v>#N/A N/A</v>
          </cell>
          <cell r="EO44" t="str">
            <v>#N/A N/A</v>
          </cell>
          <cell r="EP44" t="str">
            <v>#N/A N/A</v>
          </cell>
          <cell r="EQ44">
            <v>109050.042</v>
          </cell>
          <cell r="ER44">
            <v>94043.236999999994</v>
          </cell>
          <cell r="ES44">
            <v>87430.671999999991</v>
          </cell>
          <cell r="ET44">
            <v>173767.761</v>
          </cell>
          <cell r="EU44">
            <v>194166.78099999999</v>
          </cell>
          <cell r="EV44">
            <v>318219.34899999999</v>
          </cell>
          <cell r="EW44" t="str">
            <v>#N/A N/A</v>
          </cell>
          <cell r="EX44" t="str">
            <v>#N/A N/A</v>
          </cell>
          <cell r="EY44" t="str">
            <v>#N/A N/A</v>
          </cell>
          <cell r="EZ44" t="str">
            <v>#N/A N/A</v>
          </cell>
          <cell r="FA44" t="str">
            <v>#N/A N/A</v>
          </cell>
          <cell r="FB44" t="str">
            <v>#N/A N/A</v>
          </cell>
          <cell r="FC44" t="str">
            <v>#N/A N/A</v>
          </cell>
          <cell r="FD44" t="str">
            <v>#N/A N/A</v>
          </cell>
          <cell r="FE44" t="str">
            <v>#N/A N/A</v>
          </cell>
          <cell r="FF44">
            <v>157101.43599999999</v>
          </cell>
          <cell r="FG44">
            <v>161736.94500000001</v>
          </cell>
          <cell r="FH44">
            <v>89517.176999999996</v>
          </cell>
          <cell r="FI44">
            <v>25376.190999999999</v>
          </cell>
          <cell r="FJ44">
            <v>58799.703999999998</v>
          </cell>
          <cell r="FK44">
            <v>255252.67899999997</v>
          </cell>
          <cell r="FL44" t="str">
            <v>#N/A N/A</v>
          </cell>
          <cell r="FM44" t="str">
            <v>#N/A N/A</v>
          </cell>
          <cell r="FN44" t="str">
            <v>#N/A N/A</v>
          </cell>
          <cell r="FO44" t="str">
            <v>#N/A N/A</v>
          </cell>
          <cell r="FP44" t="str">
            <v>#N/A N/A</v>
          </cell>
          <cell r="FQ44" t="str">
            <v>#N/A N/A</v>
          </cell>
          <cell r="FR44" t="str">
            <v>#N/A N/A</v>
          </cell>
          <cell r="FS44" t="str">
            <v>#N/A N/A</v>
          </cell>
          <cell r="FT44" t="str">
            <v>#N/A N/A</v>
          </cell>
          <cell r="FU44">
            <v>56910.885999999999</v>
          </cell>
          <cell r="FV44">
            <v>68599.460999999996</v>
          </cell>
          <cell r="FW44">
            <v>53311.390999999996</v>
          </cell>
          <cell r="FX44">
            <v>73386.073999999993</v>
          </cell>
          <cell r="FY44">
            <v>56339.120999999999</v>
          </cell>
          <cell r="FZ44">
            <v>919421.18499999994</v>
          </cell>
          <cell r="GA44" t="str">
            <v>#N/A N/A</v>
          </cell>
          <cell r="GB44" t="str">
            <v>#N/A N/A</v>
          </cell>
          <cell r="GC44" t="str">
            <v>#N/A N/A</v>
          </cell>
          <cell r="GD44" t="str">
            <v>#N/A N/A</v>
          </cell>
          <cell r="GE44" t="str">
            <v>#N/A N/A</v>
          </cell>
          <cell r="GF44" t="str">
            <v>#N/A N/A</v>
          </cell>
          <cell r="GG44" t="str">
            <v>#N/A N/A</v>
          </cell>
          <cell r="GH44" t="str">
            <v>#N/A N/A</v>
          </cell>
          <cell r="GI44" t="str">
            <v>#N/A N/A</v>
          </cell>
          <cell r="GJ44">
            <v>1022.934</v>
          </cell>
          <cell r="GK44">
            <v>1733.2369999999999</v>
          </cell>
          <cell r="GL44">
            <v>1983.759</v>
          </cell>
          <cell r="GM44">
            <v>2137.9929999999999</v>
          </cell>
          <cell r="GN44">
            <v>2362.875</v>
          </cell>
          <cell r="GO44">
            <v>3861.8199999999997</v>
          </cell>
          <cell r="GP44" t="str">
            <v>#N/A N/A</v>
          </cell>
          <cell r="GQ44" t="str">
            <v>#N/A N/A</v>
          </cell>
          <cell r="GR44" t="str">
            <v>#N/A N/A</v>
          </cell>
          <cell r="GS44" t="str">
            <v>#N/A N/A</v>
          </cell>
          <cell r="GT44" t="str">
            <v>#N/A N/A</v>
          </cell>
          <cell r="GU44" t="str">
            <v>#N/A N/A</v>
          </cell>
          <cell r="GV44" t="str">
            <v>#N/A N/A</v>
          </cell>
          <cell r="GW44" t="str">
            <v>#N/A N/A</v>
          </cell>
          <cell r="GX44" t="str">
            <v>#N/A N/A</v>
          </cell>
          <cell r="GY44">
            <v>335354.68900000001</v>
          </cell>
          <cell r="GZ44">
            <v>336778.74400000001</v>
          </cell>
          <cell r="HA44">
            <v>247405.856</v>
          </cell>
          <cell r="HB44">
            <v>300954.34100000001</v>
          </cell>
          <cell r="HC44">
            <v>346252.36099999998</v>
          </cell>
          <cell r="HD44">
            <v>1594432.6099999999</v>
          </cell>
          <cell r="HE44" t="str">
            <v>#N/A N/A</v>
          </cell>
          <cell r="HF44" t="str">
            <v>#N/A N/A</v>
          </cell>
          <cell r="HG44" t="str">
            <v>#N/A N/A</v>
          </cell>
          <cell r="HH44" t="str">
            <v>#N/A N/A</v>
          </cell>
          <cell r="HI44" t="str">
            <v>#N/A N/A</v>
          </cell>
          <cell r="HJ44" t="str">
            <v>#N/A N/A</v>
          </cell>
          <cell r="HK44" t="str">
            <v>#N/A N/A</v>
          </cell>
          <cell r="HL44" t="str">
            <v>#N/A N/A</v>
          </cell>
          <cell r="HM44" t="str">
            <v>#N/A N/A</v>
          </cell>
          <cell r="HN44">
            <v>215204.372</v>
          </cell>
          <cell r="HO44">
            <v>227580.99099999998</v>
          </cell>
          <cell r="HP44">
            <v>234516.53099999999</v>
          </cell>
          <cell r="HQ44">
            <v>207355.34299999999</v>
          </cell>
          <cell r="HR44">
            <v>222986.58299999998</v>
          </cell>
          <cell r="HS44">
            <v>314135.97099999996</v>
          </cell>
          <cell r="HT44" t="str">
            <v>#N/A N/A</v>
          </cell>
          <cell r="HU44" t="str">
            <v>#N/A N/A</v>
          </cell>
          <cell r="HV44" t="str">
            <v>#N/A N/A</v>
          </cell>
          <cell r="HW44" t="str">
            <v>#N/A N/A</v>
          </cell>
          <cell r="HX44" t="str">
            <v>#N/A N/A</v>
          </cell>
          <cell r="HY44" t="str">
            <v>#N/A N/A</v>
          </cell>
          <cell r="HZ44" t="str">
            <v>#N/A N/A</v>
          </cell>
          <cell r="IA44" t="str">
            <v>#N/A N/A</v>
          </cell>
          <cell r="IB44" t="str">
            <v>#N/A N/A</v>
          </cell>
          <cell r="IC44">
            <v>962648.5909999999</v>
          </cell>
          <cell r="ID44">
            <v>1004598.728</v>
          </cell>
          <cell r="IE44">
            <v>1055602.8370000001</v>
          </cell>
          <cell r="IF44">
            <v>5298677.4309999999</v>
          </cell>
          <cell r="IG44">
            <v>5841154.9969999995</v>
          </cell>
          <cell r="IH44">
            <v>7735138.7009999994</v>
          </cell>
          <cell r="II44" t="str">
            <v>#N/A N/A</v>
          </cell>
          <cell r="IJ44" t="str">
            <v>#N/A N/A</v>
          </cell>
          <cell r="IK44" t="str">
            <v>#N/A N/A</v>
          </cell>
          <cell r="IL44" t="str">
            <v>#N/A N/A</v>
          </cell>
          <cell r="IM44" t="str">
            <v>#N/A N/A</v>
          </cell>
          <cell r="IN44" t="str">
            <v>#N/A N/A</v>
          </cell>
          <cell r="IO44" t="str">
            <v>#N/A N/A</v>
          </cell>
          <cell r="IP44" t="str">
            <v>#N/A N/A</v>
          </cell>
          <cell r="IQ44" t="str">
            <v>#N/A N/A</v>
          </cell>
          <cell r="IR44">
            <v>6010.8639999999996</v>
          </cell>
          <cell r="IS44">
            <v>19781.883999999998</v>
          </cell>
          <cell r="IT44">
            <v>7136.0169999999998</v>
          </cell>
          <cell r="IU44">
            <v>20158.492999999999</v>
          </cell>
          <cell r="IV44">
            <v>26315.573</v>
          </cell>
          <cell r="IW44">
            <v>36873.118999999999</v>
          </cell>
          <cell r="IX44" t="str">
            <v>#N/A N/A</v>
          </cell>
          <cell r="IY44" t="str">
            <v>#N/A N/A</v>
          </cell>
          <cell r="IZ44" t="str">
            <v>#N/A N/A</v>
          </cell>
          <cell r="JA44" t="str">
            <v>#N/A N/A</v>
          </cell>
          <cell r="JB44" t="str">
            <v>#N/A N/A</v>
          </cell>
          <cell r="JC44" t="str">
            <v>#N/A N/A</v>
          </cell>
          <cell r="JD44" t="str">
            <v>#N/A N/A</v>
          </cell>
          <cell r="JE44" t="str">
            <v>#N/A N/A</v>
          </cell>
          <cell r="JF44" t="str">
            <v>#N/A N/A</v>
          </cell>
          <cell r="JG44">
            <v>219199.88200000001</v>
          </cell>
          <cell r="JH44">
            <v>175620.32199999999</v>
          </cell>
          <cell r="JI44">
            <v>219731.12100000001</v>
          </cell>
          <cell r="JJ44">
            <v>455396.17600000004</v>
          </cell>
          <cell r="JK44">
            <v>577550.86900000006</v>
          </cell>
          <cell r="JL44">
            <v>965828.3</v>
          </cell>
          <cell r="JM44" t="str">
            <v>#N/A N/A</v>
          </cell>
          <cell r="JN44" t="str">
            <v>#N/A N/A</v>
          </cell>
          <cell r="JO44" t="str">
            <v>#N/A N/A</v>
          </cell>
          <cell r="JP44" t="str">
            <v>#N/A N/A</v>
          </cell>
          <cell r="JQ44" t="str">
            <v>#N/A N/A</v>
          </cell>
          <cell r="JR44" t="str">
            <v>#N/A N/A</v>
          </cell>
          <cell r="JS44" t="str">
            <v>#N/A N/A</v>
          </cell>
          <cell r="JT44" t="str">
            <v>#N/A N/A</v>
          </cell>
          <cell r="JU44" t="str">
            <v>#N/A N/A</v>
          </cell>
          <cell r="JV44">
            <v>439495.96100000001</v>
          </cell>
          <cell r="JW44">
            <v>427725.93199999997</v>
          </cell>
          <cell r="JX44">
            <v>474417.93400000001</v>
          </cell>
          <cell r="JY44">
            <v>4580780.7319999998</v>
          </cell>
          <cell r="JZ44">
            <v>5153031.7770000007</v>
          </cell>
          <cell r="KA44">
            <v>6949319.5089999996</v>
          </cell>
          <cell r="KB44" t="str">
            <v>#N/A N/A</v>
          </cell>
          <cell r="KC44" t="str">
            <v>#N/A N/A</v>
          </cell>
          <cell r="KD44" t="str">
            <v>#N/A N/A</v>
          </cell>
          <cell r="KE44" t="str">
            <v>#N/A N/A</v>
          </cell>
          <cell r="KF44" t="str">
            <v>#N/A N/A</v>
          </cell>
          <cell r="KG44" t="str">
            <v>#N/A N/A</v>
          </cell>
          <cell r="KH44" t="str">
            <v>#N/A N/A</v>
          </cell>
          <cell r="KI44" t="str">
            <v>#N/A N/A</v>
          </cell>
          <cell r="KJ44" t="str">
            <v>#N/A N/A</v>
          </cell>
          <cell r="KK44">
            <v>126737.37699999999</v>
          </cell>
          <cell r="KL44">
            <v>143358.12899999999</v>
          </cell>
          <cell r="KM44">
            <v>138076.995</v>
          </cell>
          <cell r="KN44">
            <v>241319.82199999999</v>
          </cell>
          <cell r="KO44">
            <v>196994.46099999998</v>
          </cell>
          <cell r="KP44">
            <v>278568.93299999996</v>
          </cell>
          <cell r="KQ44" t="str">
            <v>#N/A N/A</v>
          </cell>
          <cell r="KR44" t="str">
            <v>#N/A N/A</v>
          </cell>
          <cell r="KS44" t="str">
            <v>#N/A N/A</v>
          </cell>
          <cell r="KT44" t="str">
            <v>#N/A N/A</v>
          </cell>
          <cell r="KU44" t="str">
            <v>#N/A N/A</v>
          </cell>
          <cell r="KV44" t="str">
            <v>#N/A N/A</v>
          </cell>
          <cell r="KW44" t="str">
            <v>#N/A N/A</v>
          </cell>
          <cell r="KX44" t="str">
            <v>#N/A N/A</v>
          </cell>
          <cell r="KY44" t="str">
            <v>#N/A N/A</v>
          </cell>
          <cell r="KZ44">
            <v>523152.63</v>
          </cell>
          <cell r="LA44">
            <v>576872.79599999997</v>
          </cell>
          <cell r="LB44">
            <v>581184.90299999982</v>
          </cell>
          <cell r="LC44">
            <v>717896.69900000002</v>
          </cell>
          <cell r="LD44">
            <v>688123.22</v>
          </cell>
          <cell r="LE44">
            <v>785819.19199999992</v>
          </cell>
          <cell r="LF44" t="str">
            <v>#N/A N/A</v>
          </cell>
          <cell r="LG44" t="str">
            <v>#N/A N/A</v>
          </cell>
          <cell r="LH44" t="str">
            <v>#N/A N/A</v>
          </cell>
          <cell r="LI44" t="str">
            <v>#N/A N/A</v>
          </cell>
          <cell r="LJ44" t="str">
            <v>#N/A N/A</v>
          </cell>
          <cell r="LK44" t="str">
            <v>#N/A N/A</v>
          </cell>
          <cell r="LL44" t="str">
            <v>#N/A N/A</v>
          </cell>
          <cell r="LM44" t="str">
            <v>#N/A N/A</v>
          </cell>
          <cell r="LN44" t="str">
            <v>#N/A N/A</v>
          </cell>
          <cell r="LO44">
            <v>-20550.991999999998</v>
          </cell>
          <cell r="LP44">
            <v>-14433.064999999999</v>
          </cell>
          <cell r="LQ44">
            <v>-24322.215</v>
          </cell>
          <cell r="LR44">
            <v>-15580.691999999999</v>
          </cell>
          <cell r="LS44">
            <v>0</v>
          </cell>
          <cell r="LT44">
            <v>-16982.63</v>
          </cell>
          <cell r="LU44" t="str">
            <v>#N/A N/A</v>
          </cell>
          <cell r="LV44" t="str">
            <v>#N/A N/A</v>
          </cell>
          <cell r="LW44" t="str">
            <v>#N/A N/A</v>
          </cell>
          <cell r="LX44" t="str">
            <v>#N/A N/A</v>
          </cell>
          <cell r="LY44" t="str">
            <v>#N/A N/A</v>
          </cell>
          <cell r="LZ44" t="str">
            <v>#N/A N/A</v>
          </cell>
          <cell r="MA44" t="str">
            <v>#N/A N/A</v>
          </cell>
          <cell r="MB44" t="str">
            <v>#N/A N/A</v>
          </cell>
          <cell r="MC44" t="str">
            <v>#N/A N/A</v>
          </cell>
          <cell r="MD44">
            <v>4914.357</v>
          </cell>
          <cell r="ME44">
            <v>9479.2079999999987</v>
          </cell>
          <cell r="MF44">
            <v>9120.6009999999987</v>
          </cell>
          <cell r="MG44">
            <v>9415.2199999999993</v>
          </cell>
          <cell r="MH44">
            <v>29479.67</v>
          </cell>
          <cell r="MI44">
            <v>34941.608</v>
          </cell>
          <cell r="MJ44" t="str">
            <v>#N/A N/A</v>
          </cell>
          <cell r="MK44" t="str">
            <v>#N/A N/A</v>
          </cell>
          <cell r="ML44" t="str">
            <v>#N/A N/A</v>
          </cell>
          <cell r="MM44" t="str">
            <v>#N/A N/A</v>
          </cell>
          <cell r="MN44" t="str">
            <v>#N/A N/A</v>
          </cell>
          <cell r="MO44" t="str">
            <v>#N/A N/A</v>
          </cell>
          <cell r="MP44" t="str">
            <v>#N/A N/A</v>
          </cell>
          <cell r="MQ44" t="str">
            <v>#N/A N/A</v>
          </cell>
          <cell r="MR44" t="str">
            <v>#N/A N/A</v>
          </cell>
          <cell r="MS44">
            <v>16954.008000000002</v>
          </cell>
          <cell r="MT44">
            <v>33396.324999999997</v>
          </cell>
          <cell r="MU44">
            <v>33347.364999999998</v>
          </cell>
          <cell r="MV44">
            <v>34279.976000000002</v>
          </cell>
          <cell r="MW44">
            <v>35528.267999999996</v>
          </cell>
          <cell r="MX44">
            <v>43140.311999999998</v>
          </cell>
          <cell r="MY44" t="str">
            <v>#N/A N/A</v>
          </cell>
          <cell r="MZ44" t="str">
            <v>#N/A N/A</v>
          </cell>
          <cell r="NA44" t="str">
            <v>#N/A N/A</v>
          </cell>
          <cell r="NB44" t="str">
            <v>#N/A N/A</v>
          </cell>
          <cell r="NC44" t="str">
            <v>#N/A N/A</v>
          </cell>
          <cell r="ND44" t="str">
            <v>#N/A N/A</v>
          </cell>
          <cell r="NE44" t="str">
            <v>#N/A N/A</v>
          </cell>
          <cell r="NF44" t="str">
            <v>#N/A N/A</v>
          </cell>
          <cell r="NG44" t="str">
            <v>#N/A N/A</v>
          </cell>
          <cell r="NH44">
            <v>-42335.239000000001</v>
          </cell>
          <cell r="NI44">
            <v>-62388.027999999998</v>
          </cell>
          <cell r="NJ44">
            <v>-108172.06299999999</v>
          </cell>
          <cell r="NK44">
            <v>-69829.277000000002</v>
          </cell>
          <cell r="NL44">
            <v>-64363.974999999999</v>
          </cell>
          <cell r="NM44">
            <v>-65869.478000000003</v>
          </cell>
          <cell r="NN44" t="str">
            <v>#N/A N/A</v>
          </cell>
          <cell r="NO44" t="str">
            <v>#N/A N/A</v>
          </cell>
          <cell r="NP44" t="str">
            <v>#N/A N/A</v>
          </cell>
          <cell r="NQ44" t="str">
            <v>#N/A N/A</v>
          </cell>
          <cell r="NR44" t="str">
            <v>#N/A N/A</v>
          </cell>
          <cell r="NS44" t="str">
            <v>#N/A N/A</v>
          </cell>
          <cell r="NT44" t="str">
            <v>#N/A N/A</v>
          </cell>
          <cell r="NU44" t="str">
            <v>#N/A N/A</v>
          </cell>
          <cell r="NV44" t="str">
            <v>#N/A N/A</v>
          </cell>
          <cell r="NW44" t="str">
            <v>#N/A N/A</v>
          </cell>
          <cell r="NX44" t="str">
            <v>#N/A N/A</v>
          </cell>
          <cell r="NY44">
            <v>9718.3860000000004</v>
          </cell>
          <cell r="NZ44">
            <v>10118.478999999999</v>
          </cell>
          <cell r="OA44">
            <v>16011.091999999999</v>
          </cell>
          <cell r="OB44">
            <v>19900.873</v>
          </cell>
          <cell r="OC44" t="str">
            <v>#N/A N/A</v>
          </cell>
          <cell r="OD44" t="str">
            <v>CLP</v>
          </cell>
        </row>
        <row r="45">
          <cell r="C45" t="str">
            <v>ALMENDRAL SA</v>
          </cell>
          <cell r="D45">
            <v>148.61300659179687</v>
          </cell>
          <cell r="E45">
            <v>179.39999389648437</v>
          </cell>
          <cell r="F45">
            <v>1521.239013671875</v>
          </cell>
          <cell r="G45">
            <v>766650.875</v>
          </cell>
          <cell r="H45">
            <v>809380.5625</v>
          </cell>
          <cell r="I45">
            <v>902665.3125</v>
          </cell>
          <cell r="J45">
            <v>1066942.125</v>
          </cell>
          <cell r="K45">
            <v>988149.96499999997</v>
          </cell>
          <cell r="L45">
            <v>1083726.6340000001</v>
          </cell>
          <cell r="M45">
            <v>1233227.5290000001</v>
          </cell>
          <cell r="N45">
            <v>1431541.344</v>
          </cell>
          <cell r="O45">
            <v>1629548.625</v>
          </cell>
          <cell r="P45">
            <v>1657781.6950000001</v>
          </cell>
          <cell r="Q45">
            <v>1784612.6629999999</v>
          </cell>
          <cell r="R45">
            <v>1867697.07</v>
          </cell>
          <cell r="S45">
            <v>54.305999755859375</v>
          </cell>
          <cell r="T45">
            <v>10</v>
          </cell>
          <cell r="U45">
            <v>940.18701171875</v>
          </cell>
          <cell r="V45">
            <v>428105.53125</v>
          </cell>
          <cell r="W45">
            <v>448244.8125</v>
          </cell>
          <cell r="X45">
            <v>524693</v>
          </cell>
          <cell r="Y45">
            <v>626156.125</v>
          </cell>
          <cell r="Z45" t="str">
            <v>#N/A N/A</v>
          </cell>
          <cell r="AA45" t="str">
            <v>#N/A N/A</v>
          </cell>
          <cell r="AB45" t="str">
            <v>#N/A N/A</v>
          </cell>
          <cell r="AC45" t="str">
            <v>#N/A N/A</v>
          </cell>
          <cell r="AD45" t="str">
            <v>#N/A N/A</v>
          </cell>
          <cell r="AE45" t="str">
            <v>#N/A N/A</v>
          </cell>
          <cell r="AF45" t="str">
            <v>#N/A N/A</v>
          </cell>
          <cell r="AG45" t="str">
            <v>#N/A N/A</v>
          </cell>
          <cell r="AH45">
            <v>-858.49699020385742</v>
          </cell>
          <cell r="AI45">
            <v>-415.5</v>
          </cell>
          <cell r="AJ45">
            <v>149.03700256347656</v>
          </cell>
          <cell r="AK45">
            <v>254285.578125</v>
          </cell>
          <cell r="AL45">
            <v>311034.234375</v>
          </cell>
          <cell r="AM45">
            <v>362274.484375</v>
          </cell>
          <cell r="AN45">
            <v>422269.796875</v>
          </cell>
          <cell r="AO45">
            <v>395587.04500000004</v>
          </cell>
          <cell r="AP45">
            <v>440994.25699999998</v>
          </cell>
          <cell r="AQ45">
            <v>507309.38199999998</v>
          </cell>
          <cell r="AR45">
            <v>532129.31000000006</v>
          </cell>
          <cell r="AS45">
            <v>463168.03200000001</v>
          </cell>
          <cell r="AT45">
            <v>365535.49599999998</v>
          </cell>
          <cell r="AU45">
            <v>353889.63299999997</v>
          </cell>
          <cell r="AV45">
            <v>414112.99900000001</v>
          </cell>
          <cell r="AW45">
            <v>-907.5889892578125</v>
          </cell>
          <cell r="AX45">
            <v>-424.5</v>
          </cell>
          <cell r="AY45">
            <v>140.85600280761719</v>
          </cell>
          <cell r="AZ45">
            <v>119271.8125</v>
          </cell>
          <cell r="BA45">
            <v>157700.5625</v>
          </cell>
          <cell r="BB45">
            <v>181991.03125</v>
          </cell>
          <cell r="BC45">
            <v>204811.421875</v>
          </cell>
          <cell r="BD45">
            <v>183813.11900000001</v>
          </cell>
          <cell r="BE45">
            <v>207789.83499999999</v>
          </cell>
          <cell r="BF45">
            <v>237506.19999999998</v>
          </cell>
          <cell r="BG45">
            <v>222055.158</v>
          </cell>
          <cell r="BH45">
            <v>217999.80299999999</v>
          </cell>
          <cell r="BI45">
            <v>125899.321</v>
          </cell>
          <cell r="BJ45">
            <v>80263.07699999999</v>
          </cell>
          <cell r="BK45">
            <v>114527.21299999999</v>
          </cell>
          <cell r="BL45">
            <v>1759.1619873046875</v>
          </cell>
          <cell r="BM45" t="str">
            <v>#N/A N/A</v>
          </cell>
          <cell r="BN45">
            <v>295.88900756835937</v>
          </cell>
          <cell r="BO45">
            <v>5002.4150390625</v>
          </cell>
          <cell r="BP45">
            <v>11509.4169921875</v>
          </cell>
          <cell r="BQ45">
            <v>4467.625</v>
          </cell>
          <cell r="BR45">
            <v>3059.06103515625</v>
          </cell>
          <cell r="BS45">
            <v>1208.998</v>
          </cell>
          <cell r="BT45">
            <v>1033.9449999999999</v>
          </cell>
          <cell r="BU45">
            <v>3264.6509999999998</v>
          </cell>
          <cell r="BV45">
            <v>2992.558</v>
          </cell>
          <cell r="BW45">
            <v>2088.942</v>
          </cell>
          <cell r="BX45">
            <v>4597.57</v>
          </cell>
          <cell r="BY45">
            <v>6963.143</v>
          </cell>
          <cell r="BZ45">
            <v>4223.7569999999996</v>
          </cell>
          <cell r="CA45">
            <v>4.1500000953674316</v>
          </cell>
          <cell r="CB45">
            <v>0</v>
          </cell>
          <cell r="CC45">
            <v>13.36400032043457</v>
          </cell>
          <cell r="CD45">
            <v>30174.044921875</v>
          </cell>
          <cell r="CE45">
            <v>33352.80859375</v>
          </cell>
          <cell r="CF45">
            <v>24710.7421875</v>
          </cell>
          <cell r="CG45">
            <v>18867.017578125</v>
          </cell>
          <cell r="CH45">
            <v>10617.432999999999</v>
          </cell>
          <cell r="CI45">
            <v>7523.4309999999996</v>
          </cell>
          <cell r="CJ45">
            <v>6848.9</v>
          </cell>
          <cell r="CK45">
            <v>9353.4529999999995</v>
          </cell>
          <cell r="CL45">
            <v>15338.394999999999</v>
          </cell>
          <cell r="CM45">
            <v>46728.642999999996</v>
          </cell>
          <cell r="CN45">
            <v>62669.633999999998</v>
          </cell>
          <cell r="CO45">
            <v>69704.585999999996</v>
          </cell>
          <cell r="CP45">
            <v>4962.2038817405701</v>
          </cell>
          <cell r="CQ45">
            <v>-908.60003662109375</v>
          </cell>
          <cell r="CR45">
            <v>742.37900352478027</v>
          </cell>
          <cell r="CS45">
            <v>85434.662109375</v>
          </cell>
          <cell r="CT45">
            <v>114428.65576171875</v>
          </cell>
          <cell r="CU45">
            <v>151212.13098144531</v>
          </cell>
          <cell r="CV45">
            <v>181426.328125</v>
          </cell>
          <cell r="CW45">
            <v>168753.54800000001</v>
          </cell>
          <cell r="CX45">
            <v>191165.19500000001</v>
          </cell>
          <cell r="CY45">
            <v>212964.133</v>
          </cell>
          <cell r="CZ45">
            <v>195532.139</v>
          </cell>
          <cell r="DA45">
            <v>174677.05</v>
          </cell>
          <cell r="DB45">
            <v>45423.845000000001</v>
          </cell>
          <cell r="DC45">
            <v>-15005.486000000001</v>
          </cell>
          <cell r="DD45">
            <v>3991.3780000000002</v>
          </cell>
          <cell r="DE45">
            <v>862.22802734375</v>
          </cell>
          <cell r="DF45">
            <v>-169</v>
          </cell>
          <cell r="DG45">
            <v>22.804000854492187</v>
          </cell>
          <cell r="DH45">
            <v>18962.802734375</v>
          </cell>
          <cell r="DI45">
            <v>21040.095703125</v>
          </cell>
          <cell r="DJ45">
            <v>31702.923828125</v>
          </cell>
          <cell r="DK45">
            <v>39500.41796875</v>
          </cell>
          <cell r="DL45">
            <v>28473.399999999998</v>
          </cell>
          <cell r="DM45">
            <v>24100.175999999999</v>
          </cell>
          <cell r="DN45">
            <v>38189.303999999996</v>
          </cell>
          <cell r="DO45">
            <v>31224.420999999998</v>
          </cell>
          <cell r="DP45">
            <v>29826.12</v>
          </cell>
          <cell r="DQ45">
            <v>-8294.509</v>
          </cell>
          <cell r="DR45">
            <v>-13072.089</v>
          </cell>
          <cell r="DS45">
            <v>-28115.446</v>
          </cell>
          <cell r="DT45">
            <v>4099.97607421875</v>
          </cell>
          <cell r="DU45">
            <v>-739.5999755859375</v>
          </cell>
          <cell r="DV45">
            <v>719.57501220703125</v>
          </cell>
          <cell r="DW45">
            <v>66471.859375</v>
          </cell>
          <cell r="DX45">
            <v>93388.5546875</v>
          </cell>
          <cell r="DY45">
            <v>119509.21875</v>
          </cell>
          <cell r="DZ45">
            <v>141925.921875</v>
          </cell>
          <cell r="EA45">
            <v>140280.14799999999</v>
          </cell>
          <cell r="EB45">
            <v>167065.019</v>
          </cell>
          <cell r="EC45">
            <v>174774.829</v>
          </cell>
          <cell r="ED45">
            <v>164307.71799999999</v>
          </cell>
          <cell r="EE45">
            <v>144850.93</v>
          </cell>
          <cell r="EF45">
            <v>53718.353999999999</v>
          </cell>
          <cell r="EG45">
            <v>-1933.3969999999999</v>
          </cell>
          <cell r="EH45">
            <v>32106.823999999997</v>
          </cell>
          <cell r="EI45">
            <v>722.32098388671875</v>
          </cell>
          <cell r="EJ45">
            <v>5490.080078125</v>
          </cell>
          <cell r="EK45">
            <v>8350.125</v>
          </cell>
          <cell r="EL45">
            <v>86101.6875</v>
          </cell>
          <cell r="EM45">
            <v>168371.1875</v>
          </cell>
          <cell r="EN45">
            <v>61427.73046875</v>
          </cell>
          <cell r="EO45">
            <v>44564.8203125</v>
          </cell>
          <cell r="EP45">
            <v>65677.538</v>
          </cell>
          <cell r="EQ45">
            <v>76058.255999999994</v>
          </cell>
          <cell r="ER45">
            <v>23977.134999999998</v>
          </cell>
          <cell r="ES45">
            <v>55862.055</v>
          </cell>
          <cell r="ET45">
            <v>19126.761999999999</v>
          </cell>
          <cell r="EU45">
            <v>376326.16399999999</v>
          </cell>
          <cell r="EV45">
            <v>138150.19399999999</v>
          </cell>
          <cell r="EW45">
            <v>130372.00199999999</v>
          </cell>
          <cell r="EX45">
            <v>8301.337890625</v>
          </cell>
          <cell r="EY45">
            <v>2085.3759765625</v>
          </cell>
          <cell r="EZ45">
            <v>208.27099609375</v>
          </cell>
          <cell r="FA45">
            <v>2345.991943359375</v>
          </cell>
          <cell r="FB45">
            <v>2586.885009765625</v>
          </cell>
          <cell r="FC45">
            <v>382.25698852539062</v>
          </cell>
          <cell r="FD45">
            <v>329.0989990234375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2315.4519999999998</v>
          </cell>
          <cell r="FJ45">
            <v>6539.018</v>
          </cell>
          <cell r="FK45">
            <v>150.423</v>
          </cell>
          <cell r="FL45">
            <v>2207.7069999999999</v>
          </cell>
          <cell r="FM45">
            <v>0</v>
          </cell>
          <cell r="FN45">
            <v>0.41999998688697815</v>
          </cell>
          <cell r="FO45">
            <v>930.96197509765625</v>
          </cell>
          <cell r="FP45">
            <v>157461.765625</v>
          </cell>
          <cell r="FQ45">
            <v>163307.265625</v>
          </cell>
          <cell r="FR45">
            <v>194725.6875</v>
          </cell>
          <cell r="FS45">
            <v>237370.609375</v>
          </cell>
          <cell r="FT45">
            <v>203890.63799999998</v>
          </cell>
          <cell r="FU45">
            <v>230819.48299999998</v>
          </cell>
          <cell r="FV45">
            <v>246722.557</v>
          </cell>
          <cell r="FW45">
            <v>268546.28000000003</v>
          </cell>
          <cell r="FX45">
            <v>306008.55699999997</v>
          </cell>
          <cell r="FY45">
            <v>289101.36499999999</v>
          </cell>
          <cell r="FZ45">
            <v>300781.25599999999</v>
          </cell>
          <cell r="GA45">
            <v>320741.80900000001</v>
          </cell>
          <cell r="GB45">
            <v>0</v>
          </cell>
          <cell r="GC45">
            <v>0</v>
          </cell>
          <cell r="GD45">
            <v>0</v>
          </cell>
          <cell r="GE45">
            <v>14498.7548828125</v>
          </cell>
          <cell r="GF45">
            <v>20634.015625</v>
          </cell>
          <cell r="GG45">
            <v>22158.23046875</v>
          </cell>
          <cell r="GH45">
            <v>38337.3046875</v>
          </cell>
          <cell r="GI45">
            <v>25882.905999999999</v>
          </cell>
          <cell r="GJ45">
            <v>36799.195999999996</v>
          </cell>
          <cell r="GK45">
            <v>63091.799999999996</v>
          </cell>
          <cell r="GL45">
            <v>66357.873999999996</v>
          </cell>
          <cell r="GM45">
            <v>150457.16699999999</v>
          </cell>
          <cell r="GN45">
            <v>107121.667</v>
          </cell>
          <cell r="GO45">
            <v>94434.997999999992</v>
          </cell>
          <cell r="GP45">
            <v>91416.725999999995</v>
          </cell>
          <cell r="GQ45">
            <v>12704.1181640625</v>
          </cell>
          <cell r="GR45">
            <v>10040.619140625</v>
          </cell>
          <cell r="GS45">
            <v>11299.7001953125</v>
          </cell>
          <cell r="GT45">
            <v>323714.375</v>
          </cell>
          <cell r="GU45">
            <v>398783.09375</v>
          </cell>
          <cell r="GV45">
            <v>317939.65625</v>
          </cell>
          <cell r="GW45">
            <v>404304.78125</v>
          </cell>
          <cell r="GX45">
            <v>324085.57699999999</v>
          </cell>
          <cell r="GY45">
            <v>381000.50699999998</v>
          </cell>
          <cell r="GZ45">
            <v>367384.08799999999</v>
          </cell>
          <cell r="HA45">
            <v>425627.81299999997</v>
          </cell>
          <cell r="HB45">
            <v>570765.36300000001</v>
          </cell>
          <cell r="HC45">
            <v>885612.50899999996</v>
          </cell>
          <cell r="HD45">
            <v>696347.37</v>
          </cell>
          <cell r="HE45">
            <v>791326.72399999993</v>
          </cell>
          <cell r="HF45">
            <v>189.16700744628906</v>
          </cell>
          <cell r="HG45">
            <v>196.14500427246094</v>
          </cell>
          <cell r="HH45">
            <v>193.18699645996094</v>
          </cell>
          <cell r="HI45">
            <v>758134.375</v>
          </cell>
          <cell r="HJ45">
            <v>766846.5</v>
          </cell>
          <cell r="HK45">
            <v>842633.3125</v>
          </cell>
          <cell r="HL45">
            <v>968987.5</v>
          </cell>
          <cell r="HM45">
            <v>937371.72499999998</v>
          </cell>
          <cell r="HN45">
            <v>978466.14199999999</v>
          </cell>
          <cell r="HO45">
            <v>1056560.95</v>
          </cell>
          <cell r="HP45">
            <v>1117453.3869999999</v>
          </cell>
          <cell r="HQ45">
            <v>1334270.5379999999</v>
          </cell>
          <cell r="HR45">
            <v>1614980.8769999999</v>
          </cell>
          <cell r="HS45">
            <v>1785577.058</v>
          </cell>
          <cell r="HT45">
            <v>1829614.6209999998</v>
          </cell>
          <cell r="HU45">
            <v>23942.294921875</v>
          </cell>
          <cell r="HV45">
            <v>21668.169921875</v>
          </cell>
          <cell r="HW45">
            <v>23652.642578125</v>
          </cell>
          <cell r="HX45">
            <v>1423471.25</v>
          </cell>
          <cell r="HY45">
            <v>1487419.625</v>
          </cell>
          <cell r="HZ45">
            <v>1489206.25</v>
          </cell>
          <cell r="IA45">
            <v>1742510.75</v>
          </cell>
          <cell r="IB45">
            <v>1618490.0769999998</v>
          </cell>
          <cell r="IC45">
            <v>1740930.3329999999</v>
          </cell>
          <cell r="ID45">
            <v>1807408.7709999999</v>
          </cell>
          <cell r="IE45">
            <v>1945204.389</v>
          </cell>
          <cell r="IF45">
            <v>2506302.1689999998</v>
          </cell>
          <cell r="IG45">
            <v>3286935.0839999998</v>
          </cell>
          <cell r="IH45">
            <v>3511927.1369999996</v>
          </cell>
          <cell r="II45">
            <v>3751068.048</v>
          </cell>
          <cell r="IJ45">
            <v>0</v>
          </cell>
          <cell r="IK45">
            <v>2.6389999389648437</v>
          </cell>
          <cell r="IL45">
            <v>4.7379999160766602</v>
          </cell>
          <cell r="IM45">
            <v>120571.703125</v>
          </cell>
          <cell r="IN45">
            <v>154556.234375</v>
          </cell>
          <cell r="IO45">
            <v>170828.578125</v>
          </cell>
          <cell r="IP45">
            <v>235262.09375</v>
          </cell>
          <cell r="IQ45">
            <v>179824.109</v>
          </cell>
          <cell r="IR45">
            <v>252882.71399999998</v>
          </cell>
          <cell r="IS45">
            <v>273258.83</v>
          </cell>
          <cell r="IT45">
            <v>316524.88500000001</v>
          </cell>
          <cell r="IU45">
            <v>410040.84499999997</v>
          </cell>
          <cell r="IV45">
            <v>475984.93699999998</v>
          </cell>
          <cell r="IW45">
            <v>466722.75299999997</v>
          </cell>
          <cell r="IX45">
            <v>437731.766</v>
          </cell>
          <cell r="IY45">
            <v>0</v>
          </cell>
          <cell r="IZ45">
            <v>0</v>
          </cell>
          <cell r="JA45">
            <v>0</v>
          </cell>
          <cell r="JB45">
            <v>593700.1572265625</v>
          </cell>
          <cell r="JC45">
            <v>565875.9765625</v>
          </cell>
          <cell r="JD45">
            <v>417215.38525390625</v>
          </cell>
          <cell r="JE45">
            <v>498865.390625</v>
          </cell>
          <cell r="JF45">
            <v>428135.86200000002</v>
          </cell>
          <cell r="JG45">
            <v>374928.424</v>
          </cell>
          <cell r="JH45">
            <v>385500.26</v>
          </cell>
          <cell r="JI45">
            <v>435034.31200000003</v>
          </cell>
          <cell r="JJ45">
            <v>837035.89399999997</v>
          </cell>
          <cell r="JK45">
            <v>1464543.355</v>
          </cell>
          <cell r="JL45">
            <v>1689410.946</v>
          </cell>
          <cell r="JM45">
            <v>1663416.7989999999</v>
          </cell>
          <cell r="JN45">
            <v>1712.0479736328125</v>
          </cell>
          <cell r="JO45">
            <v>1177.2909545898437</v>
          </cell>
          <cell r="JP45">
            <v>1929.9159545898437</v>
          </cell>
          <cell r="JQ45">
            <v>844918.546875</v>
          </cell>
          <cell r="JR45">
            <v>842626.4453125</v>
          </cell>
          <cell r="JS45">
            <v>731301.03125</v>
          </cell>
          <cell r="JT45">
            <v>861858.6015625</v>
          </cell>
          <cell r="JU45">
            <v>828614.11</v>
          </cell>
          <cell r="JV45">
            <v>889923.81699999992</v>
          </cell>
          <cell r="JW45">
            <v>890022.86100000003</v>
          </cell>
          <cell r="JX45">
            <v>968984.37</v>
          </cell>
          <cell r="JY45">
            <v>1443884.8909999998</v>
          </cell>
          <cell r="JZ45">
            <v>2136476.352</v>
          </cell>
          <cell r="KA45">
            <v>2358903.9669999997</v>
          </cell>
          <cell r="KB45">
            <v>2323136.9649999999</v>
          </cell>
          <cell r="KC45">
            <v>8.6999997496604919E-2</v>
          </cell>
          <cell r="KD45">
            <v>7.5000002980232239E-2</v>
          </cell>
          <cell r="KE45">
            <v>7.9999998211860657E-2</v>
          </cell>
          <cell r="KF45">
            <v>226526.171875</v>
          </cell>
          <cell r="KG45">
            <v>244179.90625</v>
          </cell>
          <cell r="KH45">
            <v>284203.625</v>
          </cell>
          <cell r="KI45">
            <v>329959</v>
          </cell>
          <cell r="KJ45">
            <v>298941.71600000001</v>
          </cell>
          <cell r="KK45">
            <v>326319.61499999999</v>
          </cell>
          <cell r="KL45">
            <v>349707.69</v>
          </cell>
          <cell r="KM45">
            <v>368222.45</v>
          </cell>
          <cell r="KN45">
            <v>398565.99699999997</v>
          </cell>
          <cell r="KO45">
            <v>432610.35399999999</v>
          </cell>
          <cell r="KP45">
            <v>432158.90899999999</v>
          </cell>
          <cell r="KQ45">
            <v>569661.52500000002</v>
          </cell>
          <cell r="KR45">
            <v>22230.246179684997</v>
          </cell>
          <cell r="KS45">
            <v>20490.879931643602</v>
          </cell>
          <cell r="KT45">
            <v>21722.726484373208</v>
          </cell>
          <cell r="KU45">
            <v>578552.650390625</v>
          </cell>
          <cell r="KV45">
            <v>644793.234375</v>
          </cell>
          <cell r="KW45">
            <v>757905.2421875</v>
          </cell>
          <cell r="KX45">
            <v>880652.15625</v>
          </cell>
          <cell r="KY45">
            <v>789875.96700000006</v>
          </cell>
          <cell r="KZ45">
            <v>851006.51600000006</v>
          </cell>
          <cell r="LA45">
            <v>917385.9099999998</v>
          </cell>
          <cell r="LB45">
            <v>976220.01900000009</v>
          </cell>
          <cell r="LC45">
            <v>1062417.2779999999</v>
          </cell>
          <cell r="LD45">
            <v>1150458.7319999998</v>
          </cell>
          <cell r="LE45">
            <v>1153023.17</v>
          </cell>
          <cell r="LF45">
            <v>1427931.0829999999</v>
          </cell>
          <cell r="LG45">
            <v>-179.43499755859375</v>
          </cell>
          <cell r="LH45">
            <v>-13.899999618530273</v>
          </cell>
          <cell r="LI45">
            <v>-0.22900000214576721</v>
          </cell>
          <cell r="LJ45">
            <v>-98775.1484375</v>
          </cell>
          <cell r="LK45">
            <v>-143070.53125</v>
          </cell>
          <cell r="LL45">
            <v>-245157.96875</v>
          </cell>
          <cell r="LM45">
            <v>-274539.0625</v>
          </cell>
          <cell r="LN45">
            <v>-300196.70299999998</v>
          </cell>
          <cell r="LO45">
            <v>-286808.66599999997</v>
          </cell>
          <cell r="LP45">
            <v>-407532.66800000001</v>
          </cell>
          <cell r="LQ45">
            <v>-400828.86900000001</v>
          </cell>
          <cell r="LR45">
            <v>-463306.462</v>
          </cell>
          <cell r="LS45">
            <v>-561518.07400000002</v>
          </cell>
          <cell r="LT45">
            <v>-525521.73699999996</v>
          </cell>
          <cell r="LU45">
            <v>-458033.45799999998</v>
          </cell>
          <cell r="LV45" t="str">
            <v>#N/A N/A</v>
          </cell>
          <cell r="LW45" t="str">
            <v>#N/A N/A</v>
          </cell>
          <cell r="LX45" t="str">
            <v>#N/A N/A</v>
          </cell>
          <cell r="LY45" t="str">
            <v>#N/A N/A</v>
          </cell>
          <cell r="LZ45" t="str">
            <v>#N/A N/A</v>
          </cell>
          <cell r="MA45" t="str">
            <v>#N/A N/A</v>
          </cell>
          <cell r="MB45" t="str">
            <v>#N/A N/A</v>
          </cell>
          <cell r="MC45">
            <v>13706.358</v>
          </cell>
          <cell r="MD45">
            <v>12211.987999999999</v>
          </cell>
          <cell r="ME45">
            <v>11964.516</v>
          </cell>
          <cell r="MF45">
            <v>13886.212</v>
          </cell>
          <cell r="MG45">
            <v>13595.438999999998</v>
          </cell>
          <cell r="MH45">
            <v>39038.674999999996</v>
          </cell>
          <cell r="MI45">
            <v>63719.630999999994</v>
          </cell>
          <cell r="MJ45">
            <v>70260.451000000001</v>
          </cell>
          <cell r="MK45" t="str">
            <v>#N/A N/A</v>
          </cell>
          <cell r="ML45" t="str">
            <v>#N/A N/A</v>
          </cell>
          <cell r="MM45" t="str">
            <v>#N/A N/A</v>
          </cell>
          <cell r="MN45" t="str">
            <v>#N/A N/A</v>
          </cell>
          <cell r="MO45" t="str">
            <v>#N/A N/A</v>
          </cell>
          <cell r="MP45" t="str">
            <v>#N/A N/A</v>
          </cell>
          <cell r="MQ45" t="str">
            <v>#N/A N/A</v>
          </cell>
          <cell r="MR45">
            <v>32842.044999999998</v>
          </cell>
          <cell r="MS45">
            <v>41117.822999999997</v>
          </cell>
          <cell r="MT45">
            <v>30456.898999999998</v>
          </cell>
          <cell r="MU45">
            <v>62015.091</v>
          </cell>
          <cell r="MV45">
            <v>71670.482000000004</v>
          </cell>
          <cell r="MW45">
            <v>38654.531999999999</v>
          </cell>
          <cell r="MX45">
            <v>77492.316999999995</v>
          </cell>
          <cell r="MY45">
            <v>86809.262000000002</v>
          </cell>
          <cell r="MZ45">
            <v>-33090.17578125</v>
          </cell>
          <cell r="NA45">
            <v>-1426.800048828125</v>
          </cell>
          <cell r="NB45">
            <v>-153.65899658203125</v>
          </cell>
          <cell r="NC45">
            <v>-99076.671875</v>
          </cell>
          <cell r="ND45">
            <v>-41502.5</v>
          </cell>
          <cell r="NE45">
            <v>-51512.3671875</v>
          </cell>
          <cell r="NF45">
            <v>-82743.703125</v>
          </cell>
          <cell r="NG45">
            <v>-52778.551999999996</v>
          </cell>
          <cell r="NH45">
            <v>-94142.127999999997</v>
          </cell>
          <cell r="NI45">
            <v>-118968.93799999999</v>
          </cell>
          <cell r="NJ45">
            <v>-106536.44799999999</v>
          </cell>
          <cell r="NK45">
            <v>-66154.895000000004</v>
          </cell>
          <cell r="NL45">
            <v>-41553.676999999996</v>
          </cell>
          <cell r="NM45">
            <v>-13155.67</v>
          </cell>
          <cell r="NN45">
            <v>-52.283999999999999</v>
          </cell>
          <cell r="NO45">
            <v>49.091999053955078</v>
          </cell>
          <cell r="NP45">
            <v>9</v>
          </cell>
          <cell r="NQ45">
            <v>8.180999755859375</v>
          </cell>
          <cell r="NR45">
            <v>135013.765625</v>
          </cell>
          <cell r="NS45">
            <v>153333.671875</v>
          </cell>
          <cell r="NT45">
            <v>180283.453125</v>
          </cell>
          <cell r="NU45">
            <v>217458.375</v>
          </cell>
          <cell r="NV45">
            <v>211773.92599999998</v>
          </cell>
          <cell r="NW45">
            <v>233204.42199999999</v>
          </cell>
          <cell r="NX45">
            <v>269803.18199999997</v>
          </cell>
          <cell r="NY45">
            <v>310074.152</v>
          </cell>
          <cell r="NZ45">
            <v>245168.22899999999</v>
          </cell>
          <cell r="OA45">
            <v>239636.17499999999</v>
          </cell>
          <cell r="OB45">
            <v>273626.55599999998</v>
          </cell>
          <cell r="OC45">
            <v>299585.78599999996</v>
          </cell>
          <cell r="OD45" t="str">
            <v>CLP</v>
          </cell>
        </row>
        <row r="46">
          <cell r="C46" t="str">
            <v>GRUPO SECURITY</v>
          </cell>
          <cell r="D46">
            <v>24710.388671875</v>
          </cell>
          <cell r="E46">
            <v>31849.677734375</v>
          </cell>
          <cell r="F46">
            <v>35134.06640625</v>
          </cell>
          <cell r="G46">
            <v>20262.9453125</v>
          </cell>
          <cell r="H46">
            <v>24623.35546875</v>
          </cell>
          <cell r="I46">
            <v>38595.89453125</v>
          </cell>
          <cell r="J46">
            <v>62319.46875</v>
          </cell>
          <cell r="K46">
            <v>375018.77899999998</v>
          </cell>
          <cell r="L46">
            <v>353296.70199999999</v>
          </cell>
          <cell r="M46">
            <v>438883.82400000002</v>
          </cell>
          <cell r="N46">
            <v>597521.80599999998</v>
          </cell>
          <cell r="O46">
            <v>749200.98800000001</v>
          </cell>
          <cell r="P46">
            <v>828319.57200000004</v>
          </cell>
          <cell r="Q46">
            <v>884677.56700000004</v>
          </cell>
          <cell r="R46" t="str">
            <v>#N/A N/A</v>
          </cell>
          <cell r="S46" t="str">
            <v>#N/A N/A</v>
          </cell>
          <cell r="T46" t="str">
            <v>#N/A N/A</v>
          </cell>
          <cell r="U46" t="str">
            <v>#N/A N/A</v>
          </cell>
          <cell r="V46" t="str">
            <v>#N/A N/A</v>
          </cell>
          <cell r="W46" t="str">
            <v>#N/A N/A</v>
          </cell>
          <cell r="X46" t="str">
            <v>#N/A N/A</v>
          </cell>
          <cell r="Y46" t="str">
            <v>#N/A N/A</v>
          </cell>
          <cell r="Z46" t="str">
            <v>#N/A N/A</v>
          </cell>
          <cell r="AA46" t="str">
            <v>#N/A N/A</v>
          </cell>
          <cell r="AB46" t="str">
            <v>#N/A N/A</v>
          </cell>
          <cell r="AC46" t="str">
            <v>#N/A N/A</v>
          </cell>
          <cell r="AD46" t="str">
            <v>#N/A N/A</v>
          </cell>
          <cell r="AE46" t="str">
            <v>#N/A N/A</v>
          </cell>
          <cell r="AF46" t="str">
            <v>#N/A N/A</v>
          </cell>
          <cell r="AG46" t="str">
            <v>#N/A N/A</v>
          </cell>
          <cell r="AH46">
            <v>9933.3580322265625</v>
          </cell>
          <cell r="AI46">
            <v>17587.662963867188</v>
          </cell>
          <cell r="AJ46">
            <v>22868.4521484375</v>
          </cell>
          <cell r="AK46">
            <v>2902.576904296875</v>
          </cell>
          <cell r="AL46">
            <v>-1524.629638671875</v>
          </cell>
          <cell r="AM46">
            <v>7964.1484375</v>
          </cell>
          <cell r="AN46">
            <v>8874.5250854492187</v>
          </cell>
          <cell r="AO46">
            <v>130616.98700000001</v>
          </cell>
          <cell r="AP46">
            <v>110517.33699999998</v>
          </cell>
          <cell r="AQ46">
            <v>164461.13199999998</v>
          </cell>
          <cell r="AR46">
            <v>208939.25400000002</v>
          </cell>
          <cell r="AS46">
            <v>218365.473</v>
          </cell>
          <cell r="AT46">
            <v>236691.25900000002</v>
          </cell>
          <cell r="AU46">
            <v>230665.17900000003</v>
          </cell>
          <cell r="AV46" t="str">
            <v>#N/A N/A</v>
          </cell>
          <cell r="AW46">
            <v>6662.60595703125</v>
          </cell>
          <cell r="AX46">
            <v>14128.505859375</v>
          </cell>
          <cell r="AY46">
            <v>18145.0859375</v>
          </cell>
          <cell r="AZ46">
            <v>-2245.251953125</v>
          </cell>
          <cell r="BA46">
            <v>-9351.9716796875</v>
          </cell>
          <cell r="BB46">
            <v>-6386.31298828125</v>
          </cell>
          <cell r="BC46">
            <v>-840.76300048828125</v>
          </cell>
          <cell r="BD46">
            <v>28232.966999999997</v>
          </cell>
          <cell r="BE46">
            <v>45473.010999999999</v>
          </cell>
          <cell r="BF46">
            <v>49042.112999999998</v>
          </cell>
          <cell r="BG46">
            <v>57233.716999999997</v>
          </cell>
          <cell r="BH46">
            <v>61805.543999999994</v>
          </cell>
          <cell r="BI46">
            <v>90078.864999999991</v>
          </cell>
          <cell r="BJ46">
            <v>91922.141999999993</v>
          </cell>
          <cell r="BK46" t="str">
            <v>#N/A N/A</v>
          </cell>
          <cell r="BL46">
            <v>496.41900634765625</v>
          </cell>
          <cell r="BM46">
            <v>406.03298950195312</v>
          </cell>
          <cell r="BN46">
            <v>589.4210205078125</v>
          </cell>
          <cell r="BO46">
            <v>645.572021484375</v>
          </cell>
          <cell r="BP46">
            <v>1365.43701171875</v>
          </cell>
          <cell r="BQ46">
            <v>1432.0159912109375</v>
          </cell>
          <cell r="BR46">
            <v>1764.3349609375</v>
          </cell>
          <cell r="BS46">
            <v>152671.87399999998</v>
          </cell>
          <cell r="BT46">
            <v>119146.09599999999</v>
          </cell>
          <cell r="BU46">
            <v>164624.193</v>
          </cell>
          <cell r="BV46">
            <v>209468.783</v>
          </cell>
          <cell r="BW46">
            <v>227498.196</v>
          </cell>
          <cell r="BX46">
            <v>229506.03599999999</v>
          </cell>
          <cell r="BY46">
            <v>262385.30699999997</v>
          </cell>
          <cell r="BZ46" t="str">
            <v>#N/A N/A</v>
          </cell>
          <cell r="CA46" t="str">
            <v>#N/A N/A</v>
          </cell>
          <cell r="CB46" t="str">
            <v>#N/A N/A</v>
          </cell>
          <cell r="CC46" t="str">
            <v>#N/A N/A</v>
          </cell>
          <cell r="CD46" t="str">
            <v>#N/A N/A</v>
          </cell>
          <cell r="CE46" t="str">
            <v>#N/A N/A</v>
          </cell>
          <cell r="CF46" t="str">
            <v>#N/A N/A</v>
          </cell>
          <cell r="CG46" t="str">
            <v>#N/A N/A</v>
          </cell>
          <cell r="CH46" t="str">
            <v>#N/A N/A</v>
          </cell>
          <cell r="CI46" t="str">
            <v>#N/A N/A</v>
          </cell>
          <cell r="CJ46" t="str">
            <v>#N/A N/A</v>
          </cell>
          <cell r="CK46" t="str">
            <v>#N/A N/A</v>
          </cell>
          <cell r="CL46" t="str">
            <v>#N/A N/A</v>
          </cell>
          <cell r="CM46" t="str">
            <v>#N/A N/A</v>
          </cell>
          <cell r="CN46" t="str">
            <v>#N/A N/A</v>
          </cell>
          <cell r="CO46" t="str">
            <v>#N/A N/A</v>
          </cell>
          <cell r="CP46">
            <v>6825.4019622802734</v>
          </cell>
          <cell r="CQ46">
            <v>14602.635864257813</v>
          </cell>
          <cell r="CR46">
            <v>15886.39990234375</v>
          </cell>
          <cell r="CS46">
            <v>20661.169921875</v>
          </cell>
          <cell r="CT46">
            <v>26366.1806640625</v>
          </cell>
          <cell r="CU46">
            <v>32851.50341796875</v>
          </cell>
          <cell r="CV46">
            <v>19226.957702636719</v>
          </cell>
          <cell r="CW46">
            <v>37261.284</v>
          </cell>
          <cell r="CX46">
            <v>49182.764000000003</v>
          </cell>
          <cell r="CY46">
            <v>49978.483</v>
          </cell>
          <cell r="CZ46">
            <v>57258.192999999999</v>
          </cell>
          <cell r="DA46">
            <v>62152.144999999997</v>
          </cell>
          <cell r="DB46">
            <v>79254.157999999996</v>
          </cell>
          <cell r="DC46">
            <v>79939.573999999993</v>
          </cell>
          <cell r="DD46" t="str">
            <v>#N/A N/A</v>
          </cell>
          <cell r="DE46">
            <v>-301.93899536132812</v>
          </cell>
          <cell r="DF46">
            <v>396.85598754882812</v>
          </cell>
          <cell r="DG46">
            <v>487.60400390625</v>
          </cell>
          <cell r="DH46">
            <v>391.90301513671875</v>
          </cell>
          <cell r="DI46">
            <v>-220.21099853515625</v>
          </cell>
          <cell r="DJ46">
            <v>244.625</v>
          </cell>
          <cell r="DK46">
            <v>889.63201904296875</v>
          </cell>
          <cell r="DL46">
            <v>6552.0619999999999</v>
          </cell>
          <cell r="DM46">
            <v>7326.7729999999992</v>
          </cell>
          <cell r="DN46">
            <v>7662.1129999999994</v>
          </cell>
          <cell r="DO46">
            <v>10103.248</v>
          </cell>
          <cell r="DP46">
            <v>11180.788999999999</v>
          </cell>
          <cell r="DQ46">
            <v>16283.748</v>
          </cell>
          <cell r="DR46">
            <v>13337.875</v>
          </cell>
          <cell r="DS46" t="str">
            <v>#N/A N/A</v>
          </cell>
          <cell r="DT46">
            <v>7127.3408203125</v>
          </cell>
          <cell r="DU46">
            <v>14205.7802734375</v>
          </cell>
          <cell r="DV46">
            <v>15398.7958984375</v>
          </cell>
          <cell r="DW46">
            <v>20269.267578125</v>
          </cell>
          <cell r="DX46">
            <v>26586.390625</v>
          </cell>
          <cell r="DY46">
            <v>32606.876953125</v>
          </cell>
          <cell r="DZ46">
            <v>18337.326171875</v>
          </cell>
          <cell r="EA46">
            <v>30709.221999999998</v>
          </cell>
          <cell r="EB46">
            <v>41855.990999999995</v>
          </cell>
          <cell r="EC46">
            <v>42316.369999999995</v>
          </cell>
          <cell r="ED46">
            <v>47154.945</v>
          </cell>
          <cell r="EE46">
            <v>50971.356</v>
          </cell>
          <cell r="EF46">
            <v>62970.409999999996</v>
          </cell>
          <cell r="EG46">
            <v>66601.698999999993</v>
          </cell>
          <cell r="EH46" t="str">
            <v>#N/A N/A</v>
          </cell>
          <cell r="EI46">
            <v>3188.81689453125</v>
          </cell>
          <cell r="EJ46">
            <v>8827.1806640625</v>
          </cell>
          <cell r="EK46">
            <v>3202.4169921875</v>
          </cell>
          <cell r="EL46">
            <v>3650.3310546875</v>
          </cell>
          <cell r="EM46">
            <v>3271.716064453125</v>
          </cell>
          <cell r="EN46">
            <v>4590.97021484375</v>
          </cell>
          <cell r="EO46">
            <v>15121.595703125</v>
          </cell>
          <cell r="EP46">
            <v>161286.5</v>
          </cell>
          <cell r="EQ46">
            <v>144354.427</v>
          </cell>
          <cell r="ER46">
            <v>311449.00199999998</v>
          </cell>
          <cell r="ES46">
            <v>305087.402</v>
          </cell>
          <cell r="ET46">
            <v>349620.21799999999</v>
          </cell>
          <cell r="EU46">
            <v>390718.30900000001</v>
          </cell>
          <cell r="EV46">
            <v>626757.53599999996</v>
          </cell>
          <cell r="EW46" t="str">
            <v>#N/A N/A</v>
          </cell>
          <cell r="EX46">
            <v>6943.72802734375</v>
          </cell>
          <cell r="EY46">
            <v>3761.596923828125</v>
          </cell>
          <cell r="EZ46">
            <v>7227.85107421875</v>
          </cell>
          <cell r="FA46">
            <v>2442.947021484375</v>
          </cell>
          <cell r="FB46">
            <v>1439.092041015625</v>
          </cell>
          <cell r="FC46">
            <v>8421.541015625</v>
          </cell>
          <cell r="FD46">
            <v>3770.662109375</v>
          </cell>
          <cell r="FE46">
            <v>1613109.787</v>
          </cell>
          <cell r="FF46">
            <v>1389708.175</v>
          </cell>
          <cell r="FG46">
            <v>1446634.959</v>
          </cell>
          <cell r="FH46">
            <v>1401921.1139999998</v>
          </cell>
          <cell r="FI46">
            <v>2110771.7519999999</v>
          </cell>
          <cell r="FJ46">
            <v>2378450.628</v>
          </cell>
          <cell r="FK46">
            <v>2638136.764</v>
          </cell>
          <cell r="FL46" t="str">
            <v>#N/A N/A</v>
          </cell>
          <cell r="FM46">
            <v>69801.875</v>
          </cell>
          <cell r="FN46">
            <v>70137.671875</v>
          </cell>
          <cell r="FO46">
            <v>85178.4609375</v>
          </cell>
          <cell r="FP46">
            <v>99589.875</v>
          </cell>
          <cell r="FQ46">
            <v>120922.171875</v>
          </cell>
          <cell r="FR46">
            <v>146152.265625</v>
          </cell>
          <cell r="FS46">
            <v>155786.671875</v>
          </cell>
          <cell r="FT46">
            <v>2348060.21</v>
          </cell>
          <cell r="FU46">
            <v>2196578.7560000001</v>
          </cell>
          <cell r="FV46">
            <v>2857682.9839999997</v>
          </cell>
          <cell r="FW46">
            <v>3331978.5649999999</v>
          </cell>
          <cell r="FX46">
            <v>3681163.827</v>
          </cell>
          <cell r="FY46">
            <v>4086211.287</v>
          </cell>
          <cell r="FZ46">
            <v>4450945.4339999994</v>
          </cell>
          <cell r="GA46" t="str">
            <v>#N/A N/A</v>
          </cell>
          <cell r="GB46" t="str">
            <v>#N/A N/A</v>
          </cell>
          <cell r="GC46" t="str">
            <v>#N/A N/A</v>
          </cell>
          <cell r="GD46" t="str">
            <v>#N/A N/A</v>
          </cell>
          <cell r="GE46" t="str">
            <v>#N/A N/A</v>
          </cell>
          <cell r="GF46" t="str">
            <v>#N/A N/A</v>
          </cell>
          <cell r="GG46" t="str">
            <v>#N/A N/A</v>
          </cell>
          <cell r="GH46" t="str">
            <v>#N/A N/A</v>
          </cell>
          <cell r="GI46" t="str">
            <v>#N/A N/A</v>
          </cell>
          <cell r="GJ46" t="str">
            <v>#N/A N/A</v>
          </cell>
          <cell r="GK46" t="str">
            <v>#N/A N/A</v>
          </cell>
          <cell r="GL46" t="str">
            <v>#N/A N/A</v>
          </cell>
          <cell r="GM46" t="str">
            <v>#N/A N/A</v>
          </cell>
          <cell r="GN46" t="str">
            <v>#N/A N/A</v>
          </cell>
          <cell r="GO46" t="str">
            <v>#N/A N/A</v>
          </cell>
          <cell r="GP46" t="str">
            <v>#N/A N/A</v>
          </cell>
          <cell r="GQ46" t="str">
            <v>#N/A N/A</v>
          </cell>
          <cell r="GR46" t="str">
            <v>#N/A N/A</v>
          </cell>
          <cell r="GS46" t="str">
            <v>#N/A N/A</v>
          </cell>
          <cell r="GT46" t="str">
            <v>#N/A N/A</v>
          </cell>
          <cell r="GU46" t="str">
            <v>#N/A N/A</v>
          </cell>
          <cell r="GV46" t="str">
            <v>#N/A N/A</v>
          </cell>
          <cell r="GW46" t="str">
            <v>#N/A N/A</v>
          </cell>
          <cell r="GX46" t="str">
            <v>#N/A N/A</v>
          </cell>
          <cell r="GY46" t="str">
            <v>#N/A N/A</v>
          </cell>
          <cell r="GZ46" t="str">
            <v>#N/A N/A</v>
          </cell>
          <cell r="HA46" t="str">
            <v>#N/A N/A</v>
          </cell>
          <cell r="HB46" t="str">
            <v>#N/A N/A</v>
          </cell>
          <cell r="HC46" t="str">
            <v>#N/A N/A</v>
          </cell>
          <cell r="HD46" t="str">
            <v>#N/A N/A</v>
          </cell>
          <cell r="HE46" t="str">
            <v>#N/A N/A</v>
          </cell>
          <cell r="HF46">
            <v>2014.1639404296875</v>
          </cell>
          <cell r="HG46">
            <v>1715.2989501953125</v>
          </cell>
          <cell r="HH46">
            <v>1716.72900390625</v>
          </cell>
          <cell r="HI46">
            <v>3677.552001953125</v>
          </cell>
          <cell r="HJ46">
            <v>3878.653076171875</v>
          </cell>
          <cell r="HK46">
            <v>4406.9228515625</v>
          </cell>
          <cell r="HL46">
            <v>5049.98291015625</v>
          </cell>
          <cell r="HM46">
            <v>43829.487999999998</v>
          </cell>
          <cell r="HN46">
            <v>44314.311000000002</v>
          </cell>
          <cell r="HO46">
            <v>40959.528999999995</v>
          </cell>
          <cell r="HP46">
            <v>42995.95</v>
          </cell>
          <cell r="HQ46">
            <v>59753.757999999994</v>
          </cell>
          <cell r="HR46">
            <v>73526.558999999994</v>
          </cell>
          <cell r="HS46">
            <v>68218.004000000001</v>
          </cell>
          <cell r="HT46" t="str">
            <v>#N/A N/A</v>
          </cell>
          <cell r="HU46">
            <v>204597.9375</v>
          </cell>
          <cell r="HV46">
            <v>244158.75</v>
          </cell>
          <cell r="HW46">
            <v>305056.625</v>
          </cell>
          <cell r="HX46">
            <v>319250.78125</v>
          </cell>
          <cell r="HY46">
            <v>447750.6875</v>
          </cell>
          <cell r="HZ46">
            <v>512033.875</v>
          </cell>
          <cell r="IA46">
            <v>522926.4375</v>
          </cell>
          <cell r="IB46">
            <v>4476555.9449999994</v>
          </cell>
          <cell r="IC46">
            <v>4173242.1519999998</v>
          </cell>
          <cell r="ID46">
            <v>4974610.6059999997</v>
          </cell>
          <cell r="IE46">
            <v>5417186.0899999999</v>
          </cell>
          <cell r="IF46">
            <v>6796228.102</v>
          </cell>
          <cell r="IG46">
            <v>7668843.5619999999</v>
          </cell>
          <cell r="IH46">
            <v>8608449.8220000006</v>
          </cell>
          <cell r="II46" t="str">
            <v>#N/A N/A</v>
          </cell>
          <cell r="IJ46" t="str">
            <v>#N/A N/A</v>
          </cell>
          <cell r="IK46" t="str">
            <v>#N/A N/A</v>
          </cell>
          <cell r="IL46" t="str">
            <v>#N/A N/A</v>
          </cell>
          <cell r="IM46" t="str">
            <v>#N/A N/A</v>
          </cell>
          <cell r="IN46" t="str">
            <v>#N/A N/A</v>
          </cell>
          <cell r="IO46" t="str">
            <v>#N/A N/A</v>
          </cell>
          <cell r="IP46" t="str">
            <v>#N/A N/A</v>
          </cell>
          <cell r="IQ46" t="str">
            <v>#N/A N/A</v>
          </cell>
          <cell r="IR46" t="str">
            <v>#N/A N/A</v>
          </cell>
          <cell r="IS46" t="str">
            <v>#N/A N/A</v>
          </cell>
          <cell r="IT46" t="str">
            <v>#N/A N/A</v>
          </cell>
          <cell r="IU46" t="str">
            <v>#N/A N/A</v>
          </cell>
          <cell r="IV46" t="str">
            <v>#N/A N/A</v>
          </cell>
          <cell r="IW46" t="str">
            <v>#N/A N/A</v>
          </cell>
          <cell r="IX46" t="str">
            <v>#N/A N/A</v>
          </cell>
          <cell r="IY46">
            <v>93324.560546875</v>
          </cell>
          <cell r="IZ46">
            <v>99942.126953125</v>
          </cell>
          <cell r="JA46">
            <v>117549.80859375</v>
          </cell>
          <cell r="JB46">
            <v>122780.1640625</v>
          </cell>
          <cell r="JC46">
            <v>202178.4296875</v>
          </cell>
          <cell r="JD46">
            <v>222699.328125</v>
          </cell>
          <cell r="JE46">
            <v>234953.9296875</v>
          </cell>
          <cell r="JF46">
            <v>3140424.4360000002</v>
          </cell>
          <cell r="JG46">
            <v>2773573.6880000001</v>
          </cell>
          <cell r="JH46">
            <v>3535515.3369999998</v>
          </cell>
          <cell r="JI46">
            <v>3915322.9349999996</v>
          </cell>
          <cell r="JJ46">
            <v>4248306</v>
          </cell>
          <cell r="JK46">
            <v>4784894.1050000004</v>
          </cell>
          <cell r="JL46">
            <v>5344371.2570000011</v>
          </cell>
          <cell r="JM46" t="str">
            <v>#N/A N/A</v>
          </cell>
          <cell r="JN46">
            <v>107453.21142578125</v>
          </cell>
          <cell r="JO46">
            <v>137964.78741455078</v>
          </cell>
          <cell r="JP46">
            <v>143283.10179710388</v>
          </cell>
          <cell r="JQ46">
            <v>143938.84124755859</v>
          </cell>
          <cell r="JR46">
            <v>236481.99169921875</v>
          </cell>
          <cell r="JS46">
            <v>267831.1533203125</v>
          </cell>
          <cell r="JT46">
            <v>272678.17999267578</v>
          </cell>
          <cell r="JU46">
            <v>4183544.8290000004</v>
          </cell>
          <cell r="JV46">
            <v>3866902.1590000005</v>
          </cell>
          <cell r="JW46">
            <v>4594706.0279999999</v>
          </cell>
          <cell r="JX46">
            <v>5015262.33</v>
          </cell>
          <cell r="JY46">
            <v>6322993.6119999997</v>
          </cell>
          <cell r="JZ46">
            <v>7137808.8329999996</v>
          </cell>
          <cell r="KA46">
            <v>8037172.5760000004</v>
          </cell>
          <cell r="KB46" t="str">
            <v>#N/A N/A</v>
          </cell>
          <cell r="KC46">
            <v>1200.3470458984375</v>
          </cell>
          <cell r="KD46">
            <v>970.469970703125</v>
          </cell>
          <cell r="KE46">
            <v>1002.7249755859375</v>
          </cell>
          <cell r="KF46">
            <v>1037.7020263671875</v>
          </cell>
          <cell r="KG46">
            <v>1619.7060546875</v>
          </cell>
          <cell r="KH46">
            <v>4247.46923828125</v>
          </cell>
          <cell r="KI46">
            <v>3455.39501953125</v>
          </cell>
          <cell r="KJ46">
            <v>5263.4870000000001</v>
          </cell>
          <cell r="KK46">
            <v>5699.4380000000001</v>
          </cell>
          <cell r="KL46">
            <v>3163.0039999999999</v>
          </cell>
          <cell r="KM46">
            <v>4133.6120000000001</v>
          </cell>
          <cell r="KN46">
            <v>6230.3620000000001</v>
          </cell>
          <cell r="KO46">
            <v>8316.8070000000007</v>
          </cell>
          <cell r="KP46">
            <v>19624.260999999999</v>
          </cell>
          <cell r="KQ46" t="str">
            <v>#N/A N/A</v>
          </cell>
          <cell r="KR46">
            <v>97144.735717773438</v>
          </cell>
          <cell r="KS46">
            <v>106193.95434570312</v>
          </cell>
          <cell r="KT46">
            <v>161773.52966308594</v>
          </cell>
          <cell r="KU46">
            <v>175311.94812011719</v>
          </cell>
          <cell r="KV46">
            <v>211268.6982421875</v>
          </cell>
          <cell r="KW46">
            <v>244202.71142578125</v>
          </cell>
          <cell r="KX46">
            <v>250248.25439453125</v>
          </cell>
          <cell r="KY46">
            <v>293011.11600000004</v>
          </cell>
          <cell r="KZ46">
            <v>306339.99299999996</v>
          </cell>
          <cell r="LA46">
            <v>379904.57800000004</v>
          </cell>
          <cell r="LB46">
            <v>401923.76000000007</v>
          </cell>
          <cell r="LC46">
            <v>473234.49000000005</v>
          </cell>
          <cell r="LD46">
            <v>531034.72899999993</v>
          </cell>
          <cell r="LE46">
            <v>571277.24599999993</v>
          </cell>
          <cell r="LF46" t="str">
            <v>#N/A N/A</v>
          </cell>
          <cell r="LG46">
            <v>-952.82098388671875</v>
          </cell>
          <cell r="LH46">
            <v>-822.41900634765625</v>
          </cell>
          <cell r="LI46">
            <v>-818.572021484375</v>
          </cell>
          <cell r="LJ46">
            <v>-2744.678955078125</v>
          </cell>
          <cell r="LK46">
            <v>-1057.2760009765625</v>
          </cell>
          <cell r="LL46">
            <v>-1450.5679931640625</v>
          </cell>
          <cell r="LM46">
            <v>-1419.85302734375</v>
          </cell>
          <cell r="LN46">
            <v>-6272.7240000000002</v>
          </cell>
          <cell r="LO46">
            <v>-19461.972999999998</v>
          </cell>
          <cell r="LP46">
            <v>-3326.1589999999997</v>
          </cell>
          <cell r="LQ46">
            <v>-5363.7860000000001</v>
          </cell>
          <cell r="LR46">
            <v>-16724.398000000001</v>
          </cell>
          <cell r="LS46">
            <v>-40688.902999999998</v>
          </cell>
          <cell r="LT46">
            <v>-20617.736999999997</v>
          </cell>
          <cell r="LU46" t="str">
            <v>#N/A N/A</v>
          </cell>
          <cell r="LV46" t="str">
            <v>#N/A N/A</v>
          </cell>
          <cell r="LW46" t="str">
            <v>#N/A N/A</v>
          </cell>
          <cell r="LX46" t="str">
            <v>#N/A N/A</v>
          </cell>
          <cell r="LY46" t="str">
            <v>#N/A N/A</v>
          </cell>
          <cell r="LZ46" t="str">
            <v>#N/A N/A</v>
          </cell>
          <cell r="MA46" t="str">
            <v>#N/A N/A</v>
          </cell>
          <cell r="MB46" t="str">
            <v>#N/A N/A</v>
          </cell>
          <cell r="MC46">
            <v>128104.408</v>
          </cell>
          <cell r="MD46">
            <v>94703.574999999997</v>
          </cell>
          <cell r="ME46">
            <v>105022.806</v>
          </cell>
          <cell r="MF46">
            <v>167038.38</v>
          </cell>
          <cell r="MG46">
            <v>23677.260999999999</v>
          </cell>
          <cell r="MH46">
            <v>87628.23</v>
          </cell>
          <cell r="MI46">
            <v>188241.94199999998</v>
          </cell>
          <cell r="MJ46" t="str">
            <v>#N/A N/A</v>
          </cell>
          <cell r="MK46" t="str">
            <v>#N/A N/A</v>
          </cell>
          <cell r="ML46" t="str">
            <v>#N/A N/A</v>
          </cell>
          <cell r="MM46" t="str">
            <v>#N/A N/A</v>
          </cell>
          <cell r="MN46" t="str">
            <v>#N/A N/A</v>
          </cell>
          <cell r="MO46" t="str">
            <v>#N/A N/A</v>
          </cell>
          <cell r="MP46" t="str">
            <v>#N/A N/A</v>
          </cell>
          <cell r="MQ46" t="str">
            <v>#N/A N/A</v>
          </cell>
          <cell r="MR46">
            <v>25.340999999999998</v>
          </cell>
          <cell r="MS46">
            <v>27.585999999999999</v>
          </cell>
          <cell r="MT46">
            <v>57.135999999999996</v>
          </cell>
          <cell r="MU46">
            <v>9.7080000000000002</v>
          </cell>
          <cell r="MV46">
            <v>16982.431</v>
          </cell>
          <cell r="MW46">
            <v>24697.745999999999</v>
          </cell>
          <cell r="MX46">
            <v>18021.794999999998</v>
          </cell>
          <cell r="MY46" t="str">
            <v>#N/A N/A</v>
          </cell>
          <cell r="MZ46">
            <v>-4414.1728515625</v>
          </cell>
          <cell r="NA46">
            <v>-7865.044921875</v>
          </cell>
          <cell r="NB46">
            <v>0</v>
          </cell>
          <cell r="NC46">
            <v>-16609.650390625</v>
          </cell>
          <cell r="ND46">
            <v>-14112.712890625</v>
          </cell>
          <cell r="NE46">
            <v>-17448.19140625</v>
          </cell>
          <cell r="NF46">
            <v>-14068.33203125</v>
          </cell>
          <cell r="NG46">
            <v>-9354.25</v>
          </cell>
          <cell r="NH46">
            <v>-13420.572</v>
          </cell>
          <cell r="NI46">
            <v>-26746.612999999998</v>
          </cell>
          <cell r="NJ46">
            <v>-23043.825999999997</v>
          </cell>
          <cell r="NK46">
            <v>-31402.647999999997</v>
          </cell>
          <cell r="NL46">
            <v>-27303.522999999997</v>
          </cell>
          <cell r="NM46">
            <v>-36242.080000000002</v>
          </cell>
          <cell r="NN46" t="str">
            <v>#N/A N/A</v>
          </cell>
          <cell r="NO46">
            <v>882.8590087890625</v>
          </cell>
          <cell r="NP46">
            <v>1055.7230224609375</v>
          </cell>
          <cell r="NQ46">
            <v>2307.568115234375</v>
          </cell>
          <cell r="NR46">
            <v>2528.52392578125</v>
          </cell>
          <cell r="NS46">
            <v>3397.991943359375</v>
          </cell>
          <cell r="NT46">
            <v>8269.4443359375</v>
          </cell>
          <cell r="NU46">
            <v>4316.7021484375</v>
          </cell>
          <cell r="NV46">
            <v>4285.9709999999995</v>
          </cell>
          <cell r="NW46">
            <v>4519.54</v>
          </cell>
          <cell r="NX46">
            <v>5869.4679999999998</v>
          </cell>
          <cell r="NY46">
            <v>8903.4259999999995</v>
          </cell>
          <cell r="NZ46">
            <v>2995.7080000000001</v>
          </cell>
          <cell r="OA46">
            <v>4904.2129999999997</v>
          </cell>
          <cell r="OB46">
            <v>3373.7570000000001</v>
          </cell>
          <cell r="OC46" t="str">
            <v>#N/A N/A</v>
          </cell>
          <cell r="OD46" t="str">
            <v>CLP</v>
          </cell>
        </row>
        <row r="47">
          <cell r="C47" t="str">
            <v>CIA SUD AMERICAN</v>
          </cell>
          <cell r="D47">
            <v>1203634.375</v>
          </cell>
          <cell r="E47">
            <v>1268083.125</v>
          </cell>
          <cell r="F47">
            <v>1636429.75</v>
          </cell>
          <cell r="G47">
            <v>2178945.4172941269</v>
          </cell>
          <cell r="H47">
            <v>2036640.9986810978</v>
          </cell>
          <cell r="I47">
            <v>2166948.4066537567</v>
          </cell>
          <cell r="J47">
            <v>2558936.3130806154</v>
          </cell>
          <cell r="K47">
            <v>1695194.6793517533</v>
          </cell>
          <cell r="L47">
            <v>2780120.6082283407</v>
          </cell>
          <cell r="M47">
            <v>2491908.9548914027</v>
          </cell>
          <cell r="N47">
            <v>1668971.4064683884</v>
          </cell>
          <cell r="O47">
            <v>198456.0621431797</v>
          </cell>
          <cell r="P47">
            <v>134302.67877819311</v>
          </cell>
          <cell r="Q47">
            <v>119868.40366326882</v>
          </cell>
          <cell r="R47" t="str">
            <v>#N/A N/A</v>
          </cell>
          <cell r="S47">
            <v>1019397.875</v>
          </cell>
          <cell r="T47">
            <v>1106175.75</v>
          </cell>
          <cell r="U47">
            <v>1392284.875</v>
          </cell>
          <cell r="V47">
            <v>1883313.548195523</v>
          </cell>
          <cell r="W47">
            <v>2007670.4587582147</v>
          </cell>
          <cell r="X47">
            <v>1975886.2988892004</v>
          </cell>
          <cell r="Y47">
            <v>2455105.154332432</v>
          </cell>
          <cell r="Z47">
            <v>1948348.3737491297</v>
          </cell>
          <cell r="AA47">
            <v>2539138.0389819252</v>
          </cell>
          <cell r="AB47">
            <v>2842690.2770933914</v>
          </cell>
          <cell r="AC47">
            <v>1647878.8781930082</v>
          </cell>
          <cell r="AD47">
            <v>187680.78386126424</v>
          </cell>
          <cell r="AE47">
            <v>135356.41366864083</v>
          </cell>
          <cell r="AF47">
            <v>117992.65687490015</v>
          </cell>
          <cell r="AG47" t="str">
            <v>#N/A N/A</v>
          </cell>
          <cell r="AH47">
            <v>48281.96875</v>
          </cell>
          <cell r="AI47">
            <v>62645.90234375</v>
          </cell>
          <cell r="AJ47">
            <v>111270.373046875</v>
          </cell>
          <cell r="AK47">
            <v>108659.13811134186</v>
          </cell>
          <cell r="AL47">
            <v>-107067.55290244798</v>
          </cell>
          <cell r="AM47">
            <v>48723.359328110695</v>
          </cell>
          <cell r="AN47">
            <v>-50310.628486679307</v>
          </cell>
          <cell r="AO47">
            <v>-357620.48252888059</v>
          </cell>
          <cell r="AP47">
            <v>151664.95152206314</v>
          </cell>
          <cell r="AQ47">
            <v>-467721.81149517448</v>
          </cell>
          <cell r="AR47">
            <v>-66789.358745960461</v>
          </cell>
          <cell r="AS47">
            <v>37696.381380113977</v>
          </cell>
          <cell r="AT47">
            <v>472903.77494312392</v>
          </cell>
          <cell r="AU47">
            <v>-6799.1729135108462</v>
          </cell>
          <cell r="AV47" t="str">
            <v>#N/A N/A</v>
          </cell>
          <cell r="AW47">
            <v>24856</v>
          </cell>
          <cell r="AX47">
            <v>39446.1015625</v>
          </cell>
          <cell r="AY47">
            <v>87870.75</v>
          </cell>
          <cell r="AZ47">
            <v>91827.105719863321</v>
          </cell>
          <cell r="BA47">
            <v>-125552.97587863909</v>
          </cell>
          <cell r="BB47">
            <v>28037.939046267002</v>
          </cell>
          <cell r="BC47">
            <v>-70968.15295924354</v>
          </cell>
          <cell r="BD47">
            <v>-381340.4051265078</v>
          </cell>
          <cell r="BE47">
            <v>112788.43936697704</v>
          </cell>
          <cell r="BF47">
            <v>-507900.86318084237</v>
          </cell>
          <cell r="BG47">
            <v>-95692.313437669538</v>
          </cell>
          <cell r="BH47">
            <v>6202.3867217480874</v>
          </cell>
          <cell r="BI47">
            <v>471283.21516306908</v>
          </cell>
          <cell r="BJ47">
            <v>-8535.4662757285405</v>
          </cell>
          <cell r="BK47" t="str">
            <v>#N/A N/A</v>
          </cell>
          <cell r="BL47" t="str">
            <v>#N/A N/A</v>
          </cell>
          <cell r="BM47" t="str">
            <v>#N/A N/A</v>
          </cell>
          <cell r="BN47" t="str">
            <v>#N/A N/A</v>
          </cell>
          <cell r="BO47">
            <v>12431.022060989262</v>
          </cell>
          <cell r="BP47">
            <v>13936.478993500459</v>
          </cell>
          <cell r="BQ47">
            <v>16785.170660323864</v>
          </cell>
          <cell r="BR47">
            <v>10811.032959710043</v>
          </cell>
          <cell r="BS47">
            <v>283.86347569070278</v>
          </cell>
          <cell r="BT47">
            <v>195.29273710895407</v>
          </cell>
          <cell r="BU47">
            <v>1063.134931263146</v>
          </cell>
          <cell r="BV47">
            <v>327.29869104541757</v>
          </cell>
          <cell r="BW47">
            <v>64.40692338263851</v>
          </cell>
          <cell r="BX47">
            <v>688.98050529275349</v>
          </cell>
          <cell r="BY47">
            <v>117.19325484048544</v>
          </cell>
          <cell r="BZ47" t="str">
            <v>#N/A N/A</v>
          </cell>
          <cell r="CA47">
            <v>19620.19921875</v>
          </cell>
          <cell r="CB47">
            <v>17055.69921875</v>
          </cell>
          <cell r="CC47">
            <v>18509.623046875</v>
          </cell>
          <cell r="CD47">
            <v>19704.688810324682</v>
          </cell>
          <cell r="CE47">
            <v>17819.659162981003</v>
          </cell>
          <cell r="CF47">
            <v>19853.158180544811</v>
          </cell>
          <cell r="CG47">
            <v>22267.711741338251</v>
          </cell>
          <cell r="CH47">
            <v>14497.712355896228</v>
          </cell>
          <cell r="CI47">
            <v>13459.90177928214</v>
          </cell>
          <cell r="CJ47">
            <v>20767.407374301383</v>
          </cell>
          <cell r="CK47">
            <v>17737.838274144895</v>
          </cell>
          <cell r="CL47">
            <v>6432.2698944368913</v>
          </cell>
          <cell r="CM47">
            <v>2889.4940495376295</v>
          </cell>
          <cell r="CN47">
            <v>1533.9876876606556</v>
          </cell>
          <cell r="CO47" t="str">
            <v>#N/A N/A</v>
          </cell>
          <cell r="CP47">
            <v>37722.001586914063</v>
          </cell>
          <cell r="CQ47">
            <v>49305.602783203125</v>
          </cell>
          <cell r="CR47">
            <v>140347.78442382812</v>
          </cell>
          <cell r="CS47">
            <v>93635.732438875872</v>
          </cell>
          <cell r="CT47">
            <v>-41106.00844160367</v>
          </cell>
          <cell r="CU47">
            <v>80703.839859263375</v>
          </cell>
          <cell r="CV47">
            <v>-5972.0929432089997</v>
          </cell>
          <cell r="CW47">
            <v>-388181.06786155823</v>
          </cell>
          <cell r="CX47">
            <v>111073.12665774852</v>
          </cell>
          <cell r="CY47">
            <v>-503294.75128347264</v>
          </cell>
          <cell r="CZ47">
            <v>-117067.39823533403</v>
          </cell>
          <cell r="DA47">
            <v>1526.4440841685328</v>
          </cell>
          <cell r="DB47">
            <v>426705.54856793047</v>
          </cell>
          <cell r="DC47">
            <v>-13706.373128969622</v>
          </cell>
          <cell r="DD47" t="str">
            <v>#N/A N/A</v>
          </cell>
          <cell r="DE47">
            <v>5135.89990234375</v>
          </cell>
          <cell r="DF47">
            <v>3812.199951171875</v>
          </cell>
          <cell r="DG47">
            <v>9067.15625</v>
          </cell>
          <cell r="DH47">
            <v>12004.179442181161</v>
          </cell>
          <cell r="DI47">
            <v>-4220.0407442920387</v>
          </cell>
          <cell r="DJ47">
            <v>16851.480125107399</v>
          </cell>
          <cell r="DK47">
            <v>9605.6179702083227</v>
          </cell>
          <cell r="DL47">
            <v>-23057.20196343596</v>
          </cell>
          <cell r="DM47">
            <v>18524.255473710684</v>
          </cell>
          <cell r="DN47">
            <v>-39189.436549469465</v>
          </cell>
          <cell r="DO47">
            <v>-27929.812521156513</v>
          </cell>
          <cell r="DP47">
            <v>-21365.75823750989</v>
          </cell>
          <cell r="DQ47">
            <v>72756.227194787964</v>
          </cell>
          <cell r="DR47">
            <v>-3847.0813711882261</v>
          </cell>
          <cell r="DS47" t="str">
            <v>#N/A N/A</v>
          </cell>
          <cell r="DT47">
            <v>32586.099609375</v>
          </cell>
          <cell r="DU47">
            <v>45493.3984375</v>
          </cell>
          <cell r="DV47">
            <v>131280.625</v>
          </cell>
          <cell r="DW47">
            <v>81631.552996694692</v>
          </cell>
          <cell r="DX47">
            <v>-36885.967697311629</v>
          </cell>
          <cell r="DY47">
            <v>63852.35973415598</v>
          </cell>
          <cell r="DZ47">
            <v>-15577.710913417321</v>
          </cell>
          <cell r="EA47">
            <v>-365123.86589812225</v>
          </cell>
          <cell r="EB47">
            <v>92548.871184037824</v>
          </cell>
          <cell r="EC47">
            <v>-464105.31473400316</v>
          </cell>
          <cell r="ED47">
            <v>-89137.585714177505</v>
          </cell>
          <cell r="EE47">
            <v>22892.202321678426</v>
          </cell>
          <cell r="EF47">
            <v>353949.32137314248</v>
          </cell>
          <cell r="EG47">
            <v>-9859.2917577813969</v>
          </cell>
          <cell r="EH47" t="str">
            <v>#N/A N/A</v>
          </cell>
          <cell r="EI47">
            <v>160208.34375</v>
          </cell>
          <cell r="EJ47">
            <v>120555.6484375</v>
          </cell>
          <cell r="EK47">
            <v>278060.625</v>
          </cell>
          <cell r="EL47">
            <v>331047.86799999996</v>
          </cell>
          <cell r="EM47">
            <v>328638.88672000001</v>
          </cell>
          <cell r="EN47">
            <v>260208.93430000002</v>
          </cell>
          <cell r="EO47">
            <v>114629.2665</v>
          </cell>
          <cell r="EP47">
            <v>155310.65444999997</v>
          </cell>
          <cell r="EQ47">
            <v>245012.97600000002</v>
          </cell>
          <cell r="ER47">
            <v>89881.811999999976</v>
          </cell>
          <cell r="ES47">
            <v>101503.48000000001</v>
          </cell>
          <cell r="ET47">
            <v>105961.72155</v>
          </cell>
          <cell r="EU47">
            <v>27715.302299999999</v>
          </cell>
          <cell r="EV47">
            <v>37122.1368</v>
          </cell>
          <cell r="EW47" t="str">
            <v>#N/A N/A</v>
          </cell>
          <cell r="EX47">
            <v>40551.16015625</v>
          </cell>
          <cell r="EY47">
            <v>18139.99609375</v>
          </cell>
          <cell r="EZ47">
            <v>35925.90234375</v>
          </cell>
          <cell r="FA47">
            <v>4693.848</v>
          </cell>
          <cell r="FB47">
            <v>837.40659999999991</v>
          </cell>
          <cell r="FC47">
            <v>6855.3503000000001</v>
          </cell>
          <cell r="FD47">
            <v>27.455499999999994</v>
          </cell>
          <cell r="FE47">
            <v>17965.252349999999</v>
          </cell>
          <cell r="FF47">
            <v>5136.768</v>
          </cell>
          <cell r="FG47">
            <v>10418.5725</v>
          </cell>
          <cell r="FH47">
            <v>6942.4549999999999</v>
          </cell>
          <cell r="FI47">
            <v>1236.9093000000003</v>
          </cell>
          <cell r="FJ47">
            <v>0</v>
          </cell>
          <cell r="FK47">
            <v>0</v>
          </cell>
          <cell r="FL47" t="str">
            <v>#N/A N/A</v>
          </cell>
          <cell r="FM47">
            <v>82440.375</v>
          </cell>
          <cell r="FN47">
            <v>106562.15625</v>
          </cell>
          <cell r="FO47">
            <v>139752.78125</v>
          </cell>
          <cell r="FP47">
            <v>101961.666</v>
          </cell>
          <cell r="FQ47">
            <v>96498.042840000009</v>
          </cell>
          <cell r="FR47">
            <v>103949.48520000001</v>
          </cell>
          <cell r="FS47">
            <v>102506.70550000001</v>
          </cell>
          <cell r="FT47">
            <v>209365.75079999998</v>
          </cell>
          <cell r="FU47">
            <v>251103.99599999998</v>
          </cell>
          <cell r="FV47">
            <v>217177.4945</v>
          </cell>
          <cell r="FW47">
            <v>143326.74408</v>
          </cell>
          <cell r="FX47">
            <v>144225.51600000003</v>
          </cell>
          <cell r="FY47">
            <v>13096.901999999998</v>
          </cell>
          <cell r="FZ47">
            <v>11851.334999999999</v>
          </cell>
          <cell r="GA47" t="str">
            <v>#N/A N/A</v>
          </cell>
          <cell r="GB47">
            <v>4052.9599609375</v>
          </cell>
          <cell r="GC47">
            <v>3429.7890625</v>
          </cell>
          <cell r="GD47">
            <v>4022.5185546875</v>
          </cell>
          <cell r="GE47">
            <v>4648.616</v>
          </cell>
          <cell r="GF47">
            <v>6923.8057799999997</v>
          </cell>
          <cell r="GG47">
            <v>5313.2327000000005</v>
          </cell>
          <cell r="GH47">
            <v>9240.3719999999994</v>
          </cell>
          <cell r="GI47">
            <v>52123.234199999999</v>
          </cell>
          <cell r="GJ47">
            <v>87150.959999999992</v>
          </cell>
          <cell r="GK47">
            <v>67442.528999999995</v>
          </cell>
          <cell r="GL47">
            <v>39497.781050000005</v>
          </cell>
          <cell r="GM47">
            <v>41506.871849999996</v>
          </cell>
          <cell r="GN47">
            <v>2769.8915999999999</v>
          </cell>
          <cell r="GO47">
            <v>1585.8468</v>
          </cell>
          <cell r="GP47" t="str">
            <v>#N/A N/A</v>
          </cell>
          <cell r="GQ47">
            <v>372246.4375</v>
          </cell>
          <cell r="GR47">
            <v>335249.96875</v>
          </cell>
          <cell r="GS47">
            <v>569073</v>
          </cell>
          <cell r="GT47">
            <v>582343.49599999981</v>
          </cell>
          <cell r="GU47">
            <v>580624.1335</v>
          </cell>
          <cell r="GV47">
            <v>575622.78969999996</v>
          </cell>
          <cell r="GW47">
            <v>514848.72849999997</v>
          </cell>
          <cell r="GX47">
            <v>477700.23629999999</v>
          </cell>
          <cell r="GY47">
            <v>662274.75599999982</v>
          </cell>
          <cell r="GZ47">
            <v>443943.40049999999</v>
          </cell>
          <cell r="HA47">
            <v>312832.28898999997</v>
          </cell>
          <cell r="HB47">
            <v>313984.74929999997</v>
          </cell>
          <cell r="HC47">
            <v>56959.992599999998</v>
          </cell>
          <cell r="HD47">
            <v>56807.753399999994</v>
          </cell>
          <cell r="HE47" t="str">
            <v>#N/A N/A</v>
          </cell>
          <cell r="HF47">
            <v>188496.4375</v>
          </cell>
          <cell r="HG47">
            <v>161578.328125</v>
          </cell>
          <cell r="HH47">
            <v>136304.90625</v>
          </cell>
          <cell r="HI47">
            <v>139852.204</v>
          </cell>
          <cell r="HJ47">
            <v>148414.05176</v>
          </cell>
          <cell r="HK47">
            <v>161288.26669999998</v>
          </cell>
          <cell r="HL47">
            <v>392430.40050000005</v>
          </cell>
          <cell r="HM47">
            <v>339225.75795</v>
          </cell>
          <cell r="HN47">
            <v>581577.04799999995</v>
          </cell>
          <cell r="HO47">
            <v>820511.28749999998</v>
          </cell>
          <cell r="HP47">
            <v>626163.47716000013</v>
          </cell>
          <cell r="HQ47">
            <v>643705.67519999994</v>
          </cell>
          <cell r="HR47">
            <v>15346.073400000001</v>
          </cell>
          <cell r="HS47">
            <v>17521.552199999998</v>
          </cell>
          <cell r="HT47" t="str">
            <v>#N/A N/A</v>
          </cell>
          <cell r="HU47">
            <v>775715.0625</v>
          </cell>
          <cell r="HV47">
            <v>758869.25</v>
          </cell>
          <cell r="HW47">
            <v>894140.0625</v>
          </cell>
          <cell r="HX47">
            <v>930482.89199999999</v>
          </cell>
          <cell r="HY47">
            <v>907440.46075999981</v>
          </cell>
          <cell r="HZ47">
            <v>967039.73170000012</v>
          </cell>
          <cell r="IA47">
            <v>1189106.0055</v>
          </cell>
          <cell r="IB47">
            <v>1101970.3007999996</v>
          </cell>
          <cell r="IC47">
            <v>1506098.412</v>
          </cell>
          <cell r="ID47">
            <v>1651754.9254999999</v>
          </cell>
          <cell r="IE47">
            <v>1188667.9934999999</v>
          </cell>
          <cell r="IF47">
            <v>1249054.0258499999</v>
          </cell>
          <cell r="IG47">
            <v>1341596.7536999998</v>
          </cell>
          <cell r="IH47">
            <v>1577143.7748</v>
          </cell>
          <cell r="II47" t="str">
            <v>#N/A N/A</v>
          </cell>
          <cell r="IJ47">
            <v>148718.5</v>
          </cell>
          <cell r="IK47">
            <v>135213.015625</v>
          </cell>
          <cell r="IL47">
            <v>175370.25</v>
          </cell>
          <cell r="IM47">
            <v>164292.90399999998</v>
          </cell>
          <cell r="IN47">
            <v>191737.30888</v>
          </cell>
          <cell r="IO47">
            <v>194252.52469999998</v>
          </cell>
          <cell r="IP47">
            <v>223120.63249999998</v>
          </cell>
          <cell r="IQ47">
            <v>285669.99239999999</v>
          </cell>
          <cell r="IR47">
            <v>264316.57199999999</v>
          </cell>
          <cell r="IS47">
            <v>302821.745</v>
          </cell>
          <cell r="IT47">
            <v>219529.52411000003</v>
          </cell>
          <cell r="IU47">
            <v>213418.34834999999</v>
          </cell>
          <cell r="IV47">
            <v>20765.083500000001</v>
          </cell>
          <cell r="IW47">
            <v>19578.617999999999</v>
          </cell>
          <cell r="IX47" t="str">
            <v>#N/A N/A</v>
          </cell>
          <cell r="IY47">
            <v>187515.53125</v>
          </cell>
          <cell r="IZ47">
            <v>211904.65625</v>
          </cell>
          <cell r="JA47">
            <v>176039.91796875</v>
          </cell>
          <cell r="JB47">
            <v>169775.228</v>
          </cell>
          <cell r="JC47">
            <v>176493.84185999999</v>
          </cell>
          <cell r="JD47">
            <v>172127.91890000002</v>
          </cell>
          <cell r="JE47">
            <v>269721.55499999999</v>
          </cell>
          <cell r="JF47">
            <v>245054.70929999999</v>
          </cell>
          <cell r="JG47">
            <v>413997.94799999997</v>
          </cell>
          <cell r="JH47">
            <v>607040.94499999995</v>
          </cell>
          <cell r="JI47">
            <v>448802.42472000007</v>
          </cell>
          <cell r="JJ47">
            <v>363605.09460000007</v>
          </cell>
          <cell r="JK47">
            <v>105881.59469999999</v>
          </cell>
          <cell r="JL47">
            <v>35181.2814</v>
          </cell>
          <cell r="JM47" t="str">
            <v>#N/A N/A</v>
          </cell>
          <cell r="JN47">
            <v>398405.291015625</v>
          </cell>
          <cell r="JO47">
            <v>408097.9580078125</v>
          </cell>
          <cell r="JP47">
            <v>467931.486328125</v>
          </cell>
          <cell r="JQ47">
            <v>490842.75799999997</v>
          </cell>
          <cell r="JR47">
            <v>502151.13438</v>
          </cell>
          <cell r="JS47">
            <v>522154.74329999997</v>
          </cell>
          <cell r="JT47">
            <v>650600.21350000007</v>
          </cell>
          <cell r="JU47">
            <v>771959.8348500001</v>
          </cell>
          <cell r="JV47">
            <v>856761.51599999995</v>
          </cell>
          <cell r="JW47">
            <v>1337823.6730000002</v>
          </cell>
          <cell r="JX47">
            <v>774266.15149000008</v>
          </cell>
          <cell r="JY47">
            <v>709556.64555000013</v>
          </cell>
          <cell r="JZ47">
            <v>188573.54039999997</v>
          </cell>
          <cell r="KA47">
            <v>123848.39939999999</v>
          </cell>
          <cell r="KB47" t="str">
            <v>#N/A N/A</v>
          </cell>
          <cell r="KC47">
            <v>16229.087890625</v>
          </cell>
          <cell r="KD47">
            <v>13111.6982421875</v>
          </cell>
          <cell r="KE47">
            <v>11398.98828125</v>
          </cell>
          <cell r="KF47">
            <v>14554.938</v>
          </cell>
          <cell r="KG47">
            <v>6207.4764399999985</v>
          </cell>
          <cell r="KH47">
            <v>6636.1862999999994</v>
          </cell>
          <cell r="KI47">
            <v>12187.049499999999</v>
          </cell>
          <cell r="KJ47">
            <v>9222.3963000000003</v>
          </cell>
          <cell r="KK47">
            <v>10965.24</v>
          </cell>
          <cell r="KL47">
            <v>9778.548499999999</v>
          </cell>
          <cell r="KM47">
            <v>4827.1607800000002</v>
          </cell>
          <cell r="KN47">
            <v>5417.9149499999994</v>
          </cell>
          <cell r="KO47">
            <v>5941.5509999999986</v>
          </cell>
          <cell r="KP47">
            <v>6029.4774000000007</v>
          </cell>
          <cell r="KQ47" t="str">
            <v>#N/A N/A</v>
          </cell>
          <cell r="KR47">
            <v>377309.775390625</v>
          </cell>
          <cell r="KS47">
            <v>350771.3232421875</v>
          </cell>
          <cell r="KT47">
            <v>426208.55078125</v>
          </cell>
          <cell r="KU47">
            <v>439640.13399999996</v>
          </cell>
          <cell r="KV47">
            <v>405289.32637999998</v>
          </cell>
          <cell r="KW47">
            <v>444884.98840000003</v>
          </cell>
          <cell r="KX47">
            <v>538505.79200000002</v>
          </cell>
          <cell r="KY47">
            <v>330010.46594999998</v>
          </cell>
          <cell r="KZ47">
            <v>649336.89600000007</v>
          </cell>
          <cell r="LA47">
            <v>313931.2525</v>
          </cell>
          <cell r="LB47">
            <v>414401.84201000002</v>
          </cell>
          <cell r="LC47">
            <v>539497.38029999996</v>
          </cell>
          <cell r="LD47">
            <v>1153023.2133000002</v>
          </cell>
          <cell r="LE47">
            <v>1453295.3754</v>
          </cell>
          <cell r="LF47" t="str">
            <v>#N/A N/A</v>
          </cell>
          <cell r="LG47">
            <v>-32823.8984375</v>
          </cell>
          <cell r="LH47">
            <v>-22880.900390625</v>
          </cell>
          <cell r="LI47">
            <v>-32824.421875</v>
          </cell>
          <cell r="LJ47">
            <v>-22340.707709176288</v>
          </cell>
          <cell r="LK47">
            <v>-28336.605455324141</v>
          </cell>
          <cell r="LL47">
            <v>-42996.205633538935</v>
          </cell>
          <cell r="LM47">
            <v>-113621.09734232895</v>
          </cell>
          <cell r="LN47">
            <v>-51271.443330709517</v>
          </cell>
          <cell r="LO47">
            <v>-167371.48463216005</v>
          </cell>
          <cell r="LP47">
            <v>-255389.87178852819</v>
          </cell>
          <cell r="LQ47">
            <v>-101256.39118544164</v>
          </cell>
          <cell r="LR47">
            <v>-35391.108960887686</v>
          </cell>
          <cell r="LS47">
            <v>-68676.001302631717</v>
          </cell>
          <cell r="LT47">
            <v>-1929.433083882182</v>
          </cell>
          <cell r="LU47" t="str">
            <v>#N/A N/A</v>
          </cell>
          <cell r="LV47" t="str">
            <v>#N/A N/A</v>
          </cell>
          <cell r="LW47" t="str">
            <v>#N/A N/A</v>
          </cell>
          <cell r="LX47" t="str">
            <v>#N/A N/A</v>
          </cell>
          <cell r="LY47" t="str">
            <v>#N/A N/A</v>
          </cell>
          <cell r="LZ47" t="str">
            <v>#N/A N/A</v>
          </cell>
          <cell r="MA47" t="str">
            <v>#N/A N/A</v>
          </cell>
          <cell r="MB47" t="str">
            <v>#N/A N/A</v>
          </cell>
          <cell r="MC47">
            <v>2652.5588958735552</v>
          </cell>
          <cell r="MD47">
            <v>6385.5116104841563</v>
          </cell>
          <cell r="ME47">
            <v>13238.883623113543</v>
          </cell>
          <cell r="MF47">
            <v>19239.618895167558</v>
          </cell>
          <cell r="MG47">
            <v>19243.302393115864</v>
          </cell>
          <cell r="MH47">
            <v>22718.090414371418</v>
          </cell>
          <cell r="MI47">
            <v>2109.4785871287377</v>
          </cell>
          <cell r="MJ47" t="str">
            <v>#N/A N/A</v>
          </cell>
          <cell r="MK47" t="str">
            <v>#N/A N/A</v>
          </cell>
          <cell r="ML47" t="str">
            <v>#N/A N/A</v>
          </cell>
          <cell r="MM47" t="str">
            <v>#N/A N/A</v>
          </cell>
          <cell r="MN47" t="str">
            <v>#N/A N/A</v>
          </cell>
          <cell r="MO47" t="str">
            <v>#N/A N/A</v>
          </cell>
          <cell r="MP47" t="str">
            <v>#N/A N/A</v>
          </cell>
          <cell r="MQ47" t="str">
            <v>#N/A N/A</v>
          </cell>
          <cell r="MR47">
            <v>23057.20196343596</v>
          </cell>
          <cell r="MS47">
            <v>-18524.255473710684</v>
          </cell>
          <cell r="MT47">
            <v>52176.32140134184</v>
          </cell>
          <cell r="MU47">
            <v>6425.8508243433907</v>
          </cell>
          <cell r="MV47">
            <v>5828.826566128786</v>
          </cell>
          <cell r="MW47">
            <v>2679.4320562089356</v>
          </cell>
          <cell r="MX47">
            <v>235.04122060186742</v>
          </cell>
          <cell r="MY47" t="str">
            <v>#N/A N/A</v>
          </cell>
          <cell r="MZ47">
            <v>-5859.5</v>
          </cell>
          <cell r="NA47">
            <v>-14609.2998046875</v>
          </cell>
          <cell r="NB47">
            <v>-20956.451171875</v>
          </cell>
          <cell r="NC47">
            <v>-43747.172727121208</v>
          </cell>
          <cell r="ND47">
            <v>-11522.22312583571</v>
          </cell>
          <cell r="NE47">
            <v>-3600.5517255690352</v>
          </cell>
          <cell r="NF47">
            <v>-23271.526048408097</v>
          </cell>
          <cell r="NG47">
            <v>-3722.0760070389192</v>
          </cell>
          <cell r="NH47">
            <v>-5094.9478568999193</v>
          </cell>
          <cell r="NI47">
            <v>-21150.967884079215</v>
          </cell>
          <cell r="NJ47">
            <v>-2176.8037758087507</v>
          </cell>
          <cell r="NK47">
            <v>-1922.7943819078466</v>
          </cell>
          <cell r="NL47">
            <v>0</v>
          </cell>
          <cell r="NM47">
            <v>-481.21252685897645</v>
          </cell>
          <cell r="NN47" t="str">
            <v>#N/A N/A</v>
          </cell>
          <cell r="NO47">
            <v>23425.96875</v>
          </cell>
          <cell r="NP47">
            <v>23199.80078125</v>
          </cell>
          <cell r="NQ47">
            <v>23399.623046875</v>
          </cell>
          <cell r="NR47">
            <v>16832.032391478555</v>
          </cell>
          <cell r="NS47">
            <v>18485.422976191123</v>
          </cell>
          <cell r="NT47">
            <v>20685.420281843682</v>
          </cell>
          <cell r="NU47">
            <v>20657.52447256423</v>
          </cell>
          <cell r="NV47">
            <v>23719.92259762725</v>
          </cell>
          <cell r="NW47">
            <v>38876.512155086122</v>
          </cell>
          <cell r="NX47">
            <v>40179.051685668004</v>
          </cell>
          <cell r="NY47">
            <v>28902.954691709081</v>
          </cell>
          <cell r="NZ47">
            <v>31493.994658365882</v>
          </cell>
          <cell r="OA47">
            <v>1620.5597800547866</v>
          </cell>
          <cell r="OB47">
            <v>1736.2933622176949</v>
          </cell>
          <cell r="OC47" t="str">
            <v>#N/A N/A</v>
          </cell>
          <cell r="OD47" t="str">
            <v>CLP</v>
          </cell>
        </row>
        <row r="48">
          <cell r="C48" t="str">
            <v>MOLYMET</v>
          </cell>
          <cell r="D48">
            <v>131892.16273236342</v>
          </cell>
          <cell r="E48">
            <v>235156.5642511553</v>
          </cell>
          <cell r="F48">
            <v>593535.5973037323</v>
          </cell>
          <cell r="G48">
            <v>1168976.4393448865</v>
          </cell>
          <cell r="H48">
            <v>1091183.6882668152</v>
          </cell>
          <cell r="I48">
            <v>1385326.8958222452</v>
          </cell>
          <cell r="J48">
            <v>1327615.8977054679</v>
          </cell>
          <cell r="K48">
            <v>515308.3196341744</v>
          </cell>
          <cell r="L48">
            <v>661937.33884153585</v>
          </cell>
          <cell r="M48">
            <v>643431.219602403</v>
          </cell>
          <cell r="N48">
            <v>536171.66997126665</v>
          </cell>
          <cell r="O48">
            <v>441949.40861847764</v>
          </cell>
          <cell r="P48">
            <v>629893.71982144995</v>
          </cell>
          <cell r="Q48">
            <v>467515.3196828994</v>
          </cell>
          <cell r="R48">
            <v>473263.90566494182</v>
          </cell>
          <cell r="S48">
            <v>106554.61580702364</v>
          </cell>
          <cell r="T48">
            <v>205147.99527972814</v>
          </cell>
          <cell r="U48">
            <v>551081.79832137702</v>
          </cell>
          <cell r="V48">
            <v>1051548.8560119125</v>
          </cell>
          <cell r="W48">
            <v>974531.77853849728</v>
          </cell>
          <cell r="X48">
            <v>1254558.8879296419</v>
          </cell>
          <cell r="Y48">
            <v>1232115.8217040149</v>
          </cell>
          <cell r="Z48">
            <v>434136.77645950066</v>
          </cell>
          <cell r="AA48">
            <v>573332.56510276638</v>
          </cell>
          <cell r="AB48">
            <v>546122.9340057777</v>
          </cell>
          <cell r="AC48">
            <v>454161.70627189096</v>
          </cell>
          <cell r="AD48">
            <v>374807.66818143782</v>
          </cell>
          <cell r="AE48">
            <v>521255.13674993638</v>
          </cell>
          <cell r="AF48">
            <v>353656.50756254018</v>
          </cell>
          <cell r="AG48">
            <v>349994.56984968984</v>
          </cell>
          <cell r="AH48">
            <v>21650.531226691586</v>
          </cell>
          <cell r="AI48">
            <v>26614.15328897833</v>
          </cell>
          <cell r="AJ48">
            <v>35907.218783093413</v>
          </cell>
          <cell r="AK48">
            <v>109019.40566340595</v>
          </cell>
          <cell r="AL48">
            <v>105736.55791829116</v>
          </cell>
          <cell r="AM48">
            <v>122047.00796914347</v>
          </cell>
          <cell r="AN48" t="str">
            <v>#N/A N/A</v>
          </cell>
          <cell r="AO48">
            <v>70380.81959384073</v>
          </cell>
          <cell r="AP48">
            <v>76161.10805624495</v>
          </cell>
          <cell r="AQ48">
            <v>86363.0261063824</v>
          </cell>
          <cell r="AR48">
            <v>70341.497883249787</v>
          </cell>
          <cell r="AS48">
            <v>54636.888543364425</v>
          </cell>
          <cell r="AT48">
            <v>90323.232207534034</v>
          </cell>
          <cell r="AU48">
            <v>103483.60815691133</v>
          </cell>
          <cell r="AV48">
            <v>117774.31895840443</v>
          </cell>
          <cell r="AW48">
            <v>16446.792540566632</v>
          </cell>
          <cell r="AX48">
            <v>17811.774913364923</v>
          </cell>
          <cell r="AY48">
            <v>27152.644727984425</v>
          </cell>
          <cell r="AZ48">
            <v>101200.29768957384</v>
          </cell>
          <cell r="BA48">
            <v>97473.129476154441</v>
          </cell>
          <cell r="BB48">
            <v>108911.46848076384</v>
          </cell>
          <cell r="BC48">
            <v>65810.317317804816</v>
          </cell>
          <cell r="BD48">
            <v>51874.373823367525</v>
          </cell>
          <cell r="BE48">
            <v>56419.71481888133</v>
          </cell>
          <cell r="BF48">
            <v>65779.418219742525</v>
          </cell>
          <cell r="BG48">
            <v>50002.777885908909</v>
          </cell>
          <cell r="BH48">
            <v>33817.102840990439</v>
          </cell>
          <cell r="BI48">
            <v>66023.968636856953</v>
          </cell>
          <cell r="BJ48">
            <v>73434.995731442497</v>
          </cell>
          <cell r="BK48">
            <v>86798.409881169006</v>
          </cell>
          <cell r="BL48">
            <v>609.44687314976954</v>
          </cell>
          <cell r="BM48">
            <v>157.3332031286873</v>
          </cell>
          <cell r="BN48">
            <v>313.16381902813225</v>
          </cell>
          <cell r="BO48">
            <v>792.14829868399784</v>
          </cell>
          <cell r="BP48">
            <v>2655.6284277820118</v>
          </cell>
          <cell r="BQ48">
            <v>3275.7919846606915</v>
          </cell>
          <cell r="BR48" t="str">
            <v>#N/A N/A</v>
          </cell>
          <cell r="BS48">
            <v>4621.163275515969</v>
          </cell>
          <cell r="BT48">
            <v>6054.5847530854326</v>
          </cell>
          <cell r="BU48">
            <v>9924.2049679969186</v>
          </cell>
          <cell r="BV48">
            <v>4438.2286099264211</v>
          </cell>
          <cell r="BW48">
            <v>5485.9835585842784</v>
          </cell>
          <cell r="BX48">
            <v>2667.4448228939832</v>
          </cell>
          <cell r="BY48">
            <v>4291.6300864769946</v>
          </cell>
          <cell r="BZ48">
            <v>4537.480077460863</v>
          </cell>
          <cell r="CA48">
            <v>1172.0132175957106</v>
          </cell>
          <cell r="CB48">
            <v>1680.9811391499215</v>
          </cell>
          <cell r="CC48">
            <v>3494.1528189428891</v>
          </cell>
          <cell r="CD48">
            <v>8759.5042228580496</v>
          </cell>
          <cell r="CE48">
            <v>8990.7291440708159</v>
          </cell>
          <cell r="CF48">
            <v>11273.13113497115</v>
          </cell>
          <cell r="CG48">
            <v>12800.334239083211</v>
          </cell>
          <cell r="CH48">
            <v>10034.685622940236</v>
          </cell>
          <cell r="CI48">
            <v>8712.7075691402024</v>
          </cell>
          <cell r="CJ48">
            <v>9987.0837400916462</v>
          </cell>
          <cell r="CK48">
            <v>11381.046014628326</v>
          </cell>
          <cell r="CL48">
            <v>12534.578166005804</v>
          </cell>
          <cell r="CM48">
            <v>11656.157347206321</v>
          </cell>
          <cell r="CN48">
            <v>16020.776234338984</v>
          </cell>
          <cell r="CO48">
            <v>15497.759823434881</v>
          </cell>
          <cell r="CP48">
            <v>16668.785632370054</v>
          </cell>
          <cell r="CQ48">
            <v>16706.992112670097</v>
          </cell>
          <cell r="CR48">
            <v>24965.372040776409</v>
          </cell>
          <cell r="CS48">
            <v>93608.317057621156</v>
          </cell>
          <cell r="CT48">
            <v>90071.21510847703</v>
          </cell>
          <cell r="CU48">
            <v>101923.39071176501</v>
          </cell>
          <cell r="CV48">
            <v>46473.931862839563</v>
          </cell>
          <cell r="CW48">
            <v>49616.87689070918</v>
          </cell>
          <cell r="CX48">
            <v>58918.74799008495</v>
          </cell>
          <cell r="CY48">
            <v>64983.276228450835</v>
          </cell>
          <cell r="CZ48">
            <v>16848.344506058616</v>
          </cell>
          <cell r="DA48">
            <v>19326.53595564112</v>
          </cell>
          <cell r="DB48">
            <v>-263681.45876711089</v>
          </cell>
          <cell r="DC48">
            <v>45074.882770965924</v>
          </cell>
          <cell r="DD48">
            <v>72270.358914824857</v>
          </cell>
          <cell r="DE48">
            <v>3236.1353196436853</v>
          </cell>
          <cell r="DF48">
            <v>2993.4710816096695</v>
          </cell>
          <cell r="DG48">
            <v>3450.894721135237</v>
          </cell>
          <cell r="DH48">
            <v>15107.879403639607</v>
          </cell>
          <cell r="DI48">
            <v>19430.223470133158</v>
          </cell>
          <cell r="DJ48">
            <v>22564.01441012057</v>
          </cell>
          <cell r="DK48">
            <v>8681.3966598388433</v>
          </cell>
          <cell r="DL48">
            <v>10590.119274193305</v>
          </cell>
          <cell r="DM48">
            <v>11024.096543852706</v>
          </cell>
          <cell r="DN48">
            <v>14146.272672726675</v>
          </cell>
          <cell r="DO48">
            <v>6633.0265188238491</v>
          </cell>
          <cell r="DP48">
            <v>5413.1541913746796</v>
          </cell>
          <cell r="DQ48">
            <v>25706.907254232934</v>
          </cell>
          <cell r="DR48">
            <v>11668.912743139506</v>
          </cell>
          <cell r="DS48">
            <v>-22168.7346318032</v>
          </cell>
          <cell r="DT48">
            <v>13432.65031272637</v>
          </cell>
          <cell r="DU48">
            <v>13713.520249577952</v>
          </cell>
          <cell r="DV48">
            <v>21514.476448076115</v>
          </cell>
          <cell r="DW48">
            <v>78500.440321536225</v>
          </cell>
          <cell r="DX48">
            <v>70640.990120602379</v>
          </cell>
          <cell r="DY48">
            <v>79359.376301644443</v>
          </cell>
          <cell r="DZ48">
            <v>37792.535203000712</v>
          </cell>
          <cell r="EA48">
            <v>39026.757616515875</v>
          </cell>
          <cell r="EB48">
            <v>47894.651446232238</v>
          </cell>
          <cell r="EC48">
            <v>50837.003555724157</v>
          </cell>
          <cell r="ED48">
            <v>10215.317987234763</v>
          </cell>
          <cell r="EE48">
            <v>13913.381764266438</v>
          </cell>
          <cell r="EF48">
            <v>-289388.3660213438</v>
          </cell>
          <cell r="EG48">
            <v>33405.970027826421</v>
          </cell>
          <cell r="EH48">
            <v>94439.093546628064</v>
          </cell>
          <cell r="EI48">
            <v>13545.021499999999</v>
          </cell>
          <cell r="EJ48">
            <v>7039.4940678119656</v>
          </cell>
          <cell r="EK48">
            <v>10483.668178081512</v>
          </cell>
          <cell r="EL48">
            <v>24883.767356872559</v>
          </cell>
          <cell r="EM48">
            <v>30563.206680068968</v>
          </cell>
          <cell r="EN48">
            <v>41532.076099999998</v>
          </cell>
          <cell r="EO48">
            <v>116959.79149999999</v>
          </cell>
          <cell r="EP48">
            <v>104081.03969999999</v>
          </cell>
          <cell r="EQ48">
            <v>231279.516</v>
          </cell>
          <cell r="ER48">
            <v>116805.41900000001</v>
          </cell>
          <cell r="ES48">
            <v>110389.82239999999</v>
          </cell>
          <cell r="ET48">
            <v>89295.498450000014</v>
          </cell>
          <cell r="EU48">
            <v>217668.93329999995</v>
          </cell>
          <cell r="EV48">
            <v>229818.1122</v>
          </cell>
          <cell r="EW48">
            <v>190710.59535000002</v>
          </cell>
          <cell r="EX48">
            <v>144.04999999999998</v>
          </cell>
          <cell r="EY48">
            <v>715.80036722421642</v>
          </cell>
          <cell r="EZ48">
            <v>2152.4196980595589</v>
          </cell>
          <cell r="FA48">
            <v>1489.0580382347107</v>
          </cell>
          <cell r="FB48">
            <v>558.44888695955274</v>
          </cell>
          <cell r="FC48">
            <v>159.89010000000002</v>
          </cell>
          <cell r="FD48">
            <v>173.67200000000003</v>
          </cell>
          <cell r="FE48">
            <v>2436.2674499999998</v>
          </cell>
          <cell r="FF48">
            <v>2278.2239999999997</v>
          </cell>
          <cell r="FG48">
            <v>1506.0304999999998</v>
          </cell>
          <cell r="FH48">
            <v>2421.2410299999997</v>
          </cell>
          <cell r="FI48">
            <v>2080.7820000000002</v>
          </cell>
          <cell r="FJ48">
            <v>1638.0230999999999</v>
          </cell>
          <cell r="FK48">
            <v>998.41739999999993</v>
          </cell>
          <cell r="FL48">
            <v>0</v>
          </cell>
          <cell r="FM48">
            <v>22108.07375</v>
          </cell>
          <cell r="FN48">
            <v>31433.592598915096</v>
          </cell>
          <cell r="FO48">
            <v>45500.920360565186</v>
          </cell>
          <cell r="FP48">
            <v>110422.10330200195</v>
          </cell>
          <cell r="FQ48">
            <v>118104.19714538574</v>
          </cell>
          <cell r="FR48">
            <v>132462.72159999999</v>
          </cell>
          <cell r="FS48">
            <v>210240.81050000002</v>
          </cell>
          <cell r="FT48">
            <v>66760.122000000003</v>
          </cell>
          <cell r="FU48">
            <v>49174.631999999998</v>
          </cell>
          <cell r="FV48">
            <v>52399.3675</v>
          </cell>
          <cell r="FW48">
            <v>34186.563580000002</v>
          </cell>
          <cell r="FX48">
            <v>32132.843849999997</v>
          </cell>
          <cell r="FY48">
            <v>66873.704099999988</v>
          </cell>
          <cell r="FZ48">
            <v>30713.558399999998</v>
          </cell>
          <cell r="GA48">
            <v>38776.826880000001</v>
          </cell>
          <cell r="GB48">
            <v>17412.763999999999</v>
          </cell>
          <cell r="GC48">
            <v>38609.963424682617</v>
          </cell>
          <cell r="GD48">
            <v>204699.39003753662</v>
          </cell>
          <cell r="GE48">
            <v>187668.60302734375</v>
          </cell>
          <cell r="GF48">
            <v>232558.48185241697</v>
          </cell>
          <cell r="GG48">
            <v>323242.99119999999</v>
          </cell>
          <cell r="GH48">
            <v>144756.25049999999</v>
          </cell>
          <cell r="GI48">
            <v>94544.024400000009</v>
          </cell>
          <cell r="GJ48">
            <v>133299.03599999999</v>
          </cell>
          <cell r="GK48">
            <v>154068.11499999999</v>
          </cell>
          <cell r="GL48">
            <v>116178.87229000001</v>
          </cell>
          <cell r="GM48">
            <v>133681.31085000001</v>
          </cell>
          <cell r="GN48">
            <v>150460.22039999999</v>
          </cell>
          <cell r="GO48">
            <v>113049.3354</v>
          </cell>
          <cell r="GP48">
            <v>132659.96435999998</v>
          </cell>
          <cell r="GQ48">
            <v>58134.978749999995</v>
          </cell>
          <cell r="GR48">
            <v>86994.632951354957</v>
          </cell>
          <cell r="GS48">
            <v>313316.8504486084</v>
          </cell>
          <cell r="GT48">
            <v>384688.40454101563</v>
          </cell>
          <cell r="GU48">
            <v>447162.85379516601</v>
          </cell>
          <cell r="GV48">
            <v>561470.27439999999</v>
          </cell>
          <cell r="GW48">
            <v>491613.07499999995</v>
          </cell>
          <cell r="GX48">
            <v>309879.92444999999</v>
          </cell>
          <cell r="GY48">
            <v>472563.46799999999</v>
          </cell>
          <cell r="GZ48">
            <v>550301.15500000003</v>
          </cell>
          <cell r="HA48">
            <v>299602.84249999997</v>
          </cell>
          <cell r="HB48">
            <v>307575.83564999996</v>
          </cell>
          <cell r="HC48">
            <v>464315.5209</v>
          </cell>
          <cell r="HD48">
            <v>519936.66719999991</v>
          </cell>
          <cell r="HE48">
            <v>581047.85574000003</v>
          </cell>
          <cell r="HF48">
            <v>91235.508000000002</v>
          </cell>
          <cell r="HG48">
            <v>91362.917048645017</v>
          </cell>
          <cell r="HH48">
            <v>82459.965934753418</v>
          </cell>
          <cell r="HI48">
            <v>90389.467803955078</v>
          </cell>
          <cell r="HJ48">
            <v>135769.74827972412</v>
          </cell>
          <cell r="HK48">
            <v>162351.2121</v>
          </cell>
          <cell r="HL48">
            <v>251264.43550000002</v>
          </cell>
          <cell r="HM48">
            <v>229541.45535</v>
          </cell>
          <cell r="HN48">
            <v>219141</v>
          </cell>
          <cell r="HO48">
            <v>247502.78749999998</v>
          </cell>
          <cell r="HP48">
            <v>239070.85916999998</v>
          </cell>
          <cell r="HQ48">
            <v>264473.69760000001</v>
          </cell>
          <cell r="HR48">
            <v>303765.58799999999</v>
          </cell>
          <cell r="HS48">
            <v>335846.63879999996</v>
          </cell>
          <cell r="HT48">
            <v>297179.31176999997</v>
          </cell>
          <cell r="HU48">
            <v>149307.10475</v>
          </cell>
          <cell r="HV48">
            <v>178134.15025939941</v>
          </cell>
          <cell r="HW48">
            <v>395502.82525634766</v>
          </cell>
          <cell r="HX48">
            <v>474310.47229003906</v>
          </cell>
          <cell r="HY48">
            <v>582478.17592285154</v>
          </cell>
          <cell r="HZ48">
            <v>723972.90889999992</v>
          </cell>
          <cell r="IA48">
            <v>743945.08250000002</v>
          </cell>
          <cell r="IB48">
            <v>541985.0172</v>
          </cell>
          <cell r="IC48">
            <v>725286.27600000007</v>
          </cell>
          <cell r="ID48">
            <v>836337.8550000001</v>
          </cell>
          <cell r="IE48">
            <v>765302.7239000001</v>
          </cell>
          <cell r="IF48">
            <v>923487.83309999993</v>
          </cell>
          <cell r="IG48">
            <v>858598.42319999996</v>
          </cell>
          <cell r="IH48">
            <v>947716.36139999994</v>
          </cell>
          <cell r="II48">
            <v>989402.90921999991</v>
          </cell>
          <cell r="IJ48">
            <v>14461.1795</v>
          </cell>
          <cell r="IK48">
            <v>23551.491341590881</v>
          </cell>
          <cell r="IL48">
            <v>115090.26546478271</v>
          </cell>
          <cell r="IM48">
            <v>123220.7080078125</v>
          </cell>
          <cell r="IN48">
            <v>180040.81729736328</v>
          </cell>
          <cell r="IO48">
            <v>212041.16999999998</v>
          </cell>
          <cell r="IP48">
            <v>55338.794999999998</v>
          </cell>
          <cell r="IQ48">
            <v>42102.619049999994</v>
          </cell>
          <cell r="IR48">
            <v>72153.900000000009</v>
          </cell>
          <cell r="IS48">
            <v>51422.187999999987</v>
          </cell>
          <cell r="IT48">
            <v>43136.585050000002</v>
          </cell>
          <cell r="IU48">
            <v>53720.431649999999</v>
          </cell>
          <cell r="IV48">
            <v>52332.987000000001</v>
          </cell>
          <cell r="IW48">
            <v>30873.701999999997</v>
          </cell>
          <cell r="IX48">
            <v>35423.666189999996</v>
          </cell>
          <cell r="IY48">
            <v>23261.914249999998</v>
          </cell>
          <cell r="IZ48">
            <v>41245.626927757257</v>
          </cell>
          <cell r="JA48">
            <v>104789.44035959244</v>
          </cell>
          <cell r="JB48">
            <v>153984.12682342529</v>
          </cell>
          <cell r="JC48">
            <v>136261.51900772096</v>
          </cell>
          <cell r="JD48">
            <v>183786.44749999998</v>
          </cell>
          <cell r="JE48">
            <v>286784.19050000003</v>
          </cell>
          <cell r="JF48">
            <v>167175.85035000002</v>
          </cell>
          <cell r="JG48">
            <v>189757.62000000002</v>
          </cell>
          <cell r="JH48">
            <v>225999.64350000001</v>
          </cell>
          <cell r="JI48">
            <v>223037.13965000003</v>
          </cell>
          <cell r="JJ48">
            <v>302230.95825000003</v>
          </cell>
          <cell r="JK48">
            <v>372699.11069999996</v>
          </cell>
          <cell r="JL48">
            <v>368679.61980000004</v>
          </cell>
          <cell r="JM48">
            <v>334539.27243000001</v>
          </cell>
          <cell r="JN48">
            <v>55490.220750000008</v>
          </cell>
          <cell r="JO48">
            <v>92934.358771610248</v>
          </cell>
          <cell r="JP48">
            <v>298412.18364286423</v>
          </cell>
          <cell r="JQ48">
            <v>316518.63396072388</v>
          </cell>
          <cell r="JR48">
            <v>378550.43492160796</v>
          </cell>
          <cell r="JS48">
            <v>481586.98879999999</v>
          </cell>
          <cell r="JT48">
            <v>416740.01099999994</v>
          </cell>
          <cell r="JU48">
            <v>273636.83055000001</v>
          </cell>
          <cell r="JV48">
            <v>326364.48</v>
          </cell>
          <cell r="JW48">
            <v>373371.92300000001</v>
          </cell>
          <cell r="JX48">
            <v>337217.06369000004</v>
          </cell>
          <cell r="JY48">
            <v>435315.35790000006</v>
          </cell>
          <cell r="JZ48">
            <v>559833.08429999999</v>
          </cell>
          <cell r="KA48">
            <v>581123.5686</v>
          </cell>
          <cell r="KB48">
            <v>588980.69802000001</v>
          </cell>
          <cell r="KC48">
            <v>4979.8085000000001</v>
          </cell>
          <cell r="KD48">
            <v>4325.6151130199432</v>
          </cell>
          <cell r="KE48">
            <v>4149.2295445203781</v>
          </cell>
          <cell r="KF48">
            <v>3966.5380039215088</v>
          </cell>
          <cell r="KG48">
            <v>3610.449248485565</v>
          </cell>
          <cell r="KH48">
            <v>3407.5020999999997</v>
          </cell>
          <cell r="KI48">
            <v>5381.9164999999994</v>
          </cell>
          <cell r="KJ48">
            <v>5951.881049999999</v>
          </cell>
          <cell r="KK48">
            <v>4892.4720000000007</v>
          </cell>
          <cell r="KL48">
            <v>4836.0254999999997</v>
          </cell>
          <cell r="KM48">
            <v>4944.4643299999998</v>
          </cell>
          <cell r="KN48">
            <v>4956.5698500000008</v>
          </cell>
          <cell r="KO48">
            <v>4481.3495999999996</v>
          </cell>
          <cell r="KP48">
            <v>4394.0285999999996</v>
          </cell>
          <cell r="KQ48">
            <v>2737.8895499999999</v>
          </cell>
          <cell r="KR48">
            <v>93816.883999999991</v>
          </cell>
          <cell r="KS48">
            <v>85199.798127710805</v>
          </cell>
          <cell r="KT48">
            <v>97090.636578440666</v>
          </cell>
          <cell r="KU48">
            <v>157791.83783912659</v>
          </cell>
          <cell r="KV48">
            <v>203927.71505903243</v>
          </cell>
          <cell r="KW48">
            <v>242385.92009999999</v>
          </cell>
          <cell r="KX48">
            <v>327205.0714999999</v>
          </cell>
          <cell r="KY48">
            <v>268348.18664999999</v>
          </cell>
          <cell r="KZ48">
            <v>398921.79599999997</v>
          </cell>
          <cell r="LA48">
            <v>462965.93199999997</v>
          </cell>
          <cell r="LB48">
            <v>428085.66021000006</v>
          </cell>
          <cell r="LC48">
            <v>488172.47520000004</v>
          </cell>
          <cell r="LD48">
            <v>298765.33889999997</v>
          </cell>
          <cell r="LE48">
            <v>366592.7928</v>
          </cell>
          <cell r="LF48">
            <v>400422.21119999996</v>
          </cell>
          <cell r="LG48">
            <v>-18186.198039386618</v>
          </cell>
          <cell r="LH48">
            <v>-10924.306969488265</v>
          </cell>
          <cell r="LI48">
            <v>-3692.7740696397072</v>
          </cell>
          <cell r="LJ48">
            <v>-25188.749896844092</v>
          </cell>
          <cell r="LK48">
            <v>-48019.871025382628</v>
          </cell>
          <cell r="LL48">
            <v>-48149.02538116667</v>
          </cell>
          <cell r="LM48">
            <v>-51688.32042298645</v>
          </cell>
          <cell r="LN48">
            <v>-54296.712735019486</v>
          </cell>
          <cell r="LO48">
            <v>-26565.42117660417</v>
          </cell>
          <cell r="LP48">
            <v>-28409.596598121992</v>
          </cell>
          <cell r="LQ48">
            <v>-32316.490371423475</v>
          </cell>
          <cell r="LR48">
            <v>-28883.532509880322</v>
          </cell>
          <cell r="LS48">
            <v>-32923.792530468469</v>
          </cell>
          <cell r="LT48">
            <v>-15485.222701045594</v>
          </cell>
          <cell r="LU48">
            <v>-11543.187022691049</v>
          </cell>
          <cell r="LV48" t="str">
            <v>#N/A N/A</v>
          </cell>
          <cell r="LW48" t="str">
            <v>#N/A N/A</v>
          </cell>
          <cell r="LX48" t="str">
            <v>#N/A N/A</v>
          </cell>
          <cell r="LY48" t="str">
            <v>#N/A N/A</v>
          </cell>
          <cell r="LZ48" t="str">
            <v>#N/A N/A</v>
          </cell>
          <cell r="MA48" t="str">
            <v>#N/A N/A</v>
          </cell>
          <cell r="MB48">
            <v>12897.207294277743</v>
          </cell>
          <cell r="MC48">
            <v>20110.721437221247</v>
          </cell>
          <cell r="MD48">
            <v>17446.321149302519</v>
          </cell>
          <cell r="ME48">
            <v>20137.652287629582</v>
          </cell>
          <cell r="MF48">
            <v>19824.185056588944</v>
          </cell>
          <cell r="MG48">
            <v>14915.157141802556</v>
          </cell>
          <cell r="MH48">
            <v>20761.888101497956</v>
          </cell>
          <cell r="MI48">
            <v>30869.619920273115</v>
          </cell>
          <cell r="MJ48">
            <v>29756.672627211294</v>
          </cell>
          <cell r="MK48" t="str">
            <v>#N/A N/A</v>
          </cell>
          <cell r="ML48" t="str">
            <v>#N/A N/A</v>
          </cell>
          <cell r="MM48" t="str">
            <v>#N/A N/A</v>
          </cell>
          <cell r="MN48" t="str">
            <v>#N/A N/A</v>
          </cell>
          <cell r="MO48" t="str">
            <v>#N/A N/A</v>
          </cell>
          <cell r="MP48" t="str">
            <v>#N/A N/A</v>
          </cell>
          <cell r="MQ48">
            <v>8855.2445210528203</v>
          </cell>
          <cell r="MR48">
            <v>3767.337702965981</v>
          </cell>
          <cell r="MS48">
            <v>11407.033477452769</v>
          </cell>
          <cell r="MT48">
            <v>8018.9781735267043</v>
          </cell>
          <cell r="MU48">
            <v>8342.9554901695992</v>
          </cell>
          <cell r="MV48">
            <v>-1483.3409892893824</v>
          </cell>
          <cell r="MW48">
            <v>6430.8652631550631</v>
          </cell>
          <cell r="MX48">
            <v>8378.9903656342613</v>
          </cell>
          <cell r="MY48">
            <v>14964.21708407324</v>
          </cell>
          <cell r="MZ48">
            <v>-4674.9538991273603</v>
          </cell>
          <cell r="NA48">
            <v>-5129.2004914394338</v>
          </cell>
          <cell r="NB48">
            <v>-5269.5601768015358</v>
          </cell>
          <cell r="NC48">
            <v>-7225.5562527390102</v>
          </cell>
          <cell r="ND48">
            <v>-28328.118439279195</v>
          </cell>
          <cell r="NE48">
            <v>-30283.062657048151</v>
          </cell>
          <cell r="NF48">
            <v>-35942.521667853209</v>
          </cell>
          <cell r="NG48">
            <v>-20261.593756978113</v>
          </cell>
          <cell r="NH48">
            <v>-16885.428170660613</v>
          </cell>
          <cell r="NI48">
            <v>-33675.935602486476</v>
          </cell>
          <cell r="NJ48">
            <v>-13222.283524729293</v>
          </cell>
          <cell r="NK48">
            <v>-9142.8104931016223</v>
          </cell>
          <cell r="NL48">
            <v>-7670.116859667547</v>
          </cell>
          <cell r="NM48">
            <v>-1366.3816919111346</v>
          </cell>
          <cell r="NN48">
            <v>-14310.982247288262</v>
          </cell>
          <cell r="NO48">
            <v>5203.7386861249552</v>
          </cell>
          <cell r="NP48">
            <v>8802.3783756134071</v>
          </cell>
          <cell r="NQ48">
            <v>8754.5740551089875</v>
          </cell>
          <cell r="NR48">
            <v>7819.1079738321059</v>
          </cell>
          <cell r="NS48">
            <v>8263.4284421366992</v>
          </cell>
          <cell r="NT48">
            <v>13135.539488379611</v>
          </cell>
          <cell r="NU48" t="str">
            <v>#N/A N/A</v>
          </cell>
          <cell r="NV48">
            <v>18506.445770473201</v>
          </cell>
          <cell r="NW48">
            <v>19741.39323736362</v>
          </cell>
          <cell r="NX48">
            <v>20583.607886639868</v>
          </cell>
          <cell r="NY48">
            <v>20338.719997340871</v>
          </cell>
          <cell r="NZ48">
            <v>20819.785702373989</v>
          </cell>
          <cell r="OA48">
            <v>24299.263570677074</v>
          </cell>
          <cell r="OB48">
            <v>30048.612425468826</v>
          </cell>
          <cell r="OC48">
            <v>30975.909077235432</v>
          </cell>
          <cell r="OD48" t="str">
            <v>CLP</v>
          </cell>
        </row>
        <row r="49">
          <cell r="C49" t="str">
            <v>ELECMETAL</v>
          </cell>
          <cell r="D49">
            <v>210159.5</v>
          </cell>
          <cell r="E49">
            <v>214644.90625</v>
          </cell>
          <cell r="F49">
            <v>250443.5</v>
          </cell>
          <cell r="G49">
            <v>272376.125</v>
          </cell>
          <cell r="H49">
            <v>283964.6875</v>
          </cell>
          <cell r="I49">
            <v>339502.125</v>
          </cell>
          <cell r="J49">
            <v>400764.84375</v>
          </cell>
          <cell r="K49">
            <v>345235.24900000001</v>
          </cell>
          <cell r="L49">
            <v>365454.20199999999</v>
          </cell>
          <cell r="M49">
            <v>410010.91200000001</v>
          </cell>
          <cell r="N49">
            <v>460522.38799999998</v>
          </cell>
          <cell r="O49">
            <v>516016.88299999997</v>
          </cell>
          <cell r="P49">
            <v>601177.36100000003</v>
          </cell>
          <cell r="Q49">
            <v>640196.94900000002</v>
          </cell>
          <cell r="R49" t="str">
            <v>#N/A N/A</v>
          </cell>
          <cell r="S49">
            <v>134567.296875</v>
          </cell>
          <cell r="T49">
            <v>143625.203125</v>
          </cell>
          <cell r="U49">
            <v>169724.765625</v>
          </cell>
          <cell r="V49">
            <v>194933.5</v>
          </cell>
          <cell r="W49">
            <v>205158.625</v>
          </cell>
          <cell r="X49">
            <v>243994.484375</v>
          </cell>
          <cell r="Y49">
            <v>296371.96875</v>
          </cell>
          <cell r="Z49">
            <v>249868.79499999998</v>
          </cell>
          <cell r="AA49">
            <v>258730.75099999999</v>
          </cell>
          <cell r="AB49">
            <v>299338.52799999999</v>
          </cell>
          <cell r="AC49">
            <v>344286.435</v>
          </cell>
          <cell r="AD49">
            <v>380754.67300000001</v>
          </cell>
          <cell r="AE49">
            <v>442278.06099999999</v>
          </cell>
          <cell r="AF49">
            <v>474527.22599999997</v>
          </cell>
          <cell r="AG49" t="str">
            <v>#N/A N/A</v>
          </cell>
          <cell r="AH49">
            <v>60680.5</v>
          </cell>
          <cell r="AI49">
            <v>56931</v>
          </cell>
          <cell r="AJ49">
            <v>63152.46875</v>
          </cell>
          <cell r="AK49">
            <v>57934.095703125</v>
          </cell>
          <cell r="AL49">
            <v>56219.36328125</v>
          </cell>
          <cell r="AM49">
            <v>72218.6875</v>
          </cell>
          <cell r="AN49">
            <v>77691.779296875</v>
          </cell>
          <cell r="AO49">
            <v>61502.801999999996</v>
          </cell>
          <cell r="AP49">
            <v>74907.120999999999</v>
          </cell>
          <cell r="AQ49">
            <v>75787.258999999991</v>
          </cell>
          <cell r="AR49">
            <v>77913.923999999999</v>
          </cell>
          <cell r="AS49">
            <v>87931.88</v>
          </cell>
          <cell r="AT49">
            <v>100718.144</v>
          </cell>
          <cell r="AU49">
            <v>96550.648000000001</v>
          </cell>
          <cell r="AV49" t="str">
            <v>#N/A N/A</v>
          </cell>
          <cell r="AW49">
            <v>43925.69921875</v>
          </cell>
          <cell r="AX49">
            <v>38843.19921875</v>
          </cell>
          <cell r="AY49">
            <v>43657.8125</v>
          </cell>
          <cell r="AZ49">
            <v>36376.3984375</v>
          </cell>
          <cell r="BA49">
            <v>34664.0390625</v>
          </cell>
          <cell r="BB49">
            <v>46455.0703125</v>
          </cell>
          <cell r="BC49">
            <v>49043.90625</v>
          </cell>
          <cell r="BD49">
            <v>36428.023999999998</v>
          </cell>
          <cell r="BE49">
            <v>48539.222999999998</v>
          </cell>
          <cell r="BF49">
            <v>51754.39</v>
          </cell>
          <cell r="BG49">
            <v>55219.070999999996</v>
          </cell>
          <cell r="BH49">
            <v>65396.081999999995</v>
          </cell>
          <cell r="BI49">
            <v>76797.508999999991</v>
          </cell>
          <cell r="BJ49">
            <v>71964.573000000004</v>
          </cell>
          <cell r="BK49" t="str">
            <v>#N/A N/A</v>
          </cell>
          <cell r="BL49" t="str">
            <v>#N/A N/A</v>
          </cell>
          <cell r="BM49" t="str">
            <v>#N/A N/A</v>
          </cell>
          <cell r="BN49">
            <v>2415.551025390625</v>
          </cell>
          <cell r="BO49">
            <v>2828.452880859375</v>
          </cell>
          <cell r="BP49">
            <v>5076.99609375</v>
          </cell>
          <cell r="BQ49">
            <v>6107.60791015625</v>
          </cell>
          <cell r="BR49">
            <v>3772.60107421875</v>
          </cell>
          <cell r="BS49">
            <v>2236.5329999999999</v>
          </cell>
          <cell r="BT49">
            <v>1967.799</v>
          </cell>
          <cell r="BU49">
            <v>3624.2869999999998</v>
          </cell>
          <cell r="BV49">
            <v>3617.576</v>
          </cell>
          <cell r="BW49">
            <v>2116.1289999999999</v>
          </cell>
          <cell r="BX49">
            <v>2004.85</v>
          </cell>
          <cell r="BY49">
            <v>1385.009</v>
          </cell>
          <cell r="BZ49" t="str">
            <v>#N/A N/A</v>
          </cell>
          <cell r="CA49">
            <v>8516.2998046875</v>
          </cell>
          <cell r="CB49">
            <v>8397.2998046875</v>
          </cell>
          <cell r="CC49">
            <v>8696.294921875</v>
          </cell>
          <cell r="CD49">
            <v>9213.568359375</v>
          </cell>
          <cell r="CE49">
            <v>8741.2373046875</v>
          </cell>
          <cell r="CF49">
            <v>9183.2236328125</v>
          </cell>
          <cell r="CG49">
            <v>7992.70703125</v>
          </cell>
          <cell r="CH49">
            <v>12316.412999999999</v>
          </cell>
          <cell r="CI49">
            <v>6600.5419999999995</v>
          </cell>
          <cell r="CJ49">
            <v>6835.6139999999996</v>
          </cell>
          <cell r="CK49">
            <v>7243.0289999999995</v>
          </cell>
          <cell r="CL49">
            <v>8604.2819999999992</v>
          </cell>
          <cell r="CM49">
            <v>9325.1720000000005</v>
          </cell>
          <cell r="CN49">
            <v>11779.925999999999</v>
          </cell>
          <cell r="CO49" t="str">
            <v>#N/A N/A</v>
          </cell>
          <cell r="CP49">
            <v>31797.19921875</v>
          </cell>
          <cell r="CQ49">
            <v>7339.599853515625</v>
          </cell>
          <cell r="CR49">
            <v>38160.12353515625</v>
          </cell>
          <cell r="CS49">
            <v>26043.044921875</v>
          </cell>
          <cell r="CT49">
            <v>37193.739501953125</v>
          </cell>
          <cell r="CU49">
            <v>40335.378784179688</v>
          </cell>
          <cell r="CV49">
            <v>42496.358280181885</v>
          </cell>
          <cell r="CW49">
            <v>33092.800000000003</v>
          </cell>
          <cell r="CX49">
            <v>137976.08499999999</v>
          </cell>
          <cell r="CY49">
            <v>50508.576000000001</v>
          </cell>
          <cell r="CZ49">
            <v>51198.953999999998</v>
          </cell>
          <cell r="DA49">
            <v>62368.705000000002</v>
          </cell>
          <cell r="DB49">
            <v>67359.154999999999</v>
          </cell>
          <cell r="DC49">
            <v>60005.635999999999</v>
          </cell>
          <cell r="DD49" t="str">
            <v>#N/A N/A</v>
          </cell>
          <cell r="DE49">
            <v>7166.39990234375</v>
          </cell>
          <cell r="DF49">
            <v>1349.5</v>
          </cell>
          <cell r="DG49">
            <v>6671.56591796875</v>
          </cell>
          <cell r="DH49">
            <v>-1260.7010498046875</v>
          </cell>
          <cell r="DI49">
            <v>6192.6279296875</v>
          </cell>
          <cell r="DJ49">
            <v>6477.171875</v>
          </cell>
          <cell r="DK49">
            <v>6710.5458984375</v>
          </cell>
          <cell r="DL49">
            <v>5701.2579999999998</v>
          </cell>
          <cell r="DM49">
            <v>27578.109</v>
          </cell>
          <cell r="DN49">
            <v>11067.583999999999</v>
          </cell>
          <cell r="DO49">
            <v>15532.601999999999</v>
          </cell>
          <cell r="DP49">
            <v>15899.41</v>
          </cell>
          <cell r="DQ49">
            <v>15941.184999999999</v>
          </cell>
          <cell r="DR49">
            <v>13281.876</v>
          </cell>
          <cell r="DS49" t="str">
            <v>#N/A N/A</v>
          </cell>
          <cell r="DT49">
            <v>24630.80078125</v>
          </cell>
          <cell r="DU49">
            <v>5990.10009765625</v>
          </cell>
          <cell r="DV49">
            <v>31488.55859375</v>
          </cell>
          <cell r="DW49">
            <v>27303.74609375</v>
          </cell>
          <cell r="DX49">
            <v>31001.11328125</v>
          </cell>
          <cell r="DY49">
            <v>33858.203125</v>
          </cell>
          <cell r="DZ49">
            <v>35785.8125</v>
          </cell>
          <cell r="EA49">
            <v>27391.541999999998</v>
          </cell>
          <cell r="EB49">
            <v>110397.976</v>
          </cell>
          <cell r="EC49">
            <v>39440.991999999998</v>
          </cell>
          <cell r="ED49">
            <v>35666.351999999999</v>
          </cell>
          <cell r="EE49">
            <v>46469.294999999998</v>
          </cell>
          <cell r="EF49">
            <v>51417.97</v>
          </cell>
          <cell r="EG49">
            <v>46723.759999999995</v>
          </cell>
          <cell r="EH49" t="str">
            <v>#N/A N/A</v>
          </cell>
          <cell r="EI49">
            <v>18185.171875</v>
          </cell>
          <cell r="EJ49">
            <v>12231.1279296875</v>
          </cell>
          <cell r="EK49">
            <v>15749.9189453125</v>
          </cell>
          <cell r="EL49">
            <v>38477.1171875</v>
          </cell>
          <cell r="EM49">
            <v>45151.015625</v>
          </cell>
          <cell r="EN49">
            <v>50451.91796875</v>
          </cell>
          <cell r="EO49">
            <v>73260.5859375</v>
          </cell>
          <cell r="EP49">
            <v>66145.792000000001</v>
          </cell>
          <cell r="EQ49">
            <v>72093.794999999998</v>
          </cell>
          <cell r="ER49">
            <v>50270.280999999995</v>
          </cell>
          <cell r="ES49">
            <v>46320.017999999996</v>
          </cell>
          <cell r="ET49">
            <v>63472.894</v>
          </cell>
          <cell r="EU49">
            <v>81936.2</v>
          </cell>
          <cell r="EV49">
            <v>62922.654999999999</v>
          </cell>
          <cell r="EW49" t="str">
            <v>#N/A N/A</v>
          </cell>
          <cell r="EX49">
            <v>75725.0234375</v>
          </cell>
          <cell r="EY49">
            <v>66318.96875</v>
          </cell>
          <cell r="EZ49">
            <v>70003.9140625</v>
          </cell>
          <cell r="FA49">
            <v>55016.84375</v>
          </cell>
          <cell r="FB49">
            <v>62740.859375</v>
          </cell>
          <cell r="FC49">
            <v>65095.85546875</v>
          </cell>
          <cell r="FD49">
            <v>28025.326171875</v>
          </cell>
          <cell r="FE49">
            <v>17921.600999999999</v>
          </cell>
          <cell r="FF49">
            <v>82783.975999999995</v>
          </cell>
          <cell r="FG49">
            <v>44850.339</v>
          </cell>
          <cell r="FH49">
            <v>17738.115999999998</v>
          </cell>
          <cell r="FI49">
            <v>24500.704999999998</v>
          </cell>
          <cell r="FJ49">
            <v>12209.602999999999</v>
          </cell>
          <cell r="FK49">
            <v>32.39</v>
          </cell>
          <cell r="FL49" t="str">
            <v>#N/A N/A</v>
          </cell>
          <cell r="FM49">
            <v>50892.68359375</v>
          </cell>
          <cell r="FN49">
            <v>49575.47265625</v>
          </cell>
          <cell r="FO49">
            <v>56285.39453125</v>
          </cell>
          <cell r="FP49">
            <v>60509.11328125</v>
          </cell>
          <cell r="FQ49">
            <v>67596.78125</v>
          </cell>
          <cell r="FR49">
            <v>84773.390625</v>
          </cell>
          <cell r="FS49">
            <v>101607.2734375</v>
          </cell>
          <cell r="FT49">
            <v>95320.067999999999</v>
          </cell>
          <cell r="FU49">
            <v>117823.715</v>
          </cell>
          <cell r="FV49">
            <v>103985.034</v>
          </cell>
          <cell r="FW49">
            <v>108579.75499999999</v>
          </cell>
          <cell r="FX49">
            <v>139328.51499999998</v>
          </cell>
          <cell r="FY49">
            <v>141750.014</v>
          </cell>
          <cell r="FZ49">
            <v>170189.68599999999</v>
          </cell>
          <cell r="GA49" t="str">
            <v>#N/A N/A</v>
          </cell>
          <cell r="GB49">
            <v>40269.453125</v>
          </cell>
          <cell r="GC49">
            <v>40250.3125</v>
          </cell>
          <cell r="GD49">
            <v>57066.15625</v>
          </cell>
          <cell r="GE49">
            <v>66604.46875</v>
          </cell>
          <cell r="GF49">
            <v>70140.4765625</v>
          </cell>
          <cell r="GG49">
            <v>81982.53125</v>
          </cell>
          <cell r="GH49">
            <v>97277.0234375</v>
          </cell>
          <cell r="GI49">
            <v>98043.394</v>
          </cell>
          <cell r="GJ49">
            <v>111846.34199999999</v>
          </cell>
          <cell r="GK49">
            <v>136452.443</v>
          </cell>
          <cell r="GL49">
            <v>144646.07199999999</v>
          </cell>
          <cell r="GM49">
            <v>152241.31299999999</v>
          </cell>
          <cell r="GN49">
            <v>171715.15299999999</v>
          </cell>
          <cell r="GO49">
            <v>165947.55599999998</v>
          </cell>
          <cell r="GP49" t="str">
            <v>#N/A N/A</v>
          </cell>
          <cell r="GQ49">
            <v>208951.21875</v>
          </cell>
          <cell r="GR49">
            <v>193299.8125</v>
          </cell>
          <cell r="GS49">
            <v>242938.46875</v>
          </cell>
          <cell r="GT49">
            <v>250460.796875</v>
          </cell>
          <cell r="GU49">
            <v>269842.0625</v>
          </cell>
          <cell r="GV49">
            <v>306220.8125</v>
          </cell>
          <cell r="GW49">
            <v>321683.71875</v>
          </cell>
          <cell r="GX49">
            <v>378875.21299999999</v>
          </cell>
          <cell r="GY49">
            <v>415243.61499999999</v>
          </cell>
          <cell r="GZ49">
            <v>441705.03200000001</v>
          </cell>
          <cell r="HA49">
            <v>354882.73</v>
          </cell>
          <cell r="HB49">
            <v>399894.745</v>
          </cell>
          <cell r="HC49">
            <v>432054.79300000001</v>
          </cell>
          <cell r="HD49">
            <v>426214.29499999998</v>
          </cell>
          <cell r="HE49" t="str">
            <v>#N/A N/A</v>
          </cell>
          <cell r="HF49">
            <v>153674.59375</v>
          </cell>
          <cell r="HG49">
            <v>160056.5</v>
          </cell>
          <cell r="HH49">
            <v>165147.71875</v>
          </cell>
          <cell r="HI49">
            <v>175288.4375</v>
          </cell>
          <cell r="HJ49">
            <v>209018.703125</v>
          </cell>
          <cell r="HK49">
            <v>218811</v>
          </cell>
          <cell r="HL49">
            <v>242665.09375</v>
          </cell>
          <cell r="HM49">
            <v>200171.739</v>
          </cell>
          <cell r="HN49">
            <v>188489.88</v>
          </cell>
          <cell r="HO49">
            <v>213510.80299999999</v>
          </cell>
          <cell r="HP49">
            <v>233517.796</v>
          </cell>
          <cell r="HQ49">
            <v>265387.005</v>
          </cell>
          <cell r="HR49">
            <v>290467.62699999998</v>
          </cell>
          <cell r="HS49">
            <v>357809.43099999998</v>
          </cell>
          <cell r="HT49" t="str">
            <v>#N/A N/A</v>
          </cell>
          <cell r="HU49">
            <v>520744.78125</v>
          </cell>
          <cell r="HV49">
            <v>499960.03125</v>
          </cell>
          <cell r="HW49">
            <v>543615</v>
          </cell>
          <cell r="HX49">
            <v>576264.875</v>
          </cell>
          <cell r="HY49">
            <v>630010.625</v>
          </cell>
          <cell r="HZ49">
            <v>679840.25</v>
          </cell>
          <cell r="IA49">
            <v>747805</v>
          </cell>
          <cell r="IB49">
            <v>697977.63399999996</v>
          </cell>
          <cell r="IC49">
            <v>729535.47199999995</v>
          </cell>
          <cell r="ID49">
            <v>762284.15299999993</v>
          </cell>
          <cell r="IE49">
            <v>696397.78200000001</v>
          </cell>
          <cell r="IF49">
            <v>743791.38099999994</v>
          </cell>
          <cell r="IG49">
            <v>812490.81900000002</v>
          </cell>
          <cell r="IH49">
            <v>883157.78599999996</v>
          </cell>
          <cell r="II49" t="str">
            <v>#N/A N/A</v>
          </cell>
          <cell r="IJ49">
            <v>14031.5791015625</v>
          </cell>
          <cell r="IK49">
            <v>12093.9599609375</v>
          </cell>
          <cell r="IL49">
            <v>17895.2109375</v>
          </cell>
          <cell r="IM49">
            <v>16919.47265625</v>
          </cell>
          <cell r="IN49">
            <v>22645.8203125</v>
          </cell>
          <cell r="IO49">
            <v>25539.8046875</v>
          </cell>
          <cell r="IP49">
            <v>24102.744140625</v>
          </cell>
          <cell r="IQ49">
            <v>45558.138999999996</v>
          </cell>
          <cell r="IR49">
            <v>53614.748</v>
          </cell>
          <cell r="IS49">
            <v>56069.284999999996</v>
          </cell>
          <cell r="IT49">
            <v>58942.125999999997</v>
          </cell>
          <cell r="IU49">
            <v>76451.43299999999</v>
          </cell>
          <cell r="IV49">
            <v>80059.423999999999</v>
          </cell>
          <cell r="IW49">
            <v>91376.663</v>
          </cell>
          <cell r="IX49" t="str">
            <v>#N/A N/A</v>
          </cell>
          <cell r="IY49">
            <v>166643.001953125</v>
          </cell>
          <cell r="IZ49">
            <v>154263.7607421875</v>
          </cell>
          <cell r="JA49">
            <v>151747.734375</v>
          </cell>
          <cell r="JB49">
            <v>154621.7490234375</v>
          </cell>
          <cell r="JC49">
            <v>165778.759765625</v>
          </cell>
          <cell r="JD49">
            <v>172066.7890625</v>
          </cell>
          <cell r="JE49">
            <v>163939.31640625</v>
          </cell>
          <cell r="JF49">
            <v>167021.60399999999</v>
          </cell>
          <cell r="JG49">
            <v>170646.88399999999</v>
          </cell>
          <cell r="JH49">
            <v>179759.579</v>
          </cell>
          <cell r="JI49">
            <v>176570.87900000002</v>
          </cell>
          <cell r="JJ49">
            <v>212931.764</v>
          </cell>
          <cell r="JK49">
            <v>216034.05900000001</v>
          </cell>
          <cell r="JL49">
            <v>251887.15299999999</v>
          </cell>
          <cell r="JM49" t="str">
            <v>#N/A N/A</v>
          </cell>
          <cell r="JN49">
            <v>218889.2509765625</v>
          </cell>
          <cell r="JO49">
            <v>203688.875</v>
          </cell>
          <cell r="JP49">
            <v>211828.3876953125</v>
          </cell>
          <cell r="JQ49">
            <v>216107.541015625</v>
          </cell>
          <cell r="JR49">
            <v>237319.0078125</v>
          </cell>
          <cell r="JS49">
            <v>247647.763671875</v>
          </cell>
          <cell r="JT49">
            <v>285627.421875</v>
          </cell>
          <cell r="JU49">
            <v>259293.18799999999</v>
          </cell>
          <cell r="JV49">
            <v>297096.217</v>
          </cell>
          <cell r="JW49">
            <v>306685.299</v>
          </cell>
          <cell r="JX49">
            <v>305508.69500000001</v>
          </cell>
          <cell r="JY49">
            <v>350568.41399999999</v>
          </cell>
          <cell r="JZ49">
            <v>385421.49099999998</v>
          </cell>
          <cell r="KA49">
            <v>430630.58600000001</v>
          </cell>
          <cell r="KB49" t="str">
            <v>#N/A N/A</v>
          </cell>
          <cell r="KC49">
            <v>128803.3671875</v>
          </cell>
          <cell r="KD49">
            <v>127834.9609375</v>
          </cell>
          <cell r="KE49">
            <v>146028.375</v>
          </cell>
          <cell r="KF49">
            <v>158441.828125</v>
          </cell>
          <cell r="KG49">
            <v>171650.953125</v>
          </cell>
          <cell r="KH49">
            <v>184962.09375</v>
          </cell>
          <cell r="KI49">
            <v>195885.796875</v>
          </cell>
          <cell r="KJ49">
            <v>183184.92799999999</v>
          </cell>
          <cell r="KK49">
            <v>174628.86299999998</v>
          </cell>
          <cell r="KL49">
            <v>180271.79699999999</v>
          </cell>
          <cell r="KM49">
            <v>134184.372</v>
          </cell>
          <cell r="KN49">
            <v>125768.321</v>
          </cell>
          <cell r="KO49">
            <v>131097.02600000001</v>
          </cell>
          <cell r="KP49">
            <v>131622.59</v>
          </cell>
          <cell r="KQ49" t="str">
            <v>#N/A N/A</v>
          </cell>
          <cell r="KR49">
            <v>301855.533203125</v>
          </cell>
          <cell r="KS49">
            <v>296271.15234375</v>
          </cell>
          <cell r="KT49">
            <v>331786.62890625</v>
          </cell>
          <cell r="KU49">
            <v>360157.337890625</v>
          </cell>
          <cell r="KV49">
            <v>392691.578125</v>
          </cell>
          <cell r="KW49">
            <v>432192.49609375</v>
          </cell>
          <cell r="KX49">
            <v>462177.5703125</v>
          </cell>
          <cell r="KY49">
            <v>438684.446</v>
          </cell>
          <cell r="KZ49">
            <v>432439.255</v>
          </cell>
          <cell r="LA49">
            <v>455598.85399999993</v>
          </cell>
          <cell r="LB49">
            <v>390889.087</v>
          </cell>
          <cell r="LC49">
            <v>393222.967</v>
          </cell>
          <cell r="LD49">
            <v>427069.32799999998</v>
          </cell>
          <cell r="LE49">
            <v>452527.1999999999</v>
          </cell>
          <cell r="LF49" t="str">
            <v>#N/A N/A</v>
          </cell>
          <cell r="LG49">
            <v>-17691</v>
          </cell>
          <cell r="LH49">
            <v>-27204.30078125</v>
          </cell>
          <cell r="LI49">
            <v>-18267.544921875</v>
          </cell>
          <cell r="LJ49">
            <v>-25882.75390625</v>
          </cell>
          <cell r="LK49">
            <v>-56661.1328125</v>
          </cell>
          <cell r="LL49">
            <v>-25621.46875</v>
          </cell>
          <cell r="LM49">
            <v>-27688.66796875</v>
          </cell>
          <cell r="LN49">
            <v>-23054.277999999998</v>
          </cell>
          <cell r="LO49">
            <v>-19809.212</v>
          </cell>
          <cell r="LP49">
            <v>-40673.434000000001</v>
          </cell>
          <cell r="LQ49">
            <v>-40384.803</v>
          </cell>
          <cell r="LR49">
            <v>-25732.566999999999</v>
          </cell>
          <cell r="LS49">
            <v>-26180.959999999999</v>
          </cell>
          <cell r="LT49">
            <v>-87886.728999999992</v>
          </cell>
          <cell r="LU49" t="str">
            <v>#N/A N/A</v>
          </cell>
          <cell r="LV49" t="str">
            <v>#N/A N/A</v>
          </cell>
          <cell r="LW49" t="str">
            <v>#N/A N/A</v>
          </cell>
          <cell r="LX49" t="str">
            <v>#N/A N/A</v>
          </cell>
          <cell r="LY49" t="str">
            <v>#N/A N/A</v>
          </cell>
          <cell r="LZ49" t="str">
            <v>#N/A N/A</v>
          </cell>
          <cell r="MA49" t="str">
            <v>#N/A N/A</v>
          </cell>
          <cell r="MB49" t="str">
            <v>#N/A N/A</v>
          </cell>
          <cell r="MC49">
            <v>6297.8109999999997</v>
          </cell>
          <cell r="MD49">
            <v>6800.1349999999993</v>
          </cell>
          <cell r="ME49">
            <v>7170.9369999999999</v>
          </cell>
          <cell r="MF49">
            <v>7003.0189999999993</v>
          </cell>
          <cell r="MG49">
            <v>8395.0450000000001</v>
          </cell>
          <cell r="MH49">
            <v>8859.0919999999987</v>
          </cell>
          <cell r="MI49">
            <v>12736.992999999999</v>
          </cell>
          <cell r="MJ49" t="str">
            <v>#N/A N/A</v>
          </cell>
          <cell r="MK49" t="str">
            <v>#N/A N/A</v>
          </cell>
          <cell r="ML49" t="str">
            <v>#N/A N/A</v>
          </cell>
          <cell r="MM49" t="str">
            <v>#N/A N/A</v>
          </cell>
          <cell r="MN49" t="str">
            <v>#N/A N/A</v>
          </cell>
          <cell r="MO49" t="str">
            <v>#N/A N/A</v>
          </cell>
          <cell r="MP49" t="str">
            <v>#N/A N/A</v>
          </cell>
          <cell r="MQ49" t="str">
            <v>#N/A N/A</v>
          </cell>
          <cell r="MR49">
            <v>1354.3979999999999</v>
          </cell>
          <cell r="MS49">
            <v>7790.0119999999997</v>
          </cell>
          <cell r="MT49">
            <v>28907.697</v>
          </cell>
          <cell r="MU49">
            <v>10212.713</v>
          </cell>
          <cell r="MV49">
            <v>17684.958999999999</v>
          </cell>
          <cell r="MW49">
            <v>16796.781999999999</v>
          </cell>
          <cell r="MX49">
            <v>13397.569</v>
          </cell>
          <cell r="MY49" t="str">
            <v>#N/A N/A</v>
          </cell>
          <cell r="MZ49">
            <v>-10049.2001953125</v>
          </cell>
          <cell r="NA49">
            <v>-11424.7001953125</v>
          </cell>
          <cell r="NB49">
            <v>-5315.63916015625</v>
          </cell>
          <cell r="NC49">
            <v>-10743.07421875</v>
          </cell>
          <cell r="ND49">
            <v>-9429.794921875</v>
          </cell>
          <cell r="NE49">
            <v>-12365.2392578125</v>
          </cell>
          <cell r="NF49">
            <v>-11739.021484375</v>
          </cell>
          <cell r="NG49">
            <v>-84121.936000000002</v>
          </cell>
          <cell r="NH49">
            <v>-116607.41899999999</v>
          </cell>
          <cell r="NI49">
            <v>-17707.03</v>
          </cell>
          <cell r="NJ49">
            <v>-107439.79299999999</v>
          </cell>
          <cell r="NK49">
            <v>-34589.595000000001</v>
          </cell>
          <cell r="NL49">
            <v>-23355.567999999999</v>
          </cell>
          <cell r="NM49">
            <v>-30770.253999999997</v>
          </cell>
          <cell r="NN49" t="str">
            <v>#N/A N/A</v>
          </cell>
          <cell r="NO49">
            <v>16754.80078125</v>
          </cell>
          <cell r="NP49">
            <v>18087.80078125</v>
          </cell>
          <cell r="NQ49">
            <v>19494.65625</v>
          </cell>
          <cell r="NR49">
            <v>21557.697265625</v>
          </cell>
          <cell r="NS49">
            <v>21555.32421875</v>
          </cell>
          <cell r="NT49">
            <v>25763.6171875</v>
          </cell>
          <cell r="NU49">
            <v>28647.873046875</v>
          </cell>
          <cell r="NV49">
            <v>25074.777999999998</v>
          </cell>
          <cell r="NW49">
            <v>26367.897999999997</v>
          </cell>
          <cell r="NX49">
            <v>24032.868999999999</v>
          </cell>
          <cell r="NY49">
            <v>22694.852999999999</v>
          </cell>
          <cell r="NZ49">
            <v>22535.797999999999</v>
          </cell>
          <cell r="OA49">
            <v>23920.634999999998</v>
          </cell>
          <cell r="OB49">
            <v>24586.074999999997</v>
          </cell>
          <cell r="OC49" t="str">
            <v>#N/A N/A</v>
          </cell>
          <cell r="OD49" t="str">
            <v>CLP</v>
          </cell>
        </row>
        <row r="50">
          <cell r="C50" t="str">
            <v>FORUS</v>
          </cell>
          <cell r="D50">
            <v>42014.98046875</v>
          </cell>
          <cell r="E50">
            <v>45117.734375</v>
          </cell>
          <cell r="F50">
            <v>47151.265625</v>
          </cell>
          <cell r="G50">
            <v>56504.3125</v>
          </cell>
          <cell r="H50">
            <v>63479.500999999997</v>
          </cell>
          <cell r="I50">
            <v>90568.453125</v>
          </cell>
          <cell r="J50">
            <v>105715.8046875</v>
          </cell>
          <cell r="K50">
            <v>104354.334</v>
          </cell>
          <cell r="L50">
            <v>120836.777</v>
          </cell>
          <cell r="M50">
            <v>142351.34899999999</v>
          </cell>
          <cell r="N50">
            <v>170767.842</v>
          </cell>
          <cell r="O50">
            <v>193630.84899999999</v>
          </cell>
          <cell r="P50">
            <v>234206.462</v>
          </cell>
          <cell r="Q50">
            <v>233395.55300000001</v>
          </cell>
          <cell r="R50" t="str">
            <v>#N/A N/A</v>
          </cell>
          <cell r="S50">
            <v>22878.103515625</v>
          </cell>
          <cell r="T50">
            <v>25341.814453125</v>
          </cell>
          <cell r="U50">
            <v>25029.94140625</v>
          </cell>
          <cell r="V50">
            <v>29496.16796875</v>
          </cell>
          <cell r="W50">
            <v>30925.305999999997</v>
          </cell>
          <cell r="X50">
            <v>43432.7265625</v>
          </cell>
          <cell r="Y50">
            <v>47889.265625</v>
          </cell>
          <cell r="Z50">
            <v>51265.618999999999</v>
          </cell>
          <cell r="AA50">
            <v>53188.654999999999</v>
          </cell>
          <cell r="AB50">
            <v>57654.077999999994</v>
          </cell>
          <cell r="AC50">
            <v>73455.167000000001</v>
          </cell>
          <cell r="AD50">
            <v>81426.55</v>
          </cell>
          <cell r="AE50">
            <v>105803.496</v>
          </cell>
          <cell r="AF50">
            <v>107429.659</v>
          </cell>
          <cell r="AG50" t="str">
            <v>#N/A N/A</v>
          </cell>
          <cell r="AH50">
            <v>5074.7081298828125</v>
          </cell>
          <cell r="AI50">
            <v>4990.842041015625</v>
          </cell>
          <cell r="AJ50">
            <v>6115.513916015625</v>
          </cell>
          <cell r="AK50">
            <v>8304.609130859375</v>
          </cell>
          <cell r="AL50">
            <v>11151.556999999999</v>
          </cell>
          <cell r="AM50">
            <v>17170.839599609375</v>
          </cell>
          <cell r="AN50">
            <v>18998.656982421875</v>
          </cell>
          <cell r="AO50">
            <v>17025.131000000001</v>
          </cell>
          <cell r="AP50">
            <v>25226.204000000002</v>
          </cell>
          <cell r="AQ50">
            <v>38687.880000000005</v>
          </cell>
          <cell r="AR50">
            <v>42599.877999999997</v>
          </cell>
          <cell r="AS50">
            <v>49284.161</v>
          </cell>
          <cell r="AT50">
            <v>48381.428</v>
          </cell>
          <cell r="AU50">
            <v>43860.870999999999</v>
          </cell>
          <cell r="AV50" t="str">
            <v>#N/A N/A</v>
          </cell>
          <cell r="AW50">
            <v>3887.611083984375</v>
          </cell>
          <cell r="AX50">
            <v>3900.777099609375</v>
          </cell>
          <cell r="AY50">
            <v>4845.2509765625</v>
          </cell>
          <cell r="AZ50">
            <v>6850.328125</v>
          </cell>
          <cell r="BA50">
            <v>9169.3989999999994</v>
          </cell>
          <cell r="BB50">
            <v>14457.763671875</v>
          </cell>
          <cell r="BC50">
            <v>15487.291015625</v>
          </cell>
          <cell r="BD50">
            <v>14442.156999999999</v>
          </cell>
          <cell r="BE50">
            <v>22633.079999999998</v>
          </cell>
          <cell r="BF50">
            <v>34184.709000000003</v>
          </cell>
          <cell r="BG50">
            <v>38334.057999999997</v>
          </cell>
          <cell r="BH50">
            <v>43964.576000000001</v>
          </cell>
          <cell r="BI50">
            <v>41647.214999999997</v>
          </cell>
          <cell r="BJ50">
            <v>37285.199999999997</v>
          </cell>
          <cell r="BK50" t="str">
            <v>#N/A N/A</v>
          </cell>
          <cell r="BL50">
            <v>281.37701416015625</v>
          </cell>
          <cell r="BM50">
            <v>303.06698608398437</v>
          </cell>
          <cell r="BN50">
            <v>190.62699890136719</v>
          </cell>
          <cell r="BO50">
            <v>196.18600463867187</v>
          </cell>
          <cell r="BP50">
            <v>213.333</v>
          </cell>
          <cell r="BQ50">
            <v>8.9899997711181641</v>
          </cell>
          <cell r="BR50">
            <v>79.924003601074219</v>
          </cell>
          <cell r="BS50" t="str">
            <v>#N/A N/A</v>
          </cell>
          <cell r="BT50" t="str">
            <v>#N/A N/A</v>
          </cell>
          <cell r="BU50" t="str">
            <v>#N/A N/A</v>
          </cell>
          <cell r="BV50" t="str">
            <v>#N/A N/A</v>
          </cell>
          <cell r="BW50" t="str">
            <v>#N/A N/A</v>
          </cell>
          <cell r="BX50" t="str">
            <v>#N/A N/A</v>
          </cell>
          <cell r="BY50" t="str">
            <v>#N/A N/A</v>
          </cell>
          <cell r="BZ50" t="str">
            <v>#N/A N/A</v>
          </cell>
          <cell r="CA50">
            <v>1304.6219482421875</v>
          </cell>
          <cell r="CB50">
            <v>1030.9969482421875</v>
          </cell>
          <cell r="CC50">
            <v>937.39501953125</v>
          </cell>
          <cell r="CD50">
            <v>630.1199951171875</v>
          </cell>
          <cell r="CE50">
            <v>737.98799999999994</v>
          </cell>
          <cell r="CF50">
            <v>365.18798828125</v>
          </cell>
          <cell r="CG50">
            <v>1031.6800537109375</v>
          </cell>
          <cell r="CH50" t="str">
            <v>#N/A N/A</v>
          </cell>
          <cell r="CI50" t="str">
            <v>#N/A N/A</v>
          </cell>
          <cell r="CJ50" t="str">
            <v>#N/A N/A</v>
          </cell>
          <cell r="CK50" t="str">
            <v>#N/A N/A</v>
          </cell>
          <cell r="CL50" t="str">
            <v>#N/A N/A</v>
          </cell>
          <cell r="CM50" t="str">
            <v>#N/A N/A</v>
          </cell>
          <cell r="CN50" t="str">
            <v>#N/A N/A</v>
          </cell>
          <cell r="CO50" t="str">
            <v>#N/A N/A</v>
          </cell>
          <cell r="CP50">
            <v>3023.1241149902344</v>
          </cell>
          <cell r="CQ50">
            <v>2516.0141448974609</v>
          </cell>
          <cell r="CR50">
            <v>3473.8399524688721</v>
          </cell>
          <cell r="CS50">
            <v>5319.9911193847656</v>
          </cell>
          <cell r="CT50">
            <v>8401.3050000000003</v>
          </cell>
          <cell r="CU50">
            <v>11206.861724853516</v>
          </cell>
          <cell r="CV50">
            <v>15135.432006835937</v>
          </cell>
          <cell r="CW50">
            <v>11218.752</v>
          </cell>
          <cell r="CX50">
            <v>22821.59</v>
          </cell>
          <cell r="CY50">
            <v>35124.311999999998</v>
          </cell>
          <cell r="CZ50">
            <v>38605.036</v>
          </cell>
          <cell r="DA50">
            <v>46349.993000000002</v>
          </cell>
          <cell r="DB50">
            <v>45381.985999999997</v>
          </cell>
          <cell r="DC50">
            <v>41944.071000000004</v>
          </cell>
          <cell r="DD50" t="str">
            <v>#N/A N/A</v>
          </cell>
          <cell r="DE50">
            <v>543.2540283203125</v>
          </cell>
          <cell r="DF50">
            <v>517.26898193359375</v>
          </cell>
          <cell r="DG50">
            <v>586.46002197265625</v>
          </cell>
          <cell r="DH50">
            <v>1021.8779907226562</v>
          </cell>
          <cell r="DI50">
            <v>1383.02</v>
          </cell>
          <cell r="DJ50">
            <v>2047.5760498046875</v>
          </cell>
          <cell r="DK50">
            <v>3336.931884765625</v>
          </cell>
          <cell r="DL50">
            <v>1391.5609999999999</v>
          </cell>
          <cell r="DM50">
            <v>3428.1279999999997</v>
          </cell>
          <cell r="DN50">
            <v>6699.8379999999997</v>
          </cell>
          <cell r="DO50">
            <v>7239.4079999999994</v>
          </cell>
          <cell r="DP50">
            <v>8462.3870000000006</v>
          </cell>
          <cell r="DQ50">
            <v>8610.9269999999997</v>
          </cell>
          <cell r="DR50">
            <v>8943.2870000000003</v>
          </cell>
          <cell r="DS50" t="str">
            <v>#N/A N/A</v>
          </cell>
          <cell r="DT50">
            <v>2479.8701171875</v>
          </cell>
          <cell r="DU50">
            <v>1998.7449951171875</v>
          </cell>
          <cell r="DV50">
            <v>2887.3798828125</v>
          </cell>
          <cell r="DW50">
            <v>4298.11279296875</v>
          </cell>
          <cell r="DX50">
            <v>7018.2849999999999</v>
          </cell>
          <cell r="DY50">
            <v>9159.2861328125</v>
          </cell>
          <cell r="DZ50">
            <v>11798.5</v>
          </cell>
          <cell r="EA50">
            <v>9827.1909999999989</v>
          </cell>
          <cell r="EB50">
            <v>19393.462</v>
          </cell>
          <cell r="EC50">
            <v>28424.473999999998</v>
          </cell>
          <cell r="ED50">
            <v>31365.627999999997</v>
          </cell>
          <cell r="EE50">
            <v>37887.606</v>
          </cell>
          <cell r="EF50">
            <v>36771.059000000001</v>
          </cell>
          <cell r="EG50">
            <v>33000.784</v>
          </cell>
          <cell r="EH50" t="str">
            <v>#N/A N/A</v>
          </cell>
          <cell r="EI50">
            <v>715.051025390625</v>
          </cell>
          <cell r="EJ50">
            <v>514.9219970703125</v>
          </cell>
          <cell r="EK50">
            <v>565.94000244140625</v>
          </cell>
          <cell r="EL50">
            <v>1058.4720458984375</v>
          </cell>
          <cell r="EM50">
            <v>1391.0519999999999</v>
          </cell>
          <cell r="EN50">
            <v>9597.263671875</v>
          </cell>
          <cell r="EO50">
            <v>4118.5849609375</v>
          </cell>
          <cell r="EP50">
            <v>9872.2139999999999</v>
          </cell>
          <cell r="EQ50">
            <v>7537.2509999999993</v>
          </cell>
          <cell r="ER50">
            <v>20453.486999999997</v>
          </cell>
          <cell r="ES50">
            <v>14786.791999999999</v>
          </cell>
          <cell r="ET50">
            <v>8383.4179999999997</v>
          </cell>
          <cell r="EU50">
            <v>3863.9969999999998</v>
          </cell>
          <cell r="EV50">
            <v>6542.9029999999993</v>
          </cell>
          <cell r="EW50" t="str">
            <v>#N/A N/A</v>
          </cell>
          <cell r="EX50">
            <v>35.040000915527344</v>
          </cell>
          <cell r="EY50">
            <v>379.54000854492188</v>
          </cell>
          <cell r="EZ50">
            <v>1219.0269775390625</v>
          </cell>
          <cell r="FA50">
            <v>1660.008056640625</v>
          </cell>
          <cell r="FB50">
            <v>21824.518</v>
          </cell>
          <cell r="FC50">
            <v>12270.685546875</v>
          </cell>
          <cell r="FD50">
            <v>11680.201171875</v>
          </cell>
          <cell r="FE50">
            <v>23225.008999999998</v>
          </cell>
          <cell r="FF50">
            <v>28038.987999999998</v>
          </cell>
          <cell r="FG50">
            <v>18409.893</v>
          </cell>
          <cell r="FH50">
            <v>25739.206999999999</v>
          </cell>
          <cell r="FI50">
            <v>33687.675999999999</v>
          </cell>
          <cell r="FJ50">
            <v>37419.400999999998</v>
          </cell>
          <cell r="FK50">
            <v>55091.565999999999</v>
          </cell>
          <cell r="FL50" t="str">
            <v>#N/A N/A</v>
          </cell>
          <cell r="FM50">
            <v>7991.48291015625</v>
          </cell>
          <cell r="FN50">
            <v>8563.1904296875</v>
          </cell>
          <cell r="FO50">
            <v>8829.12109375</v>
          </cell>
          <cell r="FP50">
            <v>9672.4462890625</v>
          </cell>
          <cell r="FQ50">
            <v>11526.25</v>
          </cell>
          <cell r="FR50">
            <v>14637.0244140625</v>
          </cell>
          <cell r="FS50">
            <v>14978.787109375</v>
          </cell>
          <cell r="FT50">
            <v>13800.769</v>
          </cell>
          <cell r="FU50">
            <v>14369.618999999999</v>
          </cell>
          <cell r="FV50">
            <v>14599.01</v>
          </cell>
          <cell r="FW50">
            <v>17624.186999999998</v>
          </cell>
          <cell r="FX50">
            <v>20392.819</v>
          </cell>
          <cell r="FY50">
            <v>23300.050999999999</v>
          </cell>
          <cell r="FZ50">
            <v>22164.828999999998</v>
          </cell>
          <cell r="GA50" t="str">
            <v>#N/A N/A</v>
          </cell>
          <cell r="GB50">
            <v>21169.16796875</v>
          </cell>
          <cell r="GC50">
            <v>18100.875</v>
          </cell>
          <cell r="GD50">
            <v>17699.216796875</v>
          </cell>
          <cell r="GE50">
            <v>13808.083984375</v>
          </cell>
          <cell r="GF50">
            <v>14620.031999999999</v>
          </cell>
          <cell r="GG50">
            <v>18206.935546875</v>
          </cell>
          <cell r="GH50">
            <v>34418.7578125</v>
          </cell>
          <cell r="GI50">
            <v>25974.196</v>
          </cell>
          <cell r="GJ50">
            <v>26034.163</v>
          </cell>
          <cell r="GK50">
            <v>35739.775000000001</v>
          </cell>
          <cell r="GL50">
            <v>39356.322999999997</v>
          </cell>
          <cell r="GM50">
            <v>48473.973999999995</v>
          </cell>
          <cell r="GN50">
            <v>63969.519</v>
          </cell>
          <cell r="GO50">
            <v>67669.509999999995</v>
          </cell>
          <cell r="GP50" t="str">
            <v>#N/A N/A</v>
          </cell>
          <cell r="GQ50">
            <v>37455.9453125</v>
          </cell>
          <cell r="GR50">
            <v>37261.890625</v>
          </cell>
          <cell r="GS50">
            <v>37924.20703125</v>
          </cell>
          <cell r="GT50">
            <v>35780.30078125</v>
          </cell>
          <cell r="GU50">
            <v>55469.763999999996</v>
          </cell>
          <cell r="GV50">
            <v>61154.609375</v>
          </cell>
          <cell r="GW50">
            <v>75719.75</v>
          </cell>
          <cell r="GX50">
            <v>76809.500999999989</v>
          </cell>
          <cell r="GY50">
            <v>79890.866999999998</v>
          </cell>
          <cell r="GZ50">
            <v>93040.531999999992</v>
          </cell>
          <cell r="HA50">
            <v>103050.318</v>
          </cell>
          <cell r="HB50">
            <v>116262.076</v>
          </cell>
          <cell r="HC50">
            <v>134864.03400000001</v>
          </cell>
          <cell r="HD50">
            <v>159661.69999999998</v>
          </cell>
          <cell r="HE50" t="str">
            <v>#N/A N/A</v>
          </cell>
          <cell r="HF50">
            <v>11015.927734375</v>
          </cell>
          <cell r="HG50">
            <v>11372.2490234375</v>
          </cell>
          <cell r="HH50">
            <v>11278.677734375</v>
          </cell>
          <cell r="HI50">
            <v>12222.3740234375</v>
          </cell>
          <cell r="HJ50">
            <v>9641.8359999999993</v>
          </cell>
          <cell r="HK50">
            <v>10371.5751953125</v>
          </cell>
          <cell r="HL50">
            <v>11581.12109375</v>
          </cell>
          <cell r="HM50">
            <v>14026.358</v>
          </cell>
          <cell r="HN50">
            <v>19197.334999999999</v>
          </cell>
          <cell r="HO50">
            <v>22753.728999999999</v>
          </cell>
          <cell r="HP50">
            <v>25379.126</v>
          </cell>
          <cell r="HQ50">
            <v>29084.804</v>
          </cell>
          <cell r="HR50">
            <v>33084.39</v>
          </cell>
          <cell r="HS50">
            <v>31069.162999999997</v>
          </cell>
          <cell r="HT50" t="str">
            <v>#N/A N/A</v>
          </cell>
          <cell r="HU50">
            <v>49400.29296875</v>
          </cell>
          <cell r="HV50">
            <v>49476.45703125</v>
          </cell>
          <cell r="HW50">
            <v>49971.2890625</v>
          </cell>
          <cell r="HX50">
            <v>48733.32421875</v>
          </cell>
          <cell r="HY50">
            <v>66202.130999999994</v>
          </cell>
          <cell r="HZ50">
            <v>75142.5234375</v>
          </cell>
          <cell r="IA50">
            <v>92810.9765625</v>
          </cell>
          <cell r="IB50">
            <v>97589.960999999996</v>
          </cell>
          <cell r="IC50">
            <v>105967.435</v>
          </cell>
          <cell r="ID50">
            <v>123824.16399999999</v>
          </cell>
          <cell r="IE50">
            <v>136698.38800000001</v>
          </cell>
          <cell r="IF50">
            <v>165058.27499999999</v>
          </cell>
          <cell r="IG50">
            <v>188462.55099999998</v>
          </cell>
          <cell r="IH50">
            <v>208987.02</v>
          </cell>
          <cell r="II50" t="str">
            <v>#N/A N/A</v>
          </cell>
          <cell r="IJ50">
            <v>2873.22998046875</v>
          </cell>
          <cell r="IK50">
            <v>2532.93505859375</v>
          </cell>
          <cell r="IL50">
            <v>3168.37890625</v>
          </cell>
          <cell r="IM50">
            <v>3146.114013671875</v>
          </cell>
          <cell r="IN50">
            <v>3959.2729999999997</v>
          </cell>
          <cell r="IO50">
            <v>4021.23291015625</v>
          </cell>
          <cell r="IP50">
            <v>4649.671875</v>
          </cell>
          <cell r="IQ50">
            <v>1953.0839999999998</v>
          </cell>
          <cell r="IR50">
            <v>3715.788</v>
          </cell>
          <cell r="IS50">
            <v>4234.47</v>
          </cell>
          <cell r="IT50">
            <v>4248.2849999999999</v>
          </cell>
          <cell r="IU50">
            <v>4840.7449999999999</v>
          </cell>
          <cell r="IV50">
            <v>4138.2730000000001</v>
          </cell>
          <cell r="IW50">
            <v>4307.6049999999996</v>
          </cell>
          <cell r="IX50" t="str">
            <v>#N/A N/A</v>
          </cell>
          <cell r="IY50">
            <v>17691.841796875</v>
          </cell>
          <cell r="IZ50">
            <v>17471.475341796875</v>
          </cell>
          <cell r="JA50">
            <v>14312.447265625</v>
          </cell>
          <cell r="JB50">
            <v>8353.58203125</v>
          </cell>
          <cell r="JC50">
            <v>2889.47</v>
          </cell>
          <cell r="JD50">
            <v>1750.365966796875</v>
          </cell>
          <cell r="JE50">
            <v>6130.8330078125</v>
          </cell>
          <cell r="JF50">
            <v>4110.7120000000004</v>
          </cell>
          <cell r="JG50">
            <v>4559.7</v>
          </cell>
          <cell r="JH50">
            <v>8634.9359999999997</v>
          </cell>
          <cell r="JI50">
            <v>4672.2860000000001</v>
          </cell>
          <cell r="JJ50">
            <v>4077.1869999999999</v>
          </cell>
          <cell r="JK50">
            <v>3219.48</v>
          </cell>
          <cell r="JL50">
            <v>3337.7249999999999</v>
          </cell>
          <cell r="JM50" t="str">
            <v>#N/A N/A</v>
          </cell>
          <cell r="JN50">
            <v>25671.78076171875</v>
          </cell>
          <cell r="JO50">
            <v>24447.08642578125</v>
          </cell>
          <cell r="JP50">
            <v>22055.02490234375</v>
          </cell>
          <cell r="JQ50">
            <v>16399.04052734375</v>
          </cell>
          <cell r="JR50">
            <v>10703.228000000001</v>
          </cell>
          <cell r="JS50">
            <v>10655.063812255859</v>
          </cell>
          <cell r="JT50">
            <v>14769.177963256836</v>
          </cell>
          <cell r="JU50">
            <v>18705.821</v>
          </cell>
          <cell r="JV50">
            <v>23483.343999999997</v>
          </cell>
          <cell r="JW50">
            <v>32390.465</v>
          </cell>
          <cell r="JX50">
            <v>25256.457999999999</v>
          </cell>
          <cell r="JY50">
            <v>29309.941000000003</v>
          </cell>
          <cell r="JZ50">
            <v>30184.654000000002</v>
          </cell>
          <cell r="KA50">
            <v>32393.377</v>
          </cell>
          <cell r="KB50" t="str">
            <v>#N/A N/A</v>
          </cell>
          <cell r="KC50">
            <v>69.669998168945313</v>
          </cell>
          <cell r="KD50">
            <v>19.341999053955078</v>
          </cell>
          <cell r="KE50">
            <v>4.5</v>
          </cell>
          <cell r="KF50">
            <v>-1.1729999780654907</v>
          </cell>
          <cell r="KG50">
            <v>3.0939999999999999</v>
          </cell>
          <cell r="KH50">
            <v>180.39799499511719</v>
          </cell>
          <cell r="KI50">
            <v>393.10000610351562</v>
          </cell>
          <cell r="KJ50">
            <v>157.00899999999999</v>
          </cell>
          <cell r="KK50">
            <v>132.73400000000001</v>
          </cell>
          <cell r="KL50">
            <v>64.186999999999998</v>
          </cell>
          <cell r="KM50">
            <v>1023.3979999999999</v>
          </cell>
          <cell r="KN50">
            <v>1604.2809999999999</v>
          </cell>
          <cell r="KO50">
            <v>1649.981</v>
          </cell>
          <cell r="KP50">
            <v>1362.5219999999999</v>
          </cell>
          <cell r="KQ50" t="str">
            <v>#N/A N/A</v>
          </cell>
          <cell r="KR50">
            <v>23728.511795043945</v>
          </cell>
          <cell r="KS50">
            <v>25029.368366241455</v>
          </cell>
          <cell r="KT50">
            <v>27916.2646484375</v>
          </cell>
          <cell r="KU50">
            <v>32334.285007834435</v>
          </cell>
          <cell r="KV50">
            <v>55498.902999999998</v>
          </cell>
          <cell r="KW50">
            <v>64487.458541870117</v>
          </cell>
          <cell r="KX50">
            <v>78041.799224853516</v>
          </cell>
          <cell r="KY50">
            <v>78884.14</v>
          </cell>
          <cell r="KZ50">
            <v>82484.091</v>
          </cell>
          <cell r="LA50">
            <v>91433.699000000008</v>
          </cell>
          <cell r="LB50">
            <v>111441.93</v>
          </cell>
          <cell r="LC50">
            <v>135748.334</v>
          </cell>
          <cell r="LD50">
            <v>158277.897</v>
          </cell>
          <cell r="LE50">
            <v>176593.64299999998</v>
          </cell>
          <cell r="LF50" t="str">
            <v>#N/A N/A</v>
          </cell>
          <cell r="LG50">
            <v>-1262.93994140625</v>
          </cell>
          <cell r="LH50">
            <v>-1332.552978515625</v>
          </cell>
          <cell r="LI50">
            <v>-1111.4639892578125</v>
          </cell>
          <cell r="LJ50">
            <v>-2241.074951171875</v>
          </cell>
          <cell r="LK50">
            <v>-2295.1799999999998</v>
          </cell>
          <cell r="LL50">
            <v>-2891.416015625</v>
          </cell>
          <cell r="LM50">
            <v>-3670.1630859375</v>
          </cell>
          <cell r="LN50">
            <v>-2568.6610000000001</v>
          </cell>
          <cell r="LO50">
            <v>-8686.0470000000005</v>
          </cell>
          <cell r="LP50">
            <v>-8115.0479999999998</v>
          </cell>
          <cell r="LQ50">
            <v>-7723.6309999999994</v>
          </cell>
          <cell r="LR50">
            <v>-8900.5079999999998</v>
          </cell>
          <cell r="LS50">
            <v>-9856.3209999999999</v>
          </cell>
          <cell r="LT50">
            <v>-4614.2049999999999</v>
          </cell>
          <cell r="LU50" t="str">
            <v>#N/A N/A</v>
          </cell>
          <cell r="LV50" t="str">
            <v>#N/A N/A</v>
          </cell>
          <cell r="LW50" t="str">
            <v>#N/A N/A</v>
          </cell>
          <cell r="LX50" t="str">
            <v>#N/A N/A</v>
          </cell>
          <cell r="LY50" t="str">
            <v>#N/A N/A</v>
          </cell>
          <cell r="LZ50" t="str">
            <v>#N/A N/A</v>
          </cell>
          <cell r="MA50" t="str">
            <v>#N/A N/A</v>
          </cell>
          <cell r="MB50" t="str">
            <v>#N/A N/A</v>
          </cell>
          <cell r="MC50" t="str">
            <v>#N/A N/A</v>
          </cell>
          <cell r="MD50" t="str">
            <v>#N/A N/A</v>
          </cell>
          <cell r="ME50">
            <v>13.391</v>
          </cell>
          <cell r="MF50">
            <v>115.61199999999999</v>
          </cell>
          <cell r="MG50">
            <v>103.11999999999999</v>
          </cell>
          <cell r="MH50">
            <v>146.66800000000001</v>
          </cell>
          <cell r="MI50">
            <v>46.073</v>
          </cell>
          <cell r="MJ50" t="str">
            <v>#N/A N/A</v>
          </cell>
          <cell r="MK50" t="str">
            <v>#N/A N/A</v>
          </cell>
          <cell r="ML50" t="str">
            <v>#N/A N/A</v>
          </cell>
          <cell r="MM50" t="str">
            <v>#N/A N/A</v>
          </cell>
          <cell r="MN50" t="str">
            <v>#N/A N/A</v>
          </cell>
          <cell r="MO50" t="str">
            <v>#N/A N/A</v>
          </cell>
          <cell r="MP50" t="str">
            <v>#N/A N/A</v>
          </cell>
          <cell r="MQ50" t="str">
            <v>#N/A N/A</v>
          </cell>
          <cell r="MR50">
            <v>2501.3449999999998</v>
          </cell>
          <cell r="MS50">
            <v>1785.116</v>
          </cell>
          <cell r="MT50">
            <v>2352.1059999999998</v>
          </cell>
          <cell r="MU50">
            <v>11383.123</v>
          </cell>
          <cell r="MV50">
            <v>6903.2689999999993</v>
          </cell>
          <cell r="MW50">
            <v>9993.6890000000003</v>
          </cell>
          <cell r="MX50">
            <v>10541.876</v>
          </cell>
          <cell r="MY50" t="str">
            <v>#N/A N/A</v>
          </cell>
          <cell r="MZ50">
            <v>-217.78900146484375</v>
          </cell>
          <cell r="NA50">
            <v>-749.5560302734375</v>
          </cell>
          <cell r="NB50">
            <v>-616.73602294921875</v>
          </cell>
          <cell r="NC50">
            <v>-895.66998291015625</v>
          </cell>
          <cell r="ND50">
            <v>-1744.0169999999998</v>
          </cell>
          <cell r="NE50">
            <v>-4562.22216796875</v>
          </cell>
          <cell r="NF50">
            <v>-4090.06396484375</v>
          </cell>
          <cell r="NG50">
            <v>-4421.4569999999994</v>
          </cell>
          <cell r="NH50">
            <v>-15124.610999999999</v>
          </cell>
          <cell r="NI50">
            <v>-18279.491999999998</v>
          </cell>
          <cell r="NJ50">
            <v>-11945.319</v>
          </cell>
          <cell r="NK50">
            <v>-13063.189</v>
          </cell>
          <cell r="NL50">
            <v>-15155.043</v>
          </cell>
          <cell r="NM50">
            <v>-14191.485999999999</v>
          </cell>
          <cell r="NN50" t="str">
            <v>#N/A N/A</v>
          </cell>
          <cell r="NO50">
            <v>1187.0970458984375</v>
          </cell>
          <cell r="NP50">
            <v>1090.06494140625</v>
          </cell>
          <cell r="NQ50">
            <v>1270.262939453125</v>
          </cell>
          <cell r="NR50">
            <v>1454.281005859375</v>
          </cell>
          <cell r="NS50">
            <v>1982.1579999999999</v>
          </cell>
          <cell r="NT50">
            <v>2713.075927734375</v>
          </cell>
          <cell r="NU50">
            <v>3511.365966796875</v>
          </cell>
          <cell r="NV50">
            <v>2582.9739999999997</v>
          </cell>
          <cell r="NW50">
            <v>2593.1239999999998</v>
          </cell>
          <cell r="NX50">
            <v>4503.1709999999994</v>
          </cell>
          <cell r="NY50">
            <v>4265.82</v>
          </cell>
          <cell r="NZ50">
            <v>5319.585</v>
          </cell>
          <cell r="OA50">
            <v>6734.2129999999997</v>
          </cell>
          <cell r="OB50">
            <v>6575.6709999999994</v>
          </cell>
          <cell r="OC50" t="str">
            <v>#N/A N/A</v>
          </cell>
          <cell r="OD50" t="str">
            <v>CLP</v>
          </cell>
        </row>
        <row r="51">
          <cell r="C51" t="str">
            <v>AFP CUPRUM SA</v>
          </cell>
          <cell r="D51" t="str">
            <v>#N/A N/A</v>
          </cell>
          <cell r="E51" t="str">
            <v>#N/A N/A</v>
          </cell>
          <cell r="F51" t="str">
            <v>#N/A N/A</v>
          </cell>
          <cell r="G51" t="str">
            <v>#N/A N/A</v>
          </cell>
          <cell r="H51" t="str">
            <v>#N/A N/A</v>
          </cell>
          <cell r="I51" t="str">
            <v>#N/A N/A</v>
          </cell>
          <cell r="J51" t="str">
            <v>#N/A N/A</v>
          </cell>
          <cell r="K51" t="str">
            <v>#N/A N/A</v>
          </cell>
          <cell r="L51" t="str">
            <v>#N/A N/A</v>
          </cell>
          <cell r="M51" t="str">
            <v>#N/A N/A</v>
          </cell>
          <cell r="N51" t="str">
            <v>#N/A N/A</v>
          </cell>
          <cell r="O51">
            <v>96525.236000000004</v>
          </cell>
          <cell r="P51">
            <v>139842.5</v>
          </cell>
          <cell r="Q51">
            <v>134450.17800000001</v>
          </cell>
          <cell r="R51" t="str">
            <v>#N/A N/A</v>
          </cell>
          <cell r="S51" t="str">
            <v>#N/A N/A</v>
          </cell>
          <cell r="T51" t="str">
            <v>#N/A N/A</v>
          </cell>
          <cell r="U51" t="str">
            <v>#N/A N/A</v>
          </cell>
          <cell r="V51" t="str">
            <v>#N/A N/A</v>
          </cell>
          <cell r="W51" t="str">
            <v>#N/A N/A</v>
          </cell>
          <cell r="X51" t="str">
            <v>#N/A N/A</v>
          </cell>
          <cell r="Y51" t="str">
            <v>#N/A N/A</v>
          </cell>
          <cell r="Z51" t="str">
            <v>#N/A N/A</v>
          </cell>
          <cell r="AA51" t="str">
            <v>#N/A N/A</v>
          </cell>
          <cell r="AB51" t="str">
            <v>#N/A N/A</v>
          </cell>
          <cell r="AC51" t="str">
            <v>#N/A N/A</v>
          </cell>
          <cell r="AD51" t="str">
            <v>#N/A N/A</v>
          </cell>
          <cell r="AE51" t="str">
            <v>#N/A N/A</v>
          </cell>
          <cell r="AF51" t="str">
            <v>#N/A N/A</v>
          </cell>
          <cell r="AG51" t="str">
            <v>#N/A N/A</v>
          </cell>
          <cell r="AH51" t="str">
            <v>#N/A N/A</v>
          </cell>
          <cell r="AI51" t="str">
            <v>#N/A N/A</v>
          </cell>
          <cell r="AJ51" t="str">
            <v>#N/A N/A</v>
          </cell>
          <cell r="AK51" t="str">
            <v>#N/A N/A</v>
          </cell>
          <cell r="AL51" t="str">
            <v>#N/A N/A</v>
          </cell>
          <cell r="AM51" t="str">
            <v>#N/A N/A</v>
          </cell>
          <cell r="AN51" t="str">
            <v>#N/A N/A</v>
          </cell>
          <cell r="AO51" t="str">
            <v>#N/A N/A</v>
          </cell>
          <cell r="AP51" t="str">
            <v>#N/A N/A</v>
          </cell>
          <cell r="AQ51" t="str">
            <v>#N/A N/A</v>
          </cell>
          <cell r="AR51" t="str">
            <v>#N/A N/A</v>
          </cell>
          <cell r="AS51" t="str">
            <v>#N/A N/A</v>
          </cell>
          <cell r="AT51" t="str">
            <v>#N/A N/A</v>
          </cell>
          <cell r="AU51" t="str">
            <v>#N/A N/A</v>
          </cell>
          <cell r="AV51" t="str">
            <v>#N/A N/A</v>
          </cell>
          <cell r="AW51" t="str">
            <v>#N/A N/A</v>
          </cell>
          <cell r="AX51" t="str">
            <v>#N/A N/A</v>
          </cell>
          <cell r="AY51" t="str">
            <v>#N/A N/A</v>
          </cell>
          <cell r="AZ51" t="str">
            <v>#N/A N/A</v>
          </cell>
          <cell r="BA51" t="str">
            <v>#N/A N/A</v>
          </cell>
          <cell r="BB51" t="str">
            <v>#N/A N/A</v>
          </cell>
          <cell r="BC51" t="str">
            <v>#N/A N/A</v>
          </cell>
          <cell r="BD51" t="str">
            <v>#N/A N/A</v>
          </cell>
          <cell r="BE51" t="str">
            <v>#N/A N/A</v>
          </cell>
          <cell r="BF51" t="str">
            <v>#N/A N/A</v>
          </cell>
          <cell r="BG51" t="str">
            <v>#N/A N/A</v>
          </cell>
          <cell r="BH51">
            <v>46321.421999999999</v>
          </cell>
          <cell r="BI51">
            <v>79722.676999999996</v>
          </cell>
          <cell r="BJ51">
            <v>70779.281000000003</v>
          </cell>
          <cell r="BK51" t="str">
            <v>#N/A N/A</v>
          </cell>
          <cell r="BL51" t="str">
            <v>#N/A N/A</v>
          </cell>
          <cell r="BM51" t="str">
            <v>#N/A N/A</v>
          </cell>
          <cell r="BN51" t="str">
            <v>#N/A N/A</v>
          </cell>
          <cell r="BO51" t="str">
            <v>#N/A N/A</v>
          </cell>
          <cell r="BP51" t="str">
            <v>#N/A N/A</v>
          </cell>
          <cell r="BQ51" t="str">
            <v>#N/A N/A</v>
          </cell>
          <cell r="BR51" t="str">
            <v>#N/A N/A</v>
          </cell>
          <cell r="BS51" t="str">
            <v>#N/A N/A</v>
          </cell>
          <cell r="BT51" t="str">
            <v>#N/A N/A</v>
          </cell>
          <cell r="BU51" t="str">
            <v>#N/A N/A</v>
          </cell>
          <cell r="BV51" t="str">
            <v>#N/A N/A</v>
          </cell>
          <cell r="BW51" t="str">
            <v>#N/A N/A</v>
          </cell>
          <cell r="BX51" t="str">
            <v>#N/A N/A</v>
          </cell>
          <cell r="BY51" t="str">
            <v>#N/A N/A</v>
          </cell>
          <cell r="BZ51" t="str">
            <v>#N/A N/A</v>
          </cell>
          <cell r="CA51" t="str">
            <v>#N/A N/A</v>
          </cell>
          <cell r="CB51" t="str">
            <v>#N/A N/A</v>
          </cell>
          <cell r="CC51" t="str">
            <v>#N/A N/A</v>
          </cell>
          <cell r="CD51" t="str">
            <v>#N/A N/A</v>
          </cell>
          <cell r="CE51" t="str">
            <v>#N/A N/A</v>
          </cell>
          <cell r="CF51" t="str">
            <v>#N/A N/A</v>
          </cell>
          <cell r="CG51" t="str">
            <v>#N/A N/A</v>
          </cell>
          <cell r="CH51" t="str">
            <v>#N/A N/A</v>
          </cell>
          <cell r="CI51" t="str">
            <v>#N/A N/A</v>
          </cell>
          <cell r="CJ51" t="str">
            <v>#N/A N/A</v>
          </cell>
          <cell r="CK51" t="str">
            <v>#N/A N/A</v>
          </cell>
          <cell r="CL51" t="str">
            <v>#N/A N/A</v>
          </cell>
          <cell r="CM51" t="str">
            <v>#N/A N/A</v>
          </cell>
          <cell r="CN51" t="str">
            <v>#N/A N/A</v>
          </cell>
          <cell r="CO51" t="str">
            <v>#N/A N/A</v>
          </cell>
          <cell r="CP51" t="str">
            <v>#N/A N/A</v>
          </cell>
          <cell r="CQ51" t="str">
            <v>#N/A N/A</v>
          </cell>
          <cell r="CR51" t="str">
            <v>#N/A N/A</v>
          </cell>
          <cell r="CS51" t="str">
            <v>#N/A N/A</v>
          </cell>
          <cell r="CT51" t="str">
            <v>#N/A N/A</v>
          </cell>
          <cell r="CU51" t="str">
            <v>#N/A N/A</v>
          </cell>
          <cell r="CV51" t="str">
            <v>#N/A N/A</v>
          </cell>
          <cell r="CW51" t="str">
            <v>#N/A N/A</v>
          </cell>
          <cell r="CX51" t="str">
            <v>#N/A N/A</v>
          </cell>
          <cell r="CY51" t="str">
            <v>#N/A N/A</v>
          </cell>
          <cell r="CZ51" t="str">
            <v>#N/A N/A</v>
          </cell>
          <cell r="DA51">
            <v>33487.968999999997</v>
          </cell>
          <cell r="DB51">
            <v>83167.182000000001</v>
          </cell>
          <cell r="DC51">
            <v>72330.395999999993</v>
          </cell>
          <cell r="DD51" t="str">
            <v>#N/A N/A</v>
          </cell>
          <cell r="DE51" t="str">
            <v>#N/A N/A</v>
          </cell>
          <cell r="DF51" t="str">
            <v>#N/A N/A</v>
          </cell>
          <cell r="DG51" t="str">
            <v>#N/A N/A</v>
          </cell>
          <cell r="DH51" t="str">
            <v>#N/A N/A</v>
          </cell>
          <cell r="DI51" t="str">
            <v>#N/A N/A</v>
          </cell>
          <cell r="DJ51" t="str">
            <v>#N/A N/A</v>
          </cell>
          <cell r="DK51" t="str">
            <v>#N/A N/A</v>
          </cell>
          <cell r="DL51" t="str">
            <v>#N/A N/A</v>
          </cell>
          <cell r="DM51" t="str">
            <v>#N/A N/A</v>
          </cell>
          <cell r="DN51" t="str">
            <v>#N/A N/A</v>
          </cell>
          <cell r="DO51" t="str">
            <v>#N/A N/A</v>
          </cell>
          <cell r="DP51">
            <v>8510.1229999999996</v>
          </cell>
          <cell r="DQ51">
            <v>16561.46</v>
          </cell>
          <cell r="DR51">
            <v>-64256.375</v>
          </cell>
          <cell r="DS51" t="str">
            <v>#N/A N/A</v>
          </cell>
          <cell r="DT51" t="str">
            <v>#N/A N/A</v>
          </cell>
          <cell r="DU51" t="str">
            <v>#N/A N/A</v>
          </cell>
          <cell r="DV51" t="str">
            <v>#N/A N/A</v>
          </cell>
          <cell r="DW51" t="str">
            <v>#N/A N/A</v>
          </cell>
          <cell r="DX51" t="str">
            <v>#N/A N/A</v>
          </cell>
          <cell r="DY51" t="str">
            <v>#N/A N/A</v>
          </cell>
          <cell r="DZ51" t="str">
            <v>#N/A N/A</v>
          </cell>
          <cell r="EA51" t="str">
            <v>#N/A N/A</v>
          </cell>
          <cell r="EB51" t="str">
            <v>#N/A N/A</v>
          </cell>
          <cell r="EC51" t="str">
            <v>#N/A N/A</v>
          </cell>
          <cell r="ED51" t="str">
            <v>#N/A N/A</v>
          </cell>
          <cell r="EE51">
            <v>24977.845999999998</v>
          </cell>
          <cell r="EF51">
            <v>66605.721999999994</v>
          </cell>
          <cell r="EG51">
            <v>136586.77100000001</v>
          </cell>
          <cell r="EH51" t="str">
            <v>#N/A N/A</v>
          </cell>
          <cell r="EI51" t="str">
            <v>#N/A N/A</v>
          </cell>
          <cell r="EJ51" t="str">
            <v>#N/A N/A</v>
          </cell>
          <cell r="EK51" t="str">
            <v>#N/A N/A</v>
          </cell>
          <cell r="EL51" t="str">
            <v>#N/A N/A</v>
          </cell>
          <cell r="EM51" t="str">
            <v>#N/A N/A</v>
          </cell>
          <cell r="EN51" t="str">
            <v>#N/A N/A</v>
          </cell>
          <cell r="EO51" t="str">
            <v>#N/A N/A</v>
          </cell>
          <cell r="EP51" t="str">
            <v>#N/A N/A</v>
          </cell>
          <cell r="EQ51" t="str">
            <v>#N/A N/A</v>
          </cell>
          <cell r="ER51" t="str">
            <v>#N/A N/A</v>
          </cell>
          <cell r="ES51" t="str">
            <v>#N/A N/A</v>
          </cell>
          <cell r="ET51">
            <v>18968.647000000001</v>
          </cell>
          <cell r="EU51">
            <v>8344.4169999999995</v>
          </cell>
          <cell r="EV51">
            <v>20469.465</v>
          </cell>
          <cell r="EW51" t="str">
            <v>#N/A N/A</v>
          </cell>
          <cell r="EX51" t="str">
            <v>#N/A N/A</v>
          </cell>
          <cell r="EY51" t="str">
            <v>#N/A N/A</v>
          </cell>
          <cell r="EZ51" t="str">
            <v>#N/A N/A</v>
          </cell>
          <cell r="FA51" t="str">
            <v>#N/A N/A</v>
          </cell>
          <cell r="FB51" t="str">
            <v>#N/A N/A</v>
          </cell>
          <cell r="FC51" t="str">
            <v>#N/A N/A</v>
          </cell>
          <cell r="FD51" t="str">
            <v>#N/A N/A</v>
          </cell>
          <cell r="FE51" t="str">
            <v>#N/A N/A</v>
          </cell>
          <cell r="FF51" t="str">
            <v>#N/A N/A</v>
          </cell>
          <cell r="FG51" t="str">
            <v>#N/A N/A</v>
          </cell>
          <cell r="FH51" t="str">
            <v>#N/A N/A</v>
          </cell>
          <cell r="FI51" t="str">
            <v>#N/A N/A</v>
          </cell>
          <cell r="FJ51" t="str">
            <v>#N/A N/A</v>
          </cell>
          <cell r="FK51" t="str">
            <v>#N/A N/A</v>
          </cell>
          <cell r="FL51" t="str">
            <v>#N/A N/A</v>
          </cell>
          <cell r="FM51" t="str">
            <v>#N/A N/A</v>
          </cell>
          <cell r="FN51" t="str">
            <v>#N/A N/A</v>
          </cell>
          <cell r="FO51" t="str">
            <v>#N/A N/A</v>
          </cell>
          <cell r="FP51" t="str">
            <v>#N/A N/A</v>
          </cell>
          <cell r="FQ51" t="str">
            <v>#N/A N/A</v>
          </cell>
          <cell r="FR51" t="str">
            <v>#N/A N/A</v>
          </cell>
          <cell r="FS51" t="str">
            <v>#N/A N/A</v>
          </cell>
          <cell r="FT51" t="str">
            <v>#N/A N/A</v>
          </cell>
          <cell r="FU51" t="str">
            <v>#N/A N/A</v>
          </cell>
          <cell r="FV51" t="str">
            <v>#N/A N/A</v>
          </cell>
          <cell r="FW51" t="str">
            <v>#N/A N/A</v>
          </cell>
          <cell r="FX51">
            <v>65229.021000000001</v>
          </cell>
          <cell r="FY51">
            <v>2505.1179999999999</v>
          </cell>
          <cell r="FZ51">
            <v>541.13699999999994</v>
          </cell>
          <cell r="GA51" t="str">
            <v>#N/A N/A</v>
          </cell>
          <cell r="GB51" t="str">
            <v>#N/A N/A</v>
          </cell>
          <cell r="GC51" t="str">
            <v>#N/A N/A</v>
          </cell>
          <cell r="GD51" t="str">
            <v>#N/A N/A</v>
          </cell>
          <cell r="GE51" t="str">
            <v>#N/A N/A</v>
          </cell>
          <cell r="GF51" t="str">
            <v>#N/A N/A</v>
          </cell>
          <cell r="GG51" t="str">
            <v>#N/A N/A</v>
          </cell>
          <cell r="GH51" t="str">
            <v>#N/A N/A</v>
          </cell>
          <cell r="GI51" t="str">
            <v>#N/A N/A</v>
          </cell>
          <cell r="GJ51" t="str">
            <v>#N/A N/A</v>
          </cell>
          <cell r="GK51" t="str">
            <v>#N/A N/A</v>
          </cell>
          <cell r="GL51" t="str">
            <v>#N/A N/A</v>
          </cell>
          <cell r="GM51" t="str">
            <v>#N/A N/A</v>
          </cell>
          <cell r="GN51" t="str">
            <v>#N/A N/A</v>
          </cell>
          <cell r="GO51" t="str">
            <v>#N/A N/A</v>
          </cell>
          <cell r="GP51" t="str">
            <v>#N/A N/A</v>
          </cell>
          <cell r="GQ51" t="str">
            <v>#N/A N/A</v>
          </cell>
          <cell r="GR51" t="str">
            <v>#N/A N/A</v>
          </cell>
          <cell r="GS51" t="str">
            <v>#N/A N/A</v>
          </cell>
          <cell r="GT51" t="str">
            <v>#N/A N/A</v>
          </cell>
          <cell r="GU51" t="str">
            <v>#N/A N/A</v>
          </cell>
          <cell r="GV51" t="str">
            <v>#N/A N/A</v>
          </cell>
          <cell r="GW51" t="str">
            <v>#N/A N/A</v>
          </cell>
          <cell r="GX51" t="str">
            <v>#N/A N/A</v>
          </cell>
          <cell r="GY51" t="str">
            <v>#N/A N/A</v>
          </cell>
          <cell r="GZ51" t="str">
            <v>#N/A N/A</v>
          </cell>
          <cell r="HA51" t="str">
            <v>#N/A N/A</v>
          </cell>
          <cell r="HB51" t="str">
            <v>#N/A N/A</v>
          </cell>
          <cell r="HC51" t="str">
            <v>#N/A N/A</v>
          </cell>
          <cell r="HD51" t="str">
            <v>#N/A N/A</v>
          </cell>
          <cell r="HE51" t="str">
            <v>#N/A N/A</v>
          </cell>
          <cell r="HF51" t="str">
            <v>#N/A N/A</v>
          </cell>
          <cell r="HG51" t="str">
            <v>#N/A N/A</v>
          </cell>
          <cell r="HH51" t="str">
            <v>#N/A N/A</v>
          </cell>
          <cell r="HI51" t="str">
            <v>#N/A N/A</v>
          </cell>
          <cell r="HJ51" t="str">
            <v>#N/A N/A</v>
          </cell>
          <cell r="HK51" t="str">
            <v>#N/A N/A</v>
          </cell>
          <cell r="HL51" t="str">
            <v>#N/A N/A</v>
          </cell>
          <cell r="HM51" t="str">
            <v>#N/A N/A</v>
          </cell>
          <cell r="HN51" t="str">
            <v>#N/A N/A</v>
          </cell>
          <cell r="HO51" t="str">
            <v>#N/A N/A</v>
          </cell>
          <cell r="HP51" t="str">
            <v>#N/A N/A</v>
          </cell>
          <cell r="HQ51">
            <v>5439.41</v>
          </cell>
          <cell r="HR51">
            <v>6513.0349999999999</v>
          </cell>
          <cell r="HS51">
            <v>6702.7550000000001</v>
          </cell>
          <cell r="HT51" t="str">
            <v>#N/A N/A</v>
          </cell>
          <cell r="HU51" t="str">
            <v>#N/A N/A</v>
          </cell>
          <cell r="HV51" t="str">
            <v>#N/A N/A</v>
          </cell>
          <cell r="HW51" t="str">
            <v>#N/A N/A</v>
          </cell>
          <cell r="HX51" t="str">
            <v>#N/A N/A</v>
          </cell>
          <cell r="HY51" t="str">
            <v>#N/A N/A</v>
          </cell>
          <cell r="HZ51" t="str">
            <v>#N/A N/A</v>
          </cell>
          <cell r="IA51" t="str">
            <v>#N/A N/A</v>
          </cell>
          <cell r="IB51" t="str">
            <v>#N/A N/A</v>
          </cell>
          <cell r="IC51" t="str">
            <v>#N/A N/A</v>
          </cell>
          <cell r="ID51" t="str">
            <v>#N/A N/A</v>
          </cell>
          <cell r="IE51" t="str">
            <v>#N/A N/A</v>
          </cell>
          <cell r="IF51">
            <v>851180.18699999992</v>
          </cell>
          <cell r="IG51">
            <v>798026.25299999991</v>
          </cell>
          <cell r="IH51">
            <v>814999.55699999991</v>
          </cell>
          <cell r="II51" t="str">
            <v>#N/A N/A</v>
          </cell>
          <cell r="IJ51" t="str">
            <v>#N/A N/A</v>
          </cell>
          <cell r="IK51" t="str">
            <v>#N/A N/A</v>
          </cell>
          <cell r="IL51" t="str">
            <v>#N/A N/A</v>
          </cell>
          <cell r="IM51" t="str">
            <v>#N/A N/A</v>
          </cell>
          <cell r="IN51" t="str">
            <v>#N/A N/A</v>
          </cell>
          <cell r="IO51" t="str">
            <v>#N/A N/A</v>
          </cell>
          <cell r="IP51" t="str">
            <v>#N/A N/A</v>
          </cell>
          <cell r="IQ51" t="str">
            <v>#N/A N/A</v>
          </cell>
          <cell r="IR51" t="str">
            <v>#N/A N/A</v>
          </cell>
          <cell r="IS51" t="str">
            <v>#N/A N/A</v>
          </cell>
          <cell r="IT51" t="str">
            <v>#N/A N/A</v>
          </cell>
          <cell r="IU51" t="str">
            <v>#N/A N/A</v>
          </cell>
          <cell r="IV51" t="str">
            <v>#N/A N/A</v>
          </cell>
          <cell r="IW51" t="str">
            <v>#N/A N/A</v>
          </cell>
          <cell r="IX51" t="str">
            <v>#N/A N/A</v>
          </cell>
          <cell r="IY51" t="str">
            <v>#N/A N/A</v>
          </cell>
          <cell r="IZ51" t="str">
            <v>#N/A N/A</v>
          </cell>
          <cell r="JA51" t="str">
            <v>#N/A N/A</v>
          </cell>
          <cell r="JB51" t="str">
            <v>#N/A N/A</v>
          </cell>
          <cell r="JC51" t="str">
            <v>#N/A N/A</v>
          </cell>
          <cell r="JD51" t="str">
            <v>#N/A N/A</v>
          </cell>
          <cell r="JE51" t="str">
            <v>#N/A N/A</v>
          </cell>
          <cell r="JF51" t="str">
            <v>#N/A N/A</v>
          </cell>
          <cell r="JG51" t="str">
            <v>#N/A N/A</v>
          </cell>
          <cell r="JH51" t="str">
            <v>#N/A N/A</v>
          </cell>
          <cell r="JI51" t="str">
            <v>#N/A N/A</v>
          </cell>
          <cell r="JJ51">
            <v>334.28199999999998</v>
          </cell>
          <cell r="JK51">
            <v>318.64400000000001</v>
          </cell>
          <cell r="JL51">
            <v>311.46600000000001</v>
          </cell>
          <cell r="JM51" t="str">
            <v>#N/A N/A</v>
          </cell>
          <cell r="JN51" t="str">
            <v>#N/A N/A</v>
          </cell>
          <cell r="JO51" t="str">
            <v>#N/A N/A</v>
          </cell>
          <cell r="JP51" t="str">
            <v>#N/A N/A</v>
          </cell>
          <cell r="JQ51" t="str">
            <v>#N/A N/A</v>
          </cell>
          <cell r="JR51" t="str">
            <v>#N/A N/A</v>
          </cell>
          <cell r="JS51" t="str">
            <v>#N/A N/A</v>
          </cell>
          <cell r="JT51" t="str">
            <v>#N/A N/A</v>
          </cell>
          <cell r="JU51" t="str">
            <v>#N/A N/A</v>
          </cell>
          <cell r="JV51" t="str">
            <v>#N/A N/A</v>
          </cell>
          <cell r="JW51" t="str">
            <v>#N/A N/A</v>
          </cell>
          <cell r="JX51" t="str">
            <v>#N/A N/A</v>
          </cell>
          <cell r="JY51">
            <v>91455.873000000007</v>
          </cell>
          <cell r="JZ51">
            <v>133581.39800000002</v>
          </cell>
          <cell r="KA51">
            <v>55882.073000000004</v>
          </cell>
          <cell r="KB51" t="str">
            <v>#N/A N/A</v>
          </cell>
          <cell r="KC51" t="str">
            <v>#N/A N/A</v>
          </cell>
          <cell r="KD51" t="str">
            <v>#N/A N/A</v>
          </cell>
          <cell r="KE51" t="str">
            <v>#N/A N/A</v>
          </cell>
          <cell r="KF51" t="str">
            <v>#N/A N/A</v>
          </cell>
          <cell r="KG51" t="str">
            <v>#N/A N/A</v>
          </cell>
          <cell r="KH51" t="str">
            <v>#N/A N/A</v>
          </cell>
          <cell r="KI51" t="str">
            <v>#N/A N/A</v>
          </cell>
          <cell r="KJ51" t="str">
            <v>#N/A N/A</v>
          </cell>
          <cell r="KK51" t="str">
            <v>#N/A N/A</v>
          </cell>
          <cell r="KL51" t="str">
            <v>#N/A N/A</v>
          </cell>
          <cell r="KM51" t="str">
            <v>#N/A N/A</v>
          </cell>
          <cell r="KN51">
            <v>22309.671999999999</v>
          </cell>
          <cell r="KO51">
            <v>11806.715</v>
          </cell>
          <cell r="KP51">
            <v>0.35699999999999998</v>
          </cell>
          <cell r="KQ51" t="str">
            <v>#N/A N/A</v>
          </cell>
          <cell r="KR51" t="str">
            <v>#N/A N/A</v>
          </cell>
          <cell r="KS51" t="str">
            <v>#N/A N/A</v>
          </cell>
          <cell r="KT51" t="str">
            <v>#N/A N/A</v>
          </cell>
          <cell r="KU51" t="str">
            <v>#N/A N/A</v>
          </cell>
          <cell r="KV51" t="str">
            <v>#N/A N/A</v>
          </cell>
          <cell r="KW51" t="str">
            <v>#N/A N/A</v>
          </cell>
          <cell r="KX51" t="str">
            <v>#N/A N/A</v>
          </cell>
          <cell r="KY51" t="str">
            <v>#N/A N/A</v>
          </cell>
          <cell r="KZ51" t="str">
            <v>#N/A N/A</v>
          </cell>
          <cell r="LA51" t="str">
            <v>#N/A N/A</v>
          </cell>
          <cell r="LB51" t="str">
            <v>#N/A N/A</v>
          </cell>
          <cell r="LC51">
            <v>759724.31400000001</v>
          </cell>
          <cell r="LD51">
            <v>664444.85499999998</v>
          </cell>
          <cell r="LE51">
            <v>759117.48399999982</v>
          </cell>
          <cell r="LF51" t="str">
            <v>#N/A N/A</v>
          </cell>
          <cell r="LG51" t="str">
            <v>#N/A N/A</v>
          </cell>
          <cell r="LH51" t="str">
            <v>#N/A N/A</v>
          </cell>
          <cell r="LI51" t="str">
            <v>#N/A N/A</v>
          </cell>
          <cell r="LJ51" t="str">
            <v>#N/A N/A</v>
          </cell>
          <cell r="LK51" t="str">
            <v>#N/A N/A</v>
          </cell>
          <cell r="LL51" t="str">
            <v>#N/A N/A</v>
          </cell>
          <cell r="LM51" t="str">
            <v>#N/A N/A</v>
          </cell>
          <cell r="LN51" t="str">
            <v>#N/A N/A</v>
          </cell>
          <cell r="LO51" t="str">
            <v>#N/A N/A</v>
          </cell>
          <cell r="LP51" t="str">
            <v>#N/A N/A</v>
          </cell>
          <cell r="LQ51" t="str">
            <v>#N/A N/A</v>
          </cell>
          <cell r="LR51">
            <v>-341.09299999999996</v>
          </cell>
          <cell r="LS51">
            <v>-685.88599999999997</v>
          </cell>
          <cell r="LT51">
            <v>-2596.1099999999997</v>
          </cell>
          <cell r="LU51" t="str">
            <v>#N/A N/A</v>
          </cell>
          <cell r="LV51" t="str">
            <v>#N/A N/A</v>
          </cell>
          <cell r="LW51" t="str">
            <v>#N/A N/A</v>
          </cell>
          <cell r="LX51" t="str">
            <v>#N/A N/A</v>
          </cell>
          <cell r="LY51" t="str">
            <v>#N/A N/A</v>
          </cell>
          <cell r="LZ51" t="str">
            <v>#N/A N/A</v>
          </cell>
          <cell r="MA51" t="str">
            <v>#N/A N/A</v>
          </cell>
          <cell r="MB51" t="str">
            <v>#N/A N/A</v>
          </cell>
          <cell r="MC51" t="str">
            <v>#N/A N/A</v>
          </cell>
          <cell r="MD51" t="str">
            <v>#N/A N/A</v>
          </cell>
          <cell r="ME51" t="str">
            <v>#N/A N/A</v>
          </cell>
          <cell r="MF51" t="str">
            <v>#N/A N/A</v>
          </cell>
          <cell r="MG51">
            <v>2503.1969999999997</v>
          </cell>
          <cell r="MH51" t="str">
            <v>#N/A N/A</v>
          </cell>
          <cell r="MI51" t="str">
            <v>#N/A N/A</v>
          </cell>
          <cell r="MJ51" t="str">
            <v>#N/A N/A</v>
          </cell>
          <cell r="MK51" t="str">
            <v>#N/A N/A</v>
          </cell>
          <cell r="ML51" t="str">
            <v>#N/A N/A</v>
          </cell>
          <cell r="MM51" t="str">
            <v>#N/A N/A</v>
          </cell>
          <cell r="MN51" t="str">
            <v>#N/A N/A</v>
          </cell>
          <cell r="MO51" t="str">
            <v>#N/A N/A</v>
          </cell>
          <cell r="MP51" t="str">
            <v>#N/A N/A</v>
          </cell>
          <cell r="MQ51" t="str">
            <v>#N/A N/A</v>
          </cell>
          <cell r="MR51" t="str">
            <v>#N/A N/A</v>
          </cell>
          <cell r="MS51" t="str">
            <v>#N/A N/A</v>
          </cell>
          <cell r="MT51" t="str">
            <v>#N/A N/A</v>
          </cell>
          <cell r="MU51" t="str">
            <v>#N/A N/A</v>
          </cell>
          <cell r="MV51">
            <v>11106.359999999999</v>
          </cell>
          <cell r="MW51">
            <v>12559.152</v>
          </cell>
          <cell r="MX51">
            <v>2721</v>
          </cell>
          <cell r="MY51" t="str">
            <v>#N/A N/A</v>
          </cell>
          <cell r="MZ51" t="str">
            <v>#N/A N/A</v>
          </cell>
          <cell r="NA51" t="str">
            <v>#N/A N/A</v>
          </cell>
          <cell r="NB51" t="str">
            <v>#N/A N/A</v>
          </cell>
          <cell r="NC51" t="str">
            <v>#N/A N/A</v>
          </cell>
          <cell r="ND51" t="str">
            <v>#N/A N/A</v>
          </cell>
          <cell r="NE51" t="str">
            <v>#N/A N/A</v>
          </cell>
          <cell r="NF51" t="str">
            <v>#N/A N/A</v>
          </cell>
          <cell r="NG51" t="str">
            <v>#N/A N/A</v>
          </cell>
          <cell r="NH51" t="str">
            <v>#N/A N/A</v>
          </cell>
          <cell r="NI51" t="str">
            <v>#N/A N/A</v>
          </cell>
          <cell r="NJ51" t="str">
            <v>#N/A N/A</v>
          </cell>
          <cell r="NK51">
            <v>-123.511</v>
          </cell>
          <cell r="NL51">
            <v>-401.13399999999996</v>
          </cell>
          <cell r="NM51">
            <v>-53982.515999999996</v>
          </cell>
          <cell r="NN51" t="str">
            <v>#N/A N/A</v>
          </cell>
          <cell r="NO51" t="str">
            <v>#N/A N/A</v>
          </cell>
          <cell r="NP51" t="str">
            <v>#N/A N/A</v>
          </cell>
          <cell r="NQ51" t="str">
            <v>#N/A N/A</v>
          </cell>
          <cell r="NR51" t="str">
            <v>#N/A N/A</v>
          </cell>
          <cell r="NS51" t="str">
            <v>#N/A N/A</v>
          </cell>
          <cell r="NT51" t="str">
            <v>#N/A N/A</v>
          </cell>
          <cell r="NU51" t="str">
            <v>#N/A N/A</v>
          </cell>
          <cell r="NV51" t="str">
            <v>#N/A N/A</v>
          </cell>
          <cell r="NW51" t="str">
            <v>#N/A N/A</v>
          </cell>
          <cell r="NX51" t="str">
            <v>#N/A N/A</v>
          </cell>
          <cell r="NY51" t="str">
            <v>#N/A N/A</v>
          </cell>
          <cell r="NZ51" t="str">
            <v>#N/A N/A</v>
          </cell>
          <cell r="OA51" t="str">
            <v>#N/A N/A</v>
          </cell>
          <cell r="OB51" t="str">
            <v>#N/A N/A</v>
          </cell>
          <cell r="OC51" t="str">
            <v>#N/A N/A</v>
          </cell>
          <cell r="OD51" t="str">
            <v>CLP</v>
          </cell>
        </row>
        <row r="52">
          <cell r="C52" t="str">
            <v>CALICHERA-A</v>
          </cell>
          <cell r="D52">
            <v>6973.1298828125</v>
          </cell>
          <cell r="E52">
            <v>5680.35302734375</v>
          </cell>
          <cell r="F52">
            <v>8570.52734375</v>
          </cell>
          <cell r="G52">
            <v>15341.62890625</v>
          </cell>
          <cell r="H52">
            <v>17541.767578125</v>
          </cell>
          <cell r="I52">
            <v>30664.211549111002</v>
          </cell>
          <cell r="J52">
            <v>872.90480198723719</v>
          </cell>
          <cell r="K52">
            <v>8333.7399142739014</v>
          </cell>
          <cell r="L52">
            <v>5276.4732208967544</v>
          </cell>
          <cell r="M52">
            <v>2282.0157441763072</v>
          </cell>
          <cell r="N52">
            <v>845.72425516787712</v>
          </cell>
          <cell r="O52">
            <v>1455.1010305754562</v>
          </cell>
          <cell r="P52">
            <v>5873.1735036927439</v>
          </cell>
          <cell r="Q52">
            <v>9474.321736294216</v>
          </cell>
          <cell r="R52" t="str">
            <v>#N/A N/A</v>
          </cell>
          <cell r="S52" t="str">
            <v>#N/A N/A</v>
          </cell>
          <cell r="T52" t="str">
            <v>#N/A N/A</v>
          </cell>
          <cell r="U52" t="str">
            <v>#N/A N/A</v>
          </cell>
          <cell r="V52" t="str">
            <v>#N/A N/A</v>
          </cell>
          <cell r="W52" t="str">
            <v>#N/A N/A</v>
          </cell>
          <cell r="X52" t="str">
            <v>#N/A N/A</v>
          </cell>
          <cell r="Y52" t="str">
            <v>#N/A N/A</v>
          </cell>
          <cell r="Z52" t="str">
            <v>#N/A N/A</v>
          </cell>
          <cell r="AA52" t="str">
            <v>#N/A N/A</v>
          </cell>
          <cell r="AB52" t="str">
            <v>#N/A N/A</v>
          </cell>
          <cell r="AC52" t="str">
            <v>#N/A N/A</v>
          </cell>
          <cell r="AD52" t="str">
            <v>#N/A N/A</v>
          </cell>
          <cell r="AE52" t="str">
            <v>#N/A N/A</v>
          </cell>
          <cell r="AF52" t="str">
            <v>#N/A N/A</v>
          </cell>
          <cell r="AG52" t="str">
            <v>#N/A N/A</v>
          </cell>
          <cell r="AH52">
            <v>5537.5139691829681</v>
          </cell>
          <cell r="AI52">
            <v>5294.54296875</v>
          </cell>
          <cell r="AJ52">
            <v>8271.005859375</v>
          </cell>
          <cell r="AK52">
            <v>14564.233520507813</v>
          </cell>
          <cell r="AL52">
            <v>16781.937622070313</v>
          </cell>
          <cell r="AM52">
            <v>29749.976329930112</v>
          </cell>
          <cell r="AN52">
            <v>-358.69234301517702</v>
          </cell>
          <cell r="AO52">
            <v>111531.52420071165</v>
          </cell>
          <cell r="AP52">
            <v>34575.482814318428</v>
          </cell>
          <cell r="AQ52">
            <v>1359.1488429706289</v>
          </cell>
          <cell r="AR52">
            <v>-6292.1106459815946</v>
          </cell>
          <cell r="AS52">
            <v>14338.467458591856</v>
          </cell>
          <cell r="AT52">
            <v>3919.8252939895106</v>
          </cell>
          <cell r="AU52">
            <v>9110.3024642757246</v>
          </cell>
          <cell r="AV52" t="str">
            <v>#N/A N/A</v>
          </cell>
          <cell r="AW52">
            <v>498.63800048828125</v>
          </cell>
          <cell r="AX52">
            <v>3578.970947265625</v>
          </cell>
          <cell r="AY52">
            <v>6558.60986328125</v>
          </cell>
          <cell r="AZ52">
            <v>11073.0576171875</v>
          </cell>
          <cell r="BA52">
            <v>10257.31640625</v>
          </cell>
          <cell r="BB52">
            <v>17661.813112068412</v>
          </cell>
          <cell r="BC52">
            <v>-12340.056309385041</v>
          </cell>
          <cell r="BD52">
            <v>98921.3922008847</v>
          </cell>
          <cell r="BE52">
            <v>18770.538481605265</v>
          </cell>
          <cell r="BF52">
            <v>-10917.689567093599</v>
          </cell>
          <cell r="BG52">
            <v>-20509.907425643978</v>
          </cell>
          <cell r="BH52">
            <v>1620.5772798816197</v>
          </cell>
          <cell r="BI52">
            <v>-10226.822479556729</v>
          </cell>
          <cell r="BJ52">
            <v>-8378.9903656342613</v>
          </cell>
          <cell r="BK52" t="str">
            <v>#N/A N/A</v>
          </cell>
          <cell r="BL52">
            <v>1690.56298828125</v>
          </cell>
          <cell r="BM52">
            <v>97.567001342773438</v>
          </cell>
          <cell r="BN52">
            <v>10.47599983215332</v>
          </cell>
          <cell r="BO52">
            <v>317.22900390625</v>
          </cell>
          <cell r="BP52">
            <v>424.156005859375</v>
          </cell>
          <cell r="BQ52">
            <v>1307.9150337225108</v>
          </cell>
          <cell r="BR52">
            <v>1103.8292120554759</v>
          </cell>
          <cell r="BS52">
            <v>2500.569003377746</v>
          </cell>
          <cell r="BT52">
            <v>560.38307593404841</v>
          </cell>
          <cell r="BU52">
            <v>570.2620946129432</v>
          </cell>
          <cell r="BV52">
            <v>845.724255167877</v>
          </cell>
          <cell r="BW52">
            <v>1588.8692560624745</v>
          </cell>
          <cell r="BX52">
            <v>6112.3473493577503</v>
          </cell>
          <cell r="BY52">
            <v>9641.9277320437377</v>
          </cell>
          <cell r="BZ52" t="str">
            <v>#N/A N/A</v>
          </cell>
          <cell r="CA52" t="str">
            <v>#N/A N/A</v>
          </cell>
          <cell r="CB52" t="str">
            <v>#N/A N/A</v>
          </cell>
          <cell r="CC52" t="str">
            <v>#N/A N/A</v>
          </cell>
          <cell r="CD52" t="str">
            <v>#N/A N/A</v>
          </cell>
          <cell r="CE52" t="str">
            <v>#N/A N/A</v>
          </cell>
          <cell r="CF52" t="str">
            <v>#N/A N/A</v>
          </cell>
          <cell r="CG52" t="str">
            <v>#N/A N/A</v>
          </cell>
          <cell r="CH52" t="str">
            <v>#N/A N/A</v>
          </cell>
          <cell r="CI52" t="str">
            <v>#N/A N/A</v>
          </cell>
          <cell r="CJ52" t="str">
            <v>#N/A N/A</v>
          </cell>
          <cell r="CK52" t="str">
            <v>#N/A N/A</v>
          </cell>
          <cell r="CL52" t="str">
            <v>#N/A N/A</v>
          </cell>
          <cell r="CM52" t="str">
            <v>#N/A N/A</v>
          </cell>
          <cell r="CN52" t="str">
            <v>#N/A N/A</v>
          </cell>
          <cell r="CO52" t="str">
            <v>#N/A N/A</v>
          </cell>
          <cell r="CP52">
            <v>1986.7169799804687</v>
          </cell>
          <cell r="CQ52">
            <v>5989.66796875</v>
          </cell>
          <cell r="CR52">
            <v>9659.80078125</v>
          </cell>
          <cell r="CS52">
            <v>11521.082611083984</v>
          </cell>
          <cell r="CT52">
            <v>10602.102416992188</v>
          </cell>
          <cell r="CU52">
            <v>21869.592456088259</v>
          </cell>
          <cell r="CV52">
            <v>75628.529822468176</v>
          </cell>
          <cell r="CW52">
            <v>156422.1859784445</v>
          </cell>
          <cell r="CX52">
            <v>78622.408427067188</v>
          </cell>
          <cell r="CY52">
            <v>57806.389918131194</v>
          </cell>
          <cell r="CZ52">
            <v>58417.22358051192</v>
          </cell>
          <cell r="DA52">
            <v>57000.127193635082</v>
          </cell>
          <cell r="DB52">
            <v>28723.123484528642</v>
          </cell>
          <cell r="DC52">
            <v>23780.410068805097</v>
          </cell>
          <cell r="DD52" t="str">
            <v>#N/A N/A</v>
          </cell>
          <cell r="DE52">
            <v>0</v>
          </cell>
          <cell r="DF52">
            <v>-240.49400329589844</v>
          </cell>
          <cell r="DG52">
            <v>48.0989990234375</v>
          </cell>
          <cell r="DH52">
            <v>-65.971000671386719</v>
          </cell>
          <cell r="DI52">
            <v>-661.260986328125</v>
          </cell>
          <cell r="DJ52">
            <v>221.37963045842099</v>
          </cell>
          <cell r="DK52">
            <v>768.700812386709</v>
          </cell>
          <cell r="DL52">
            <v>126.84450586966445</v>
          </cell>
          <cell r="DM52">
            <v>-1506.7625017152984</v>
          </cell>
          <cell r="DN52">
            <v>736.64899923283485</v>
          </cell>
          <cell r="DO52">
            <v>-2098.0186525556192</v>
          </cell>
          <cell r="DP52">
            <v>-441.43514410716091</v>
          </cell>
          <cell r="DQ52">
            <v>-1759.8400147618552</v>
          </cell>
          <cell r="DR52">
            <v>-1200.0851180034067</v>
          </cell>
          <cell r="DS52" t="str">
            <v>#N/A N/A</v>
          </cell>
          <cell r="DT52">
            <v>1986.717041015625</v>
          </cell>
          <cell r="DU52">
            <v>6230.162109375</v>
          </cell>
          <cell r="DV52">
            <v>9611.7021484375</v>
          </cell>
          <cell r="DW52">
            <v>11587.0537109375</v>
          </cell>
          <cell r="DX52">
            <v>11263.36328125</v>
          </cell>
          <cell r="DY52">
            <v>21648.212825629835</v>
          </cell>
          <cell r="DZ52">
            <v>74859.830820334842</v>
          </cell>
          <cell r="EA52">
            <v>156295.34147257486</v>
          </cell>
          <cell r="EB52">
            <v>80129.170928782478</v>
          </cell>
          <cell r="EC52">
            <v>57069.740918898358</v>
          </cell>
          <cell r="ED52">
            <v>60515.24223306754</v>
          </cell>
          <cell r="EE52">
            <v>57441.562337742245</v>
          </cell>
          <cell r="EF52">
            <v>30482.96349929049</v>
          </cell>
          <cell r="EG52">
            <v>24980.495186808501</v>
          </cell>
          <cell r="EH52" t="str">
            <v>#N/A N/A</v>
          </cell>
          <cell r="EI52">
            <v>237.91600036621094</v>
          </cell>
          <cell r="EJ52">
            <v>215.79600524902344</v>
          </cell>
          <cell r="EK52">
            <v>13.244000434875488</v>
          </cell>
          <cell r="EL52">
            <v>1632.4620361328125</v>
          </cell>
          <cell r="EM52">
            <v>61.474998474121094</v>
          </cell>
          <cell r="EN52">
            <v>26524.821200000002</v>
          </cell>
          <cell r="EO52">
            <v>16400.511526107788</v>
          </cell>
          <cell r="EP52">
            <v>415.60154999999997</v>
          </cell>
          <cell r="EQ52">
            <v>1467.6480000000001</v>
          </cell>
          <cell r="ER52">
            <v>495.60299999999989</v>
          </cell>
          <cell r="ES52">
            <v>52370.528989999999</v>
          </cell>
          <cell r="ET52">
            <v>22030.016700000004</v>
          </cell>
          <cell r="EU52">
            <v>2255.2403999999997</v>
          </cell>
          <cell r="EV52">
            <v>352.88280000000003</v>
          </cell>
          <cell r="EW52" t="str">
            <v>#N/A N/A</v>
          </cell>
          <cell r="EX52">
            <v>1259.050048828125</v>
          </cell>
          <cell r="EY52">
            <v>211.09199523925781</v>
          </cell>
          <cell r="EZ52">
            <v>352.5679931640625</v>
          </cell>
          <cell r="FA52">
            <v>7542.8359375</v>
          </cell>
          <cell r="FB52">
            <v>6316.796875</v>
          </cell>
          <cell r="FC52">
            <v>208.20579999999998</v>
          </cell>
          <cell r="FD52">
            <v>21636.212013244629</v>
          </cell>
          <cell r="FE52">
            <v>215923.01969999995</v>
          </cell>
          <cell r="FF52">
            <v>12164.256000000001</v>
          </cell>
          <cell r="FG52">
            <v>38693.398999999998</v>
          </cell>
          <cell r="FH52">
            <v>12038.216970000001</v>
          </cell>
          <cell r="FI52">
            <v>123053.55915000002</v>
          </cell>
          <cell r="FJ52">
            <v>19030.563299999994</v>
          </cell>
          <cell r="FK52">
            <v>59696.715599999989</v>
          </cell>
          <cell r="FL52" t="str">
            <v>#N/A N/A</v>
          </cell>
          <cell r="FM52">
            <v>0</v>
          </cell>
          <cell r="FN52">
            <v>0</v>
          </cell>
          <cell r="FO52">
            <v>2.3329999446868896</v>
          </cell>
          <cell r="FP52">
            <v>2.3970000743865967</v>
          </cell>
          <cell r="FQ52">
            <v>2.4330000877380371</v>
          </cell>
          <cell r="FR52">
            <v>2.4905000000000004</v>
          </cell>
          <cell r="FS52">
            <v>4.4695001379586756</v>
          </cell>
          <cell r="FT52">
            <v>17396.400899999997</v>
          </cell>
          <cell r="FU52">
            <v>0.93599999999999994</v>
          </cell>
          <cell r="FV52">
            <v>702.88349999999991</v>
          </cell>
          <cell r="FW52">
            <v>66.073020000000014</v>
          </cell>
          <cell r="FX52">
            <v>39880.078649999996</v>
          </cell>
          <cell r="FY52">
            <v>201138.1911</v>
          </cell>
          <cell r="FZ52">
            <v>244158.75900000002</v>
          </cell>
          <cell r="GA52" t="str">
            <v>#N/A N/A</v>
          </cell>
          <cell r="GB52" t="str">
            <v>#N/A N/A</v>
          </cell>
          <cell r="GC52" t="str">
            <v>#N/A N/A</v>
          </cell>
          <cell r="GD52" t="str">
            <v>#N/A N/A</v>
          </cell>
          <cell r="GE52" t="str">
            <v>#N/A N/A</v>
          </cell>
          <cell r="GF52" t="str">
            <v>#N/A N/A</v>
          </cell>
          <cell r="GG52" t="str">
            <v>#N/A N/A</v>
          </cell>
          <cell r="GH52" t="str">
            <v>#N/A N/A</v>
          </cell>
          <cell r="GI52" t="str">
            <v>#N/A N/A</v>
          </cell>
          <cell r="GJ52" t="str">
            <v>#N/A N/A</v>
          </cell>
          <cell r="GK52" t="str">
            <v>#N/A N/A</v>
          </cell>
          <cell r="GL52" t="str">
            <v>#N/A N/A</v>
          </cell>
          <cell r="GM52" t="str">
            <v>#N/A N/A</v>
          </cell>
          <cell r="GN52" t="str">
            <v>#N/A N/A</v>
          </cell>
          <cell r="GO52" t="str">
            <v>#N/A N/A</v>
          </cell>
          <cell r="GP52" t="str">
            <v>#N/A N/A</v>
          </cell>
          <cell r="GQ52" t="str">
            <v>#N/A N/A</v>
          </cell>
          <cell r="GR52" t="str">
            <v>#N/A N/A</v>
          </cell>
          <cell r="GS52" t="str">
            <v>#N/A N/A</v>
          </cell>
          <cell r="GT52" t="str">
            <v>#N/A N/A</v>
          </cell>
          <cell r="GU52" t="str">
            <v>#N/A N/A</v>
          </cell>
          <cell r="GV52" t="str">
            <v>#N/A N/A</v>
          </cell>
          <cell r="GW52" t="str">
            <v>#N/A N/A</v>
          </cell>
          <cell r="GX52" t="str">
            <v>#N/A N/A</v>
          </cell>
          <cell r="GY52" t="str">
            <v>#N/A N/A</v>
          </cell>
          <cell r="GZ52" t="str">
            <v>#N/A N/A</v>
          </cell>
          <cell r="HA52" t="str">
            <v>#N/A N/A</v>
          </cell>
          <cell r="HB52" t="str">
            <v>#N/A N/A</v>
          </cell>
          <cell r="HC52" t="str">
            <v>#N/A N/A</v>
          </cell>
          <cell r="HD52" t="str">
            <v>#N/A N/A</v>
          </cell>
          <cell r="HE52" t="str">
            <v>#N/A N/A</v>
          </cell>
          <cell r="HF52">
            <v>4.5539999008178711</v>
          </cell>
          <cell r="HG52">
            <v>5.8020000457763672</v>
          </cell>
          <cell r="HH52">
            <v>6.1329998970031738</v>
          </cell>
          <cell r="HI52">
            <v>86.202003479003906</v>
          </cell>
          <cell r="HJ52">
            <v>71.938003540039063</v>
          </cell>
          <cell r="HK52">
            <v>56.783400000000007</v>
          </cell>
          <cell r="HL52">
            <v>52.995497982949018</v>
          </cell>
          <cell r="HM52">
            <v>26.3874</v>
          </cell>
          <cell r="HN52">
            <v>13.572000000000001</v>
          </cell>
          <cell r="HO52">
            <v>8.8315000000000001</v>
          </cell>
          <cell r="HP52">
            <v>8.1394300000000008</v>
          </cell>
          <cell r="HQ52">
            <v>6.3054000000000006</v>
          </cell>
          <cell r="HR52">
            <v>4.2482999999999986</v>
          </cell>
          <cell r="HS52">
            <v>1.4172</v>
          </cell>
          <cell r="HT52" t="str">
            <v>#N/A N/A</v>
          </cell>
          <cell r="HU52">
            <v>140249.4375</v>
          </cell>
          <cell r="HV52">
            <v>121504.2890625</v>
          </cell>
          <cell r="HW52">
            <v>142268.296875</v>
          </cell>
          <cell r="HX52">
            <v>153161.609375</v>
          </cell>
          <cell r="HY52">
            <v>248750.3125</v>
          </cell>
          <cell r="HZ52">
            <v>364420.91819999996</v>
          </cell>
          <cell r="IA52">
            <v>552745.59967041016</v>
          </cell>
          <cell r="IB52">
            <v>649254.87269999995</v>
          </cell>
          <cell r="IC52">
            <v>478750.42799999996</v>
          </cell>
          <cell r="ID52">
            <v>607594.73199999996</v>
          </cell>
          <cell r="IE52">
            <v>628562.21506000008</v>
          </cell>
          <cell r="IF52">
            <v>738555.18014999991</v>
          </cell>
          <cell r="IG52">
            <v>843153.42509999999</v>
          </cell>
          <cell r="IH52">
            <v>1040444.4659999999</v>
          </cell>
          <cell r="II52" t="str">
            <v>#N/A N/A</v>
          </cell>
          <cell r="IJ52" t="str">
            <v>#N/A N/A</v>
          </cell>
          <cell r="IK52" t="str">
            <v>#N/A N/A</v>
          </cell>
          <cell r="IL52" t="str">
            <v>#N/A N/A</v>
          </cell>
          <cell r="IM52" t="str">
            <v>#N/A N/A</v>
          </cell>
          <cell r="IN52" t="str">
            <v>#N/A N/A</v>
          </cell>
          <cell r="IO52" t="str">
            <v>#N/A N/A</v>
          </cell>
          <cell r="IP52" t="str">
            <v>#N/A N/A</v>
          </cell>
          <cell r="IQ52" t="str">
            <v>#N/A N/A</v>
          </cell>
          <cell r="IR52" t="str">
            <v>#N/A N/A</v>
          </cell>
          <cell r="IS52" t="str">
            <v>#N/A N/A</v>
          </cell>
          <cell r="IT52" t="str">
            <v>#N/A N/A</v>
          </cell>
          <cell r="IU52" t="str">
            <v>#N/A N/A</v>
          </cell>
          <cell r="IV52" t="str">
            <v>#N/A N/A</v>
          </cell>
          <cell r="IW52" t="str">
            <v>#N/A N/A</v>
          </cell>
          <cell r="IX52" t="str">
            <v>#N/A N/A</v>
          </cell>
          <cell r="IY52">
            <v>10971.719787597656</v>
          </cell>
          <cell r="IZ52">
            <v>9381.9830322265625</v>
          </cell>
          <cell r="JA52">
            <v>8299.12890625</v>
          </cell>
          <cell r="JB52">
            <v>29894.592041015625</v>
          </cell>
          <cell r="JC52">
            <v>93776.0625</v>
          </cell>
          <cell r="JD52">
            <v>128412.1724</v>
          </cell>
          <cell r="JE52">
            <v>164607.85393667221</v>
          </cell>
          <cell r="JF52">
            <v>205880.07675000001</v>
          </cell>
          <cell r="JG52">
            <v>156154.28400000001</v>
          </cell>
          <cell r="JH52">
            <v>174229.91</v>
          </cell>
          <cell r="JI52">
            <v>187159.96858000002</v>
          </cell>
          <cell r="JJ52">
            <v>217770.12525000001</v>
          </cell>
          <cell r="JK52">
            <v>238747.17719999998</v>
          </cell>
          <cell r="JL52">
            <v>327762.22140000004</v>
          </cell>
          <cell r="JM52" t="str">
            <v>#N/A N/A</v>
          </cell>
          <cell r="JN52">
            <v>21791.653503417969</v>
          </cell>
          <cell r="JO52">
            <v>17315.952136993408</v>
          </cell>
          <cell r="JP52">
            <v>35693.1044921875</v>
          </cell>
          <cell r="JQ52">
            <v>30015.330041885376</v>
          </cell>
          <cell r="JR52">
            <v>93800.553499221802</v>
          </cell>
          <cell r="JS52">
            <v>129000.42849999998</v>
          </cell>
          <cell r="JT52">
            <v>198597.76169812679</v>
          </cell>
          <cell r="JU52">
            <v>263485.29330000002</v>
          </cell>
          <cell r="JV52">
            <v>180677.95199999999</v>
          </cell>
          <cell r="JW52">
            <v>200615.31499999997</v>
          </cell>
          <cell r="JX52">
            <v>212972.01627000002</v>
          </cell>
          <cell r="JY52">
            <v>237863.85870000001</v>
          </cell>
          <cell r="JZ52">
            <v>250135.65569999997</v>
          </cell>
          <cell r="KA52">
            <v>342753.36300000001</v>
          </cell>
          <cell r="KB52" t="str">
            <v>#N/A N/A</v>
          </cell>
          <cell r="KC52">
            <v>-1.0000000474974513E-3</v>
          </cell>
          <cell r="KD52">
            <v>0</v>
          </cell>
          <cell r="KE52">
            <v>0</v>
          </cell>
          <cell r="KF52">
            <v>3.0000000260770321E-3</v>
          </cell>
          <cell r="KG52">
            <v>4.0000001899898052E-3</v>
          </cell>
          <cell r="KH52">
            <v>0.49810000000000004</v>
          </cell>
          <cell r="KI52">
            <v>0.63850003032712266</v>
          </cell>
          <cell r="KJ52">
            <v>0</v>
          </cell>
          <cell r="KK52">
            <v>0.93599999999999994</v>
          </cell>
          <cell r="KL52">
            <v>0</v>
          </cell>
          <cell r="KM52">
            <v>0</v>
          </cell>
          <cell r="KN52">
            <v>0</v>
          </cell>
          <cell r="KO52">
            <v>0</v>
          </cell>
          <cell r="KP52">
            <v>0</v>
          </cell>
          <cell r="KQ52" t="str">
            <v>#N/A N/A</v>
          </cell>
          <cell r="KR52">
            <v>118457.78024999995</v>
          </cell>
          <cell r="KS52">
            <v>104188.333984375</v>
          </cell>
          <cell r="KT52">
            <v>106575.197265625</v>
          </cell>
          <cell r="KU52">
            <v>123146.28034375003</v>
          </cell>
          <cell r="KV52">
            <v>154949.75985937519</v>
          </cell>
          <cell r="KW52">
            <v>235420.48969999998</v>
          </cell>
          <cell r="KX52">
            <v>354147.8649633482</v>
          </cell>
          <cell r="KY52">
            <v>385769.57939999999</v>
          </cell>
          <cell r="KZ52">
            <v>298072.47599999991</v>
          </cell>
          <cell r="LA52">
            <v>406979.4169999999</v>
          </cell>
          <cell r="LB52">
            <v>415590.19878999999</v>
          </cell>
          <cell r="LC52">
            <v>500691.32145000005</v>
          </cell>
          <cell r="LD52">
            <v>593017.76939999999</v>
          </cell>
          <cell r="LE52">
            <v>697691.103</v>
          </cell>
          <cell r="LF52" t="str">
            <v>#N/A N/A</v>
          </cell>
          <cell r="LG52">
            <v>-1.3220000267028809</v>
          </cell>
          <cell r="LH52">
            <v>-2.1659998893737793</v>
          </cell>
          <cell r="LI52">
            <v>-1.5410000085830688</v>
          </cell>
          <cell r="LJ52">
            <v>-88.055000305175781</v>
          </cell>
          <cell r="LK52">
            <v>-4.1539998054504395</v>
          </cell>
          <cell r="LL52">
            <v>-9.3981918590839086</v>
          </cell>
          <cell r="LM52">
            <v>-5.2363812448244813</v>
          </cell>
          <cell r="LN52">
            <v>-7.2642228031085363</v>
          </cell>
          <cell r="LO52">
            <v>-10.198054157125538</v>
          </cell>
          <cell r="LP52">
            <v>-0.48368286226712742</v>
          </cell>
          <cell r="LQ52">
            <v>-6.8085908984187915</v>
          </cell>
          <cell r="LR52">
            <v>-1.9817514886965697</v>
          </cell>
          <cell r="LS52">
            <v>0</v>
          </cell>
          <cell r="LT52">
            <v>0</v>
          </cell>
          <cell r="LU52" t="str">
            <v>#N/A N/A</v>
          </cell>
          <cell r="LV52" t="str">
            <v>#N/A N/A</v>
          </cell>
          <cell r="LW52" t="str">
            <v>#N/A N/A</v>
          </cell>
          <cell r="LX52" t="str">
            <v>#N/A N/A</v>
          </cell>
          <cell r="LY52" t="str">
            <v>#N/A N/A</v>
          </cell>
          <cell r="LZ52" t="str">
            <v>#N/A N/A</v>
          </cell>
          <cell r="MA52" t="str">
            <v>#N/A N/A</v>
          </cell>
          <cell r="MB52" t="str">
            <v>#N/A N/A</v>
          </cell>
          <cell r="MC52">
            <v>11572.465711721368</v>
          </cell>
          <cell r="MD52">
            <v>6250.3873929022411</v>
          </cell>
          <cell r="ME52">
            <v>10956.867878937237</v>
          </cell>
          <cell r="MF52">
            <v>11240.983573289426</v>
          </cell>
          <cell r="MG52">
            <v>12486.520692404911</v>
          </cell>
          <cell r="MH52">
            <v>14299.05688283635</v>
          </cell>
          <cell r="MI52">
            <v>17225.444328788668</v>
          </cell>
          <cell r="MJ52" t="str">
            <v>#N/A N/A</v>
          </cell>
          <cell r="MK52" t="str">
            <v>#N/A N/A</v>
          </cell>
          <cell r="ML52" t="str">
            <v>#N/A N/A</v>
          </cell>
          <cell r="MM52" t="str">
            <v>#N/A N/A</v>
          </cell>
          <cell r="MN52" t="str">
            <v>#N/A N/A</v>
          </cell>
          <cell r="MO52" t="str">
            <v>#N/A N/A</v>
          </cell>
          <cell r="MP52" t="str">
            <v>#N/A N/A</v>
          </cell>
          <cell r="MQ52" t="str">
            <v>#N/A N/A</v>
          </cell>
          <cell r="MR52" t="str">
            <v>#N/A N/A</v>
          </cell>
          <cell r="MS52" t="str">
            <v>#N/A N/A</v>
          </cell>
          <cell r="MT52">
            <v>-730.84480488562951</v>
          </cell>
          <cell r="MU52">
            <v>477.08769081063099</v>
          </cell>
          <cell r="MV52">
            <v>-334.91600158972028</v>
          </cell>
          <cell r="MW52">
            <v>-2050.3877174909453</v>
          </cell>
          <cell r="MX52">
            <v>0</v>
          </cell>
          <cell r="MY52" t="str">
            <v>#N/A N/A</v>
          </cell>
          <cell r="MZ52">
            <v>-2.1919999122619629</v>
          </cell>
          <cell r="NA52">
            <v>-520.91802978515625</v>
          </cell>
          <cell r="NB52">
            <v>-1821.3919677734375</v>
          </cell>
          <cell r="NC52">
            <v>-2916.339111328125</v>
          </cell>
          <cell r="ND52">
            <v>-3445.02294921875</v>
          </cell>
          <cell r="NE52">
            <v>-3326.9599181157041</v>
          </cell>
          <cell r="NF52">
            <v>-6247.5264750018478</v>
          </cell>
          <cell r="NG52">
            <v>-69661.102749963509</v>
          </cell>
          <cell r="NH52">
            <v>-225068.50573422134</v>
          </cell>
          <cell r="NI52">
            <v>-22661.025780077187</v>
          </cell>
          <cell r="NJ52">
            <v>-17232.057235976645</v>
          </cell>
          <cell r="NK52">
            <v>-18497.172957621606</v>
          </cell>
          <cell r="NL52">
            <v>-19865.128885412687</v>
          </cell>
          <cell r="NM52">
            <v>-10489.123663683895</v>
          </cell>
          <cell r="NN52" t="str">
            <v>#N/A N/A</v>
          </cell>
          <cell r="NO52">
            <v>1.5829999446868896</v>
          </cell>
          <cell r="NP52">
            <v>705.37200927734375</v>
          </cell>
          <cell r="NQ52">
            <v>735.843994140625</v>
          </cell>
          <cell r="NR52">
            <v>1348.4429931640625</v>
          </cell>
          <cell r="NS52">
            <v>1979.5479736328125</v>
          </cell>
          <cell r="NT52">
            <v>1366.3926719568105</v>
          </cell>
          <cell r="NU52">
            <v>999.10155984912933</v>
          </cell>
          <cell r="NV52">
            <v>24.027813887205156</v>
          </cell>
          <cell r="NW52">
            <v>21.925816437819908</v>
          </cell>
          <cell r="NX52">
            <v>5.8041943472055291</v>
          </cell>
          <cell r="NY52">
            <v>2.4316396065781398</v>
          </cell>
          <cell r="NZ52">
            <v>4.4589408495672807</v>
          </cell>
          <cell r="OA52">
            <v>3.4249238042721797</v>
          </cell>
          <cell r="OB52">
            <v>3.273554604482833</v>
          </cell>
          <cell r="OC52" t="str">
            <v>#N/A N/A</v>
          </cell>
          <cell r="OD52" t="str">
            <v>CLP</v>
          </cell>
        </row>
        <row r="53">
          <cell r="C53" t="str">
            <v>CGE DISTRIBUCION</v>
          </cell>
          <cell r="D53" t="str">
            <v>#N/A N/A</v>
          </cell>
          <cell r="E53" t="str">
            <v>#N/A N/A</v>
          </cell>
          <cell r="F53" t="str">
            <v>#N/A N/A</v>
          </cell>
          <cell r="G53" t="str">
            <v>#N/A N/A</v>
          </cell>
          <cell r="H53">
            <v>339532.09375</v>
          </cell>
          <cell r="I53">
            <v>480089.625</v>
          </cell>
          <cell r="J53">
            <v>654450.5625</v>
          </cell>
          <cell r="K53">
            <v>633253.625</v>
          </cell>
          <cell r="L53">
            <v>605322.55700000003</v>
          </cell>
          <cell r="M53">
            <v>632019.27099999995</v>
          </cell>
          <cell r="N53">
            <v>671001.16200000001</v>
          </cell>
          <cell r="O53">
            <v>718625.55099999998</v>
          </cell>
          <cell r="P53">
            <v>839534.90899999999</v>
          </cell>
          <cell r="Q53">
            <v>931884.27899999998</v>
          </cell>
          <cell r="R53" t="str">
            <v>#N/A N/A</v>
          </cell>
          <cell r="S53" t="str">
            <v>#N/A N/A</v>
          </cell>
          <cell r="T53" t="str">
            <v>#N/A N/A</v>
          </cell>
          <cell r="U53" t="str">
            <v>#N/A N/A</v>
          </cell>
          <cell r="V53" t="str">
            <v>#N/A N/A</v>
          </cell>
          <cell r="W53">
            <v>277107.03125</v>
          </cell>
          <cell r="X53">
            <v>407028.78125</v>
          </cell>
          <cell r="Y53">
            <v>575365.5</v>
          </cell>
          <cell r="Z53">
            <v>559658.6875</v>
          </cell>
          <cell r="AA53">
            <v>534529.04099999997</v>
          </cell>
          <cell r="AB53">
            <v>578121.58600000001</v>
          </cell>
          <cell r="AC53">
            <v>576021.19400000002</v>
          </cell>
          <cell r="AD53">
            <v>611440.66799999995</v>
          </cell>
          <cell r="AE53">
            <v>732968.32799999998</v>
          </cell>
          <cell r="AF53">
            <v>826780.56799999997</v>
          </cell>
          <cell r="AG53" t="str">
            <v>#N/A N/A</v>
          </cell>
          <cell r="AH53" t="str">
            <v>#N/A N/A</v>
          </cell>
          <cell r="AI53" t="str">
            <v>#N/A N/A</v>
          </cell>
          <cell r="AJ53" t="str">
            <v>#N/A N/A</v>
          </cell>
          <cell r="AK53" t="str">
            <v>#N/A N/A</v>
          </cell>
          <cell r="AL53">
            <v>55031.0234375</v>
          </cell>
          <cell r="AM53">
            <v>62319.919921875</v>
          </cell>
          <cell r="AN53">
            <v>65248.8515625</v>
          </cell>
          <cell r="AO53">
            <v>64245.8857421875</v>
          </cell>
          <cell r="AP53">
            <v>50617.620999999999</v>
          </cell>
          <cell r="AQ53">
            <v>8223.773000000001</v>
          </cell>
          <cell r="AR53">
            <v>45964.69</v>
          </cell>
          <cell r="AS53">
            <v>62969.846000000005</v>
          </cell>
          <cell r="AT53">
            <v>65917.778999999995</v>
          </cell>
          <cell r="AU53">
            <v>67640.184000000008</v>
          </cell>
          <cell r="AV53" t="str">
            <v>#N/A N/A</v>
          </cell>
          <cell r="AW53" t="str">
            <v>#N/A N/A</v>
          </cell>
          <cell r="AX53" t="str">
            <v>#N/A N/A</v>
          </cell>
          <cell r="AY53" t="str">
            <v>#N/A N/A</v>
          </cell>
          <cell r="AZ53" t="str">
            <v>#N/A N/A</v>
          </cell>
          <cell r="BA53">
            <v>43265.34375</v>
          </cell>
          <cell r="BB53">
            <v>48540.59375</v>
          </cell>
          <cell r="BC53">
            <v>49930.3671875</v>
          </cell>
          <cell r="BD53">
            <v>52405.96875</v>
          </cell>
          <cell r="BE53">
            <v>26120.449000000001</v>
          </cell>
          <cell r="BF53">
            <v>-5266.6329999999998</v>
          </cell>
          <cell r="BG53">
            <v>29156.19</v>
          </cell>
          <cell r="BH53">
            <v>45421.100999999995</v>
          </cell>
          <cell r="BI53">
            <v>48265.491999999998</v>
          </cell>
          <cell r="BJ53">
            <v>49768.034999999996</v>
          </cell>
          <cell r="BK53" t="str">
            <v>#N/A N/A</v>
          </cell>
          <cell r="BL53" t="str">
            <v>#N/A N/A</v>
          </cell>
          <cell r="BM53" t="str">
            <v>#N/A N/A</v>
          </cell>
          <cell r="BN53" t="str">
            <v>#N/A N/A</v>
          </cell>
          <cell r="BO53" t="str">
            <v>#N/A N/A</v>
          </cell>
          <cell r="BP53">
            <v>1689.885009765625</v>
          </cell>
          <cell r="BQ53">
            <v>2633.73388671875</v>
          </cell>
          <cell r="BR53">
            <v>3820.675048828125</v>
          </cell>
          <cell r="BS53" t="str">
            <v>#N/A N/A</v>
          </cell>
          <cell r="BT53">
            <v>1907.2159999999999</v>
          </cell>
          <cell r="BU53">
            <v>2996.6329999999998</v>
          </cell>
          <cell r="BV53">
            <v>3049.527</v>
          </cell>
          <cell r="BW53">
            <v>1033.7449999999999</v>
          </cell>
          <cell r="BX53">
            <v>671.97699999999998</v>
          </cell>
          <cell r="BY53">
            <v>2802.0409999999997</v>
          </cell>
          <cell r="BZ53" t="str">
            <v>#N/A N/A</v>
          </cell>
          <cell r="CA53" t="str">
            <v>#N/A N/A</v>
          </cell>
          <cell r="CB53" t="str">
            <v>#N/A N/A</v>
          </cell>
          <cell r="CC53" t="str">
            <v>#N/A N/A</v>
          </cell>
          <cell r="CD53" t="str">
            <v>#N/A N/A</v>
          </cell>
          <cell r="CE53">
            <v>5654.5458984375</v>
          </cell>
          <cell r="CF53">
            <v>6511.26513671875</v>
          </cell>
          <cell r="CG53">
            <v>8156.0048828125</v>
          </cell>
          <cell r="CH53">
            <v>4342.93896484375</v>
          </cell>
          <cell r="CI53">
            <v>4220.5209999999997</v>
          </cell>
          <cell r="CJ53">
            <v>10430.303</v>
          </cell>
          <cell r="CK53">
            <v>13002.171</v>
          </cell>
          <cell r="CL53">
            <v>12860.25</v>
          </cell>
          <cell r="CM53">
            <v>10720.780999999999</v>
          </cell>
          <cell r="CN53">
            <v>12253.625</v>
          </cell>
          <cell r="CO53" t="str">
            <v>#N/A N/A</v>
          </cell>
          <cell r="CP53" t="str">
            <v>#N/A N/A</v>
          </cell>
          <cell r="CQ53" t="str">
            <v>#N/A N/A</v>
          </cell>
          <cell r="CR53" t="str">
            <v>#N/A N/A</v>
          </cell>
          <cell r="CS53" t="str">
            <v>#N/A N/A</v>
          </cell>
          <cell r="CT53">
            <v>40182.272906251252</v>
          </cell>
          <cell r="CU53">
            <v>46339.999566406012</v>
          </cell>
          <cell r="CV53">
            <v>44481.632347643375</v>
          </cell>
          <cell r="CW53">
            <v>45771.247720718384</v>
          </cell>
          <cell r="CX53">
            <v>13814.370999999999</v>
          </cell>
          <cell r="CY53">
            <v>-20121.448999999997</v>
          </cell>
          <cell r="CZ53">
            <v>13999.190999999999</v>
          </cell>
          <cell r="DA53">
            <v>26254.172000000002</v>
          </cell>
          <cell r="DB53">
            <v>28146.155999999995</v>
          </cell>
          <cell r="DC53">
            <v>33131.072</v>
          </cell>
          <cell r="DD53" t="str">
            <v>#N/A N/A</v>
          </cell>
          <cell r="DE53" t="str">
            <v>#N/A N/A</v>
          </cell>
          <cell r="DF53" t="str">
            <v>#N/A N/A</v>
          </cell>
          <cell r="DG53" t="str">
            <v>#N/A N/A</v>
          </cell>
          <cell r="DH53" t="str">
            <v>#N/A N/A</v>
          </cell>
          <cell r="DI53">
            <v>6151.587890625</v>
          </cell>
          <cell r="DJ53">
            <v>7823.18603515625</v>
          </cell>
          <cell r="DK53">
            <v>7631.798828125</v>
          </cell>
          <cell r="DL53">
            <v>8011.93994140625</v>
          </cell>
          <cell r="DM53">
            <v>1715.9359999999999</v>
          </cell>
          <cell r="DN53">
            <v>-2423.172</v>
          </cell>
          <cell r="DO53">
            <v>4219.8639999999996</v>
          </cell>
          <cell r="DP53">
            <v>5166.2709999999997</v>
          </cell>
          <cell r="DQ53">
            <v>-21127.909</v>
          </cell>
          <cell r="DR53">
            <v>6783.0529999999999</v>
          </cell>
          <cell r="DS53" t="str">
            <v>#N/A N/A</v>
          </cell>
          <cell r="DT53" t="str">
            <v>#N/A N/A</v>
          </cell>
          <cell r="DU53" t="str">
            <v>#N/A N/A</v>
          </cell>
          <cell r="DV53" t="str">
            <v>#N/A N/A</v>
          </cell>
          <cell r="DW53" t="str">
            <v>#N/A N/A</v>
          </cell>
          <cell r="DX53">
            <v>34030.68359375</v>
          </cell>
          <cell r="DY53">
            <v>38516.8125</v>
          </cell>
          <cell r="DZ53">
            <v>36849.8359375</v>
          </cell>
          <cell r="EA53">
            <v>37759.30859375</v>
          </cell>
          <cell r="EB53">
            <v>12098.434999999999</v>
          </cell>
          <cell r="EC53">
            <v>-17698.276999999998</v>
          </cell>
          <cell r="ED53">
            <v>9779.3269999999993</v>
          </cell>
          <cell r="EE53">
            <v>21087.900999999998</v>
          </cell>
          <cell r="EF53">
            <v>49274.064999999995</v>
          </cell>
          <cell r="EG53">
            <v>26348.019</v>
          </cell>
          <cell r="EH53" t="str">
            <v>#N/A N/A</v>
          </cell>
          <cell r="EI53" t="str">
            <v>#N/A N/A</v>
          </cell>
          <cell r="EJ53" t="str">
            <v>#N/A N/A</v>
          </cell>
          <cell r="EK53" t="str">
            <v>#N/A N/A</v>
          </cell>
          <cell r="EL53" t="str">
            <v>#N/A N/A</v>
          </cell>
          <cell r="EM53">
            <v>3689.52490234375</v>
          </cell>
          <cell r="EN53">
            <v>5784.84716796875</v>
          </cell>
          <cell r="EO53">
            <v>5600.3671875</v>
          </cell>
          <cell r="EP53">
            <v>5137.96484375</v>
          </cell>
          <cell r="EQ53">
            <v>4261.7550000000001</v>
          </cell>
          <cell r="ER53">
            <v>4508.1610000000001</v>
          </cell>
          <cell r="ES53">
            <v>16833.504000000001</v>
          </cell>
          <cell r="ET53">
            <v>11943.520999999999</v>
          </cell>
          <cell r="EU53">
            <v>6219.23</v>
          </cell>
          <cell r="EV53">
            <v>7791.741</v>
          </cell>
          <cell r="EW53" t="str">
            <v>#N/A N/A</v>
          </cell>
          <cell r="EX53" t="str">
            <v>#N/A N/A</v>
          </cell>
          <cell r="EY53" t="str">
            <v>#N/A N/A</v>
          </cell>
          <cell r="EZ53" t="str">
            <v>#N/A N/A</v>
          </cell>
          <cell r="FA53" t="str">
            <v>#N/A N/A</v>
          </cell>
          <cell r="FB53">
            <v>0</v>
          </cell>
          <cell r="FC53">
            <v>527.52899169921875</v>
          </cell>
          <cell r="FD53">
            <v>0</v>
          </cell>
          <cell r="FE53" t="str">
            <v>#N/A N/A</v>
          </cell>
          <cell r="FF53" t="str">
            <v>#N/A N/A</v>
          </cell>
          <cell r="FG53" t="str">
            <v>#N/A N/A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 t="str">
            <v>#N/A N/A</v>
          </cell>
          <cell r="FM53" t="str">
            <v>#N/A N/A</v>
          </cell>
          <cell r="FN53" t="str">
            <v>#N/A N/A</v>
          </cell>
          <cell r="FO53" t="str">
            <v>#N/A N/A</v>
          </cell>
          <cell r="FP53" t="str">
            <v>#N/A N/A</v>
          </cell>
          <cell r="FQ53">
            <v>65060.0546875</v>
          </cell>
          <cell r="FR53">
            <v>91108.4296875</v>
          </cell>
          <cell r="FS53">
            <v>125866.4453125</v>
          </cell>
          <cell r="FT53">
            <v>101526.4296875</v>
          </cell>
          <cell r="FU53">
            <v>201962.56999999998</v>
          </cell>
          <cell r="FV53">
            <v>166025.51300000001</v>
          </cell>
          <cell r="FW53">
            <v>161731.32499999998</v>
          </cell>
          <cell r="FX53">
            <v>167827.46</v>
          </cell>
          <cell r="FY53">
            <v>226537.421</v>
          </cell>
          <cell r="FZ53">
            <v>212861.85499999998</v>
          </cell>
          <cell r="GA53" t="str">
            <v>#N/A N/A</v>
          </cell>
          <cell r="GB53" t="str">
            <v>#N/A N/A</v>
          </cell>
          <cell r="GC53" t="str">
            <v>#N/A N/A</v>
          </cell>
          <cell r="GD53" t="str">
            <v>#N/A N/A</v>
          </cell>
          <cell r="GE53" t="str">
            <v>#N/A N/A</v>
          </cell>
          <cell r="GF53">
            <v>724.166015625</v>
          </cell>
          <cell r="GG53">
            <v>863.3709716796875</v>
          </cell>
          <cell r="GH53">
            <v>1708.2020263671875</v>
          </cell>
          <cell r="GI53">
            <v>3565.89501953125</v>
          </cell>
          <cell r="GJ53">
            <v>759.50799999999992</v>
          </cell>
          <cell r="GK53">
            <v>154.40299999999999</v>
          </cell>
          <cell r="GL53">
            <v>265.83800000000002</v>
          </cell>
          <cell r="GM53">
            <v>323.88799999999998</v>
          </cell>
          <cell r="GN53">
            <v>0</v>
          </cell>
          <cell r="GO53">
            <v>0</v>
          </cell>
          <cell r="GP53" t="str">
            <v>#N/A N/A</v>
          </cell>
          <cell r="GQ53" t="str">
            <v>#N/A N/A</v>
          </cell>
          <cell r="GR53" t="str">
            <v>#N/A N/A</v>
          </cell>
          <cell r="GS53" t="str">
            <v>#N/A N/A</v>
          </cell>
          <cell r="GT53" t="str">
            <v>#N/A N/A</v>
          </cell>
          <cell r="GU53">
            <v>73131.7890625</v>
          </cell>
          <cell r="GV53">
            <v>103924.1953125</v>
          </cell>
          <cell r="GW53">
            <v>140668.921875</v>
          </cell>
          <cell r="GX53">
            <v>111730.765625</v>
          </cell>
          <cell r="GY53">
            <v>213100.60499999998</v>
          </cell>
          <cell r="GZ53">
            <v>174539.27</v>
          </cell>
          <cell r="HA53">
            <v>183390.18899999998</v>
          </cell>
          <cell r="HB53">
            <v>210611.851</v>
          </cell>
          <cell r="HC53">
            <v>240885.39199999999</v>
          </cell>
          <cell r="HD53">
            <v>229631.77499999999</v>
          </cell>
          <cell r="HE53" t="str">
            <v>#N/A N/A</v>
          </cell>
          <cell r="HF53" t="str">
            <v>#N/A N/A</v>
          </cell>
          <cell r="HG53" t="str">
            <v>#N/A N/A</v>
          </cell>
          <cell r="HH53" t="str">
            <v>#N/A N/A</v>
          </cell>
          <cell r="HI53" t="str">
            <v>#N/A N/A</v>
          </cell>
          <cell r="HJ53">
            <v>167936.953125</v>
          </cell>
          <cell r="HK53">
            <v>207767.40625</v>
          </cell>
          <cell r="HL53">
            <v>241801.03125</v>
          </cell>
          <cell r="HM53">
            <v>292370.34375</v>
          </cell>
          <cell r="HN53">
            <v>329448.36799999996</v>
          </cell>
          <cell r="HO53">
            <v>335937.61099999998</v>
          </cell>
          <cell r="HP53">
            <v>459023.08899999998</v>
          </cell>
          <cell r="HQ53">
            <v>461625.39399999997</v>
          </cell>
          <cell r="HR53">
            <v>531168.29700000002</v>
          </cell>
          <cell r="HS53">
            <v>548832.701</v>
          </cell>
          <cell r="HT53" t="str">
            <v>#N/A N/A</v>
          </cell>
          <cell r="HU53" t="str">
            <v>#N/A N/A</v>
          </cell>
          <cell r="HV53" t="str">
            <v>#N/A N/A</v>
          </cell>
          <cell r="HW53" t="str">
            <v>#N/A N/A</v>
          </cell>
          <cell r="HX53" t="str">
            <v>#N/A N/A</v>
          </cell>
          <cell r="HY53">
            <v>348406.25</v>
          </cell>
          <cell r="HZ53">
            <v>424426.15625</v>
          </cell>
          <cell r="IA53">
            <v>504491.0625</v>
          </cell>
          <cell r="IB53">
            <v>519149.6875</v>
          </cell>
          <cell r="IC53">
            <v>663258.94699999993</v>
          </cell>
          <cell r="ID53">
            <v>630235.31599999999</v>
          </cell>
          <cell r="IE53">
            <v>839678.72399999993</v>
          </cell>
          <cell r="IF53">
            <v>867816.42999999993</v>
          </cell>
          <cell r="IG53">
            <v>972183.38399999996</v>
          </cell>
          <cell r="IH53">
            <v>978429.06699999992</v>
          </cell>
          <cell r="II53" t="str">
            <v>#N/A N/A</v>
          </cell>
          <cell r="IJ53" t="str">
            <v>#N/A N/A</v>
          </cell>
          <cell r="IK53" t="str">
            <v>#N/A N/A</v>
          </cell>
          <cell r="IL53" t="str">
            <v>#N/A N/A</v>
          </cell>
          <cell r="IM53" t="str">
            <v>#N/A N/A</v>
          </cell>
          <cell r="IN53">
            <v>24859.552734375</v>
          </cell>
          <cell r="IO53">
            <v>38424.02734375</v>
          </cell>
          <cell r="IP53">
            <v>58129.09765625</v>
          </cell>
          <cell r="IQ53">
            <v>53504.89453125</v>
          </cell>
          <cell r="IR53">
            <v>57067.68</v>
          </cell>
          <cell r="IS53">
            <v>53439.375999999997</v>
          </cell>
          <cell r="IT53">
            <v>91179.986999999994</v>
          </cell>
          <cell r="IU53">
            <v>120768.936</v>
          </cell>
          <cell r="IV53">
            <v>87942.968999999997</v>
          </cell>
          <cell r="IW53">
            <v>129528.704</v>
          </cell>
          <cell r="IX53" t="str">
            <v>#N/A N/A</v>
          </cell>
          <cell r="IY53" t="str">
            <v>#N/A N/A</v>
          </cell>
          <cell r="IZ53" t="str">
            <v>#N/A N/A</v>
          </cell>
          <cell r="JA53" t="str">
            <v>#N/A N/A</v>
          </cell>
          <cell r="JB53" t="str">
            <v>#N/A N/A</v>
          </cell>
          <cell r="JC53">
            <v>128262.9091796875</v>
          </cell>
          <cell r="JD53">
            <v>143099.62890625</v>
          </cell>
          <cell r="JE53">
            <v>179226.29296875</v>
          </cell>
          <cell r="JF53">
            <v>175444.29296875</v>
          </cell>
          <cell r="JG53">
            <v>250853.435</v>
          </cell>
          <cell r="JH53">
            <v>257544.679</v>
          </cell>
          <cell r="JI53">
            <v>260545.076</v>
          </cell>
          <cell r="JJ53">
            <v>265350.99099999998</v>
          </cell>
          <cell r="JK53">
            <v>272532.61499999999</v>
          </cell>
          <cell r="JL53">
            <v>275061.53099999996</v>
          </cell>
          <cell r="JM53" t="str">
            <v>#N/A N/A</v>
          </cell>
          <cell r="JN53" t="str">
            <v>#N/A N/A</v>
          </cell>
          <cell r="JO53" t="str">
            <v>#N/A N/A</v>
          </cell>
          <cell r="JP53" t="str">
            <v>#N/A N/A</v>
          </cell>
          <cell r="JQ53" t="str">
            <v>#N/A N/A</v>
          </cell>
          <cell r="JR53">
            <v>193935.05859375</v>
          </cell>
          <cell r="JS53">
            <v>235248.1875</v>
          </cell>
          <cell r="JT53">
            <v>295617.296875</v>
          </cell>
          <cell r="JU53">
            <v>278387.912109375</v>
          </cell>
          <cell r="JV53">
            <v>368524.935</v>
          </cell>
          <cell r="JW53">
            <v>356745.42499999999</v>
          </cell>
          <cell r="JX53">
            <v>429776.95600000006</v>
          </cell>
          <cell r="JY53">
            <v>448641.74099999998</v>
          </cell>
          <cell r="JZ53">
            <v>502806.658</v>
          </cell>
          <cell r="KA53">
            <v>505611.30499999999</v>
          </cell>
          <cell r="KB53" t="str">
            <v>#N/A N/A</v>
          </cell>
          <cell r="KC53" t="str">
            <v>#N/A N/A</v>
          </cell>
          <cell r="KD53" t="str">
            <v>#N/A N/A</v>
          </cell>
          <cell r="KE53" t="str">
            <v>#N/A N/A</v>
          </cell>
          <cell r="KF53" t="str">
            <v>#N/A N/A</v>
          </cell>
          <cell r="KG53">
            <v>0</v>
          </cell>
          <cell r="KH53">
            <v>0</v>
          </cell>
          <cell r="KI53">
            <v>0</v>
          </cell>
          <cell r="KJ53">
            <v>0</v>
          </cell>
          <cell r="KK53">
            <v>0</v>
          </cell>
          <cell r="KL53">
            <v>0</v>
          </cell>
          <cell r="KM53">
            <v>2416.9769999999999</v>
          </cell>
          <cell r="KN53">
            <v>4.0000000000000001E-3</v>
          </cell>
          <cell r="KO53">
            <v>0</v>
          </cell>
          <cell r="KP53">
            <v>0</v>
          </cell>
          <cell r="KQ53" t="str">
            <v>#N/A N/A</v>
          </cell>
          <cell r="KR53" t="str">
            <v>#N/A N/A</v>
          </cell>
          <cell r="KS53" t="str">
            <v>#N/A N/A</v>
          </cell>
          <cell r="KT53" t="str">
            <v>#N/A N/A</v>
          </cell>
          <cell r="KU53" t="str">
            <v>#N/A N/A</v>
          </cell>
          <cell r="KV53">
            <v>154471.1953125</v>
          </cell>
          <cell r="KW53">
            <v>189177.984375</v>
          </cell>
          <cell r="KX53">
            <v>208873.75390625</v>
          </cell>
          <cell r="KY53">
            <v>240761.7890625</v>
          </cell>
          <cell r="KZ53">
            <v>294734.01199999999</v>
          </cell>
          <cell r="LA53">
            <v>273489.891</v>
          </cell>
          <cell r="LB53">
            <v>409901.76799999998</v>
          </cell>
          <cell r="LC53">
            <v>419174.68899999995</v>
          </cell>
          <cell r="LD53">
            <v>469376.72599999991</v>
          </cell>
          <cell r="LE53">
            <v>472817.76199999999</v>
          </cell>
          <cell r="LF53" t="str">
            <v>#N/A N/A</v>
          </cell>
          <cell r="LG53" t="str">
            <v>#N/A N/A</v>
          </cell>
          <cell r="LH53" t="str">
            <v>#N/A N/A</v>
          </cell>
          <cell r="LI53" t="str">
            <v>#N/A N/A</v>
          </cell>
          <cell r="LJ53" t="str">
            <v>#N/A N/A</v>
          </cell>
          <cell r="LK53">
            <v>-18334.123046875</v>
          </cell>
          <cell r="LL53">
            <v>-25397.537109375</v>
          </cell>
          <cell r="LM53">
            <v>-34199.046875</v>
          </cell>
          <cell r="LN53">
            <v>-29508.859375</v>
          </cell>
          <cell r="LO53">
            <v>-21809.722999999998</v>
          </cell>
          <cell r="LP53">
            <v>-28432.913999999997</v>
          </cell>
          <cell r="LQ53">
            <v>-26442.574000000001</v>
          </cell>
          <cell r="LR53">
            <v>-26953.815999999999</v>
          </cell>
          <cell r="LS53">
            <v>-27219.423999999999</v>
          </cell>
          <cell r="LT53">
            <v>-46358.241999999998</v>
          </cell>
          <cell r="LU53" t="str">
            <v>#N/A N/A</v>
          </cell>
          <cell r="LV53" t="str">
            <v>#N/A N/A</v>
          </cell>
          <cell r="LW53" t="str">
            <v>#N/A N/A</v>
          </cell>
          <cell r="LX53" t="str">
            <v>#N/A N/A</v>
          </cell>
          <cell r="LY53" t="str">
            <v>#N/A N/A</v>
          </cell>
          <cell r="LZ53" t="str">
            <v>#N/A N/A</v>
          </cell>
          <cell r="MA53" t="str">
            <v>#N/A N/A</v>
          </cell>
          <cell r="MB53" t="str">
            <v>#N/A N/A</v>
          </cell>
          <cell r="MC53" t="str">
            <v>#N/A N/A</v>
          </cell>
          <cell r="MD53">
            <v>8461.4599999999991</v>
          </cell>
          <cell r="ME53">
            <v>10327.968999999999</v>
          </cell>
          <cell r="MF53">
            <v>13571.616</v>
          </cell>
          <cell r="MG53">
            <v>13250.394999999999</v>
          </cell>
          <cell r="MH53">
            <v>11109.462</v>
          </cell>
          <cell r="MI53">
            <v>11719.09</v>
          </cell>
          <cell r="MJ53" t="str">
            <v>#N/A N/A</v>
          </cell>
          <cell r="MK53" t="str">
            <v>#N/A N/A</v>
          </cell>
          <cell r="ML53" t="str">
            <v>#N/A N/A</v>
          </cell>
          <cell r="MM53" t="str">
            <v>#N/A N/A</v>
          </cell>
          <cell r="MN53" t="str">
            <v>#N/A N/A</v>
          </cell>
          <cell r="MO53" t="str">
            <v>#N/A N/A</v>
          </cell>
          <cell r="MP53" t="str">
            <v>#N/A N/A</v>
          </cell>
          <cell r="MQ53" t="str">
            <v>#N/A N/A</v>
          </cell>
          <cell r="MR53" t="str">
            <v>#N/A N/A</v>
          </cell>
          <cell r="MS53">
            <v>18592.161</v>
          </cell>
          <cell r="MT53">
            <v>-2132.8679999999999</v>
          </cell>
          <cell r="MU53">
            <v>-1567.778</v>
          </cell>
          <cell r="MV53">
            <v>694.30799999999999</v>
          </cell>
          <cell r="MW53">
            <v>4802.1279999999997</v>
          </cell>
          <cell r="MX53">
            <v>2359.4490000000001</v>
          </cell>
          <cell r="MY53" t="str">
            <v>#N/A N/A</v>
          </cell>
          <cell r="MZ53" t="str">
            <v>#N/A N/A</v>
          </cell>
          <cell r="NA53" t="str">
            <v>#N/A N/A</v>
          </cell>
          <cell r="NB53" t="str">
            <v>#N/A N/A</v>
          </cell>
          <cell r="NC53" t="str">
            <v>#N/A N/A</v>
          </cell>
          <cell r="ND53">
            <v>-31532.861328125</v>
          </cell>
          <cell r="NE53">
            <v>-39413.48828125</v>
          </cell>
          <cell r="NF53">
            <v>-33654.828125</v>
          </cell>
          <cell r="NG53">
            <v>-36658.703125</v>
          </cell>
          <cell r="NH53">
            <v>-13948.914999999999</v>
          </cell>
          <cell r="NI53">
            <v>-4184.78</v>
          </cell>
          <cell r="NJ53">
            <v>-4470.7049999999999</v>
          </cell>
          <cell r="NK53">
            <v>-11548.453</v>
          </cell>
          <cell r="NL53">
            <v>-28886.84</v>
          </cell>
          <cell r="NM53">
            <v>-23137.788</v>
          </cell>
          <cell r="NN53" t="str">
            <v>#N/A N/A</v>
          </cell>
          <cell r="NO53" t="str">
            <v>#N/A N/A</v>
          </cell>
          <cell r="NP53" t="str">
            <v>#N/A N/A</v>
          </cell>
          <cell r="NQ53" t="str">
            <v>#N/A N/A</v>
          </cell>
          <cell r="NR53" t="str">
            <v>#N/A N/A</v>
          </cell>
          <cell r="NS53">
            <v>11765.6796875</v>
          </cell>
          <cell r="NT53">
            <v>13779.326171875</v>
          </cell>
          <cell r="NU53">
            <v>15318.484375</v>
          </cell>
          <cell r="NV53">
            <v>11839.9169921875</v>
          </cell>
          <cell r="NW53">
            <v>24497.171999999999</v>
          </cell>
          <cell r="NX53">
            <v>13490.405999999999</v>
          </cell>
          <cell r="NY53">
            <v>16808.5</v>
          </cell>
          <cell r="NZ53">
            <v>17548.744999999999</v>
          </cell>
          <cell r="OA53">
            <v>17652.287</v>
          </cell>
          <cell r="OB53">
            <v>17872.148999999998</v>
          </cell>
          <cell r="OC53" t="str">
            <v>#N/A N/A</v>
          </cell>
          <cell r="OD53" t="str">
            <v>CLP</v>
          </cell>
        </row>
        <row r="54">
          <cell r="C54" t="str">
            <v>RIPLEY CORP SA</v>
          </cell>
          <cell r="D54" t="str">
            <v>#N/A N/A</v>
          </cell>
          <cell r="E54">
            <v>628634</v>
          </cell>
          <cell r="F54">
            <v>509078.5</v>
          </cell>
          <cell r="G54">
            <v>755627.08499999996</v>
          </cell>
          <cell r="H54">
            <v>822559.92299999995</v>
          </cell>
          <cell r="I54">
            <v>940955.86499999999</v>
          </cell>
          <cell r="J54">
            <v>1025310.274</v>
          </cell>
          <cell r="K54">
            <v>1028032.515</v>
          </cell>
          <cell r="L54">
            <v>1099918.0319999999</v>
          </cell>
          <cell r="M54">
            <v>1194674.44</v>
          </cell>
          <cell r="N54">
            <v>1298887.6040000001</v>
          </cell>
          <cell r="O54">
            <v>1374303.6070000001</v>
          </cell>
          <cell r="P54">
            <v>1500084.355</v>
          </cell>
          <cell r="Q54">
            <v>1541549.6910000001</v>
          </cell>
          <cell r="R54" t="str">
            <v>#N/A N/A</v>
          </cell>
          <cell r="S54" t="str">
            <v>#N/A N/A</v>
          </cell>
          <cell r="T54">
            <v>384071</v>
          </cell>
          <cell r="U54">
            <v>301940.4375</v>
          </cell>
          <cell r="V54">
            <v>445409.23099999997</v>
          </cell>
          <cell r="W54">
            <v>466865.83999999997</v>
          </cell>
          <cell r="X54">
            <v>529584.47600000002</v>
          </cell>
          <cell r="Y54">
            <v>651077.70600000001</v>
          </cell>
          <cell r="Z54">
            <v>662220.27799999993</v>
          </cell>
          <cell r="AA54">
            <v>652858.21399999992</v>
          </cell>
          <cell r="AB54">
            <v>717455.48599999992</v>
          </cell>
          <cell r="AC54">
            <v>820196.54099999997</v>
          </cell>
          <cell r="AD54">
            <v>848985.70600000001</v>
          </cell>
          <cell r="AE54">
            <v>936495.68099999998</v>
          </cell>
          <cell r="AF54">
            <v>967677.21899999992</v>
          </cell>
          <cell r="AG54" t="str">
            <v>#N/A N/A</v>
          </cell>
          <cell r="AH54" t="str">
            <v>#N/A N/A</v>
          </cell>
          <cell r="AI54">
            <v>58374.065430000002</v>
          </cell>
          <cell r="AJ54">
            <v>48701.5869140625</v>
          </cell>
          <cell r="AK54">
            <v>80181.311000000002</v>
          </cell>
          <cell r="AL54">
            <v>98563.038</v>
          </cell>
          <cell r="AM54">
            <v>95925.18</v>
          </cell>
          <cell r="AN54">
            <v>97595.440999999992</v>
          </cell>
          <cell r="AO54">
            <v>94203.22</v>
          </cell>
          <cell r="AP54">
            <v>118106.45699999999</v>
          </cell>
          <cell r="AQ54">
            <v>128376.533</v>
          </cell>
          <cell r="AR54">
            <v>90332.997999999992</v>
          </cell>
          <cell r="AS54">
            <v>92722.131999999998</v>
          </cell>
          <cell r="AT54">
            <v>110578.872</v>
          </cell>
          <cell r="AU54">
            <v>93498.524000000005</v>
          </cell>
          <cell r="AV54" t="str">
            <v>#N/A N/A</v>
          </cell>
          <cell r="AW54" t="str">
            <v>#N/A N/A</v>
          </cell>
          <cell r="AX54">
            <v>43960</v>
          </cell>
          <cell r="AY54">
            <v>35910.20703125</v>
          </cell>
          <cell r="AZ54">
            <v>63551.667999999998</v>
          </cell>
          <cell r="BA54">
            <v>80221.334000000003</v>
          </cell>
          <cell r="BB54">
            <v>73080.648000000001</v>
          </cell>
          <cell r="BC54">
            <v>68165.357999999993</v>
          </cell>
          <cell r="BD54">
            <v>60493.371999999996</v>
          </cell>
          <cell r="BE54">
            <v>81890.338000000003</v>
          </cell>
          <cell r="BF54">
            <v>95077.428999999989</v>
          </cell>
          <cell r="BG54">
            <v>57134.112000000001</v>
          </cell>
          <cell r="BH54">
            <v>56095.767</v>
          </cell>
          <cell r="BI54">
            <v>68794.508000000002</v>
          </cell>
          <cell r="BJ54">
            <v>53993.671999999999</v>
          </cell>
          <cell r="BK54" t="str">
            <v>#N/A N/A</v>
          </cell>
          <cell r="BL54" t="str">
            <v>#N/A N/A</v>
          </cell>
          <cell r="BM54">
            <v>2870.5720209999999</v>
          </cell>
          <cell r="BN54">
            <v>1844.39794921875</v>
          </cell>
          <cell r="BO54">
            <v>3636.123</v>
          </cell>
          <cell r="BP54">
            <v>3540.54</v>
          </cell>
          <cell r="BQ54">
            <v>4050.806</v>
          </cell>
          <cell r="BR54">
            <v>6201.1039999999994</v>
          </cell>
          <cell r="BS54">
            <v>2240.6120000000001</v>
          </cell>
          <cell r="BT54">
            <v>1318.068</v>
          </cell>
          <cell r="BU54">
            <v>1521.5219999999999</v>
          </cell>
          <cell r="BV54">
            <v>2458.5279999999998</v>
          </cell>
          <cell r="BW54">
            <v>1488.5349999999999</v>
          </cell>
          <cell r="BX54">
            <v>1474.702</v>
          </cell>
          <cell r="BY54">
            <v>2796.556</v>
          </cell>
          <cell r="BZ54" t="str">
            <v>#N/A N/A</v>
          </cell>
          <cell r="CA54" t="str">
            <v>#N/A N/A</v>
          </cell>
          <cell r="CB54">
            <v>15706</v>
          </cell>
          <cell r="CC54">
            <v>9704.44140625</v>
          </cell>
          <cell r="CD54">
            <v>17896.382999999998</v>
          </cell>
          <cell r="CE54">
            <v>17010.243999999999</v>
          </cell>
          <cell r="CF54">
            <v>23200.264999999999</v>
          </cell>
          <cell r="CG54">
            <v>28861.334999999999</v>
          </cell>
          <cell r="CH54">
            <v>25591.264999999999</v>
          </cell>
          <cell r="CI54">
            <v>17826.203999999998</v>
          </cell>
          <cell r="CJ54">
            <v>15999.705</v>
          </cell>
          <cell r="CK54">
            <v>20865.496999999999</v>
          </cell>
          <cell r="CL54">
            <v>20915.553</v>
          </cell>
          <cell r="CM54">
            <v>19617.844999999998</v>
          </cell>
          <cell r="CN54">
            <v>18175.188999999998</v>
          </cell>
          <cell r="CO54" t="str">
            <v>#N/A N/A</v>
          </cell>
          <cell r="CP54" t="str">
            <v>#N/A N/A</v>
          </cell>
          <cell r="CQ54">
            <v>39340</v>
          </cell>
          <cell r="CR54">
            <v>27540.752593994141</v>
          </cell>
          <cell r="CS54">
            <v>30615.835000000003</v>
          </cell>
          <cell r="CT54">
            <v>67496.459000000003</v>
          </cell>
          <cell r="CU54">
            <v>25541.876</v>
          </cell>
          <cell r="CV54">
            <v>35785.379999999997</v>
          </cell>
          <cell r="CW54">
            <v>-4004.9409999999998</v>
          </cell>
          <cell r="CX54">
            <v>53586.788999999997</v>
          </cell>
          <cell r="CY54">
            <v>67623.604000000007</v>
          </cell>
          <cell r="CZ54">
            <v>49554.557999999997</v>
          </cell>
          <cell r="DA54">
            <v>52146.718000000001</v>
          </cell>
          <cell r="DB54">
            <v>68959.61</v>
          </cell>
          <cell r="DC54">
            <v>57090.319000000003</v>
          </cell>
          <cell r="DD54" t="str">
            <v>#N/A N/A</v>
          </cell>
          <cell r="DE54" t="str">
            <v>#N/A N/A</v>
          </cell>
          <cell r="DF54">
            <v>3103</v>
          </cell>
          <cell r="DG54">
            <v>917.0770263671875</v>
          </cell>
          <cell r="DH54">
            <v>8186.1479999999992</v>
          </cell>
          <cell r="DI54">
            <v>12004.839</v>
          </cell>
          <cell r="DJ54">
            <v>10391.662</v>
          </cell>
          <cell r="DK54">
            <v>8173.9749999999995</v>
          </cell>
          <cell r="DL54">
            <v>-8856.1029999999992</v>
          </cell>
          <cell r="DM54">
            <v>3574.98</v>
          </cell>
          <cell r="DN54">
            <v>12327.402</v>
          </cell>
          <cell r="DO54">
            <v>12531.311</v>
          </cell>
          <cell r="DP54">
            <v>8261.32</v>
          </cell>
          <cell r="DQ54">
            <v>9928.2179999999989</v>
          </cell>
          <cell r="DR54">
            <v>12073.835999999999</v>
          </cell>
          <cell r="DS54" t="str">
            <v>#N/A N/A</v>
          </cell>
          <cell r="DT54" t="str">
            <v>#N/A N/A</v>
          </cell>
          <cell r="DU54">
            <v>36237</v>
          </cell>
          <cell r="DV54">
            <v>26623.67578125</v>
          </cell>
          <cell r="DW54">
            <v>22429.686999999998</v>
          </cell>
          <cell r="DX54">
            <v>55491.619999999995</v>
          </cell>
          <cell r="DY54">
            <v>15150.214</v>
          </cell>
          <cell r="DZ54">
            <v>27611.404999999999</v>
          </cell>
          <cell r="EA54">
            <v>4851.1619999999994</v>
          </cell>
          <cell r="EB54">
            <v>50011.809000000001</v>
          </cell>
          <cell r="EC54">
            <v>55296.201999999997</v>
          </cell>
          <cell r="ED54">
            <v>37023.246999999996</v>
          </cell>
          <cell r="EE54">
            <v>43885.398000000001</v>
          </cell>
          <cell r="EF54">
            <v>59031.392</v>
          </cell>
          <cell r="EG54">
            <v>45016.483</v>
          </cell>
          <cell r="EH54" t="str">
            <v>#N/A N/A</v>
          </cell>
          <cell r="EI54" t="str">
            <v>#N/A N/A</v>
          </cell>
          <cell r="EJ54">
            <v>14830.292969</v>
          </cell>
          <cell r="EK54">
            <v>12002.5888671875</v>
          </cell>
          <cell r="EL54">
            <v>16088.91</v>
          </cell>
          <cell r="EM54">
            <v>30291.432999999997</v>
          </cell>
          <cell r="EN54">
            <v>47380.263999999996</v>
          </cell>
          <cell r="EO54">
            <v>28156.406999999999</v>
          </cell>
          <cell r="EP54">
            <v>16161.643999999998</v>
          </cell>
          <cell r="EQ54">
            <v>61546.539999999994</v>
          </cell>
          <cell r="ER54">
            <v>56748.113999999994</v>
          </cell>
          <cell r="ES54">
            <v>98922.010999999999</v>
          </cell>
          <cell r="ET54">
            <v>108026.45899999999</v>
          </cell>
          <cell r="EU54">
            <v>115639.011</v>
          </cell>
          <cell r="EV54">
            <v>114153.757</v>
          </cell>
          <cell r="EW54" t="str">
            <v>#N/A N/A</v>
          </cell>
          <cell r="EX54" t="str">
            <v>#N/A N/A</v>
          </cell>
          <cell r="EY54">
            <v>8774</v>
          </cell>
          <cell r="EZ54">
            <v>7360.751953125</v>
          </cell>
          <cell r="FA54">
            <v>27304.384999999998</v>
          </cell>
          <cell r="FB54">
            <v>1544.4059999999999</v>
          </cell>
          <cell r="FC54">
            <v>17704.862000000001</v>
          </cell>
          <cell r="FD54">
            <v>48255.384999999995</v>
          </cell>
          <cell r="FE54">
            <v>113557.67199999999</v>
          </cell>
          <cell r="FF54">
            <v>44732.498999999996</v>
          </cell>
          <cell r="FG54">
            <v>38974.17</v>
          </cell>
          <cell r="FH54">
            <v>40316.206999999995</v>
          </cell>
          <cell r="FI54">
            <v>45227.368999999999</v>
          </cell>
          <cell r="FJ54">
            <v>77952.209000000003</v>
          </cell>
          <cell r="FK54">
            <v>65787.153000000006</v>
          </cell>
          <cell r="FL54" t="str">
            <v>#N/A N/A</v>
          </cell>
          <cell r="FM54" t="str">
            <v>#N/A N/A</v>
          </cell>
          <cell r="FN54">
            <v>174551.953125</v>
          </cell>
          <cell r="FO54">
            <v>126993.5546875</v>
          </cell>
          <cell r="FP54">
            <v>274761.58</v>
          </cell>
          <cell r="FQ54">
            <v>307488.35800000001</v>
          </cell>
          <cell r="FR54">
            <v>371839.875</v>
          </cell>
          <cell r="FS54">
            <v>278572.47499999998</v>
          </cell>
          <cell r="FT54">
            <v>201387.36599999998</v>
          </cell>
          <cell r="FU54">
            <v>509480.58599999995</v>
          </cell>
          <cell r="FV54">
            <v>570953.41499999992</v>
          </cell>
          <cell r="FW54">
            <v>452622.60099999997</v>
          </cell>
          <cell r="FX54">
            <v>510800.33499999996</v>
          </cell>
          <cell r="FY54">
            <v>646346.37800000003</v>
          </cell>
          <cell r="FZ54">
            <v>645678.478</v>
          </cell>
          <cell r="GA54" t="str">
            <v>#N/A N/A</v>
          </cell>
          <cell r="GB54" t="str">
            <v>#N/A N/A</v>
          </cell>
          <cell r="GC54">
            <v>98491.601561999996</v>
          </cell>
          <cell r="GD54">
            <v>98615.8046875</v>
          </cell>
          <cell r="GE54">
            <v>115294.72799999999</v>
          </cell>
          <cell r="GF54">
            <v>120276.639</v>
          </cell>
          <cell r="GG54">
            <v>127593.41099999999</v>
          </cell>
          <cell r="GH54">
            <v>153623.14599999998</v>
          </cell>
          <cell r="GI54">
            <v>128530.03499999999</v>
          </cell>
          <cell r="GJ54">
            <v>152516.443</v>
          </cell>
          <cell r="GK54">
            <v>194614.75599999999</v>
          </cell>
          <cell r="GL54">
            <v>198133.79499999998</v>
          </cell>
          <cell r="GM54">
            <v>204910.09299999999</v>
          </cell>
          <cell r="GN54">
            <v>224095.39199999999</v>
          </cell>
          <cell r="GO54">
            <v>229759.09099999999</v>
          </cell>
          <cell r="GP54" t="str">
            <v>#N/A N/A</v>
          </cell>
          <cell r="GQ54" t="str">
            <v>#N/A N/A</v>
          </cell>
          <cell r="GR54">
            <v>347807.1875</v>
          </cell>
          <cell r="GS54">
            <v>299139.5625</v>
          </cell>
          <cell r="GT54">
            <v>503936.359</v>
          </cell>
          <cell r="GU54">
            <v>505287.29300000001</v>
          </cell>
          <cell r="GV54">
            <v>650962.23099999991</v>
          </cell>
          <cell r="GW54">
            <v>635492.84699999995</v>
          </cell>
          <cell r="GX54">
            <v>554587.01099999994</v>
          </cell>
          <cell r="GY54">
            <v>834988.78099999996</v>
          </cell>
          <cell r="GZ54">
            <v>957745.02999999991</v>
          </cell>
          <cell r="HA54">
            <v>898658.21299999999</v>
          </cell>
          <cell r="HB54">
            <v>963041.5909999999</v>
          </cell>
          <cell r="HC54">
            <v>1177592.879</v>
          </cell>
          <cell r="HD54">
            <v>1200253.74</v>
          </cell>
          <cell r="HE54" t="str">
            <v>#N/A N/A</v>
          </cell>
          <cell r="HF54" t="str">
            <v>#N/A N/A</v>
          </cell>
          <cell r="HG54">
            <v>154978.140625</v>
          </cell>
          <cell r="HH54">
            <v>122077.84375</v>
          </cell>
          <cell r="HI54">
            <v>171818.693</v>
          </cell>
          <cell r="HJ54">
            <v>207593.315</v>
          </cell>
          <cell r="HK54">
            <v>259927.666</v>
          </cell>
          <cell r="HL54">
            <v>301407.489</v>
          </cell>
          <cell r="HM54">
            <v>251237.476</v>
          </cell>
          <cell r="HN54">
            <v>264145.17099999997</v>
          </cell>
          <cell r="HO54">
            <v>280339.37699999998</v>
          </cell>
          <cell r="HP54">
            <v>265693.42499999999</v>
          </cell>
          <cell r="HQ54">
            <v>294984.989</v>
          </cell>
          <cell r="HR54">
            <v>305586.29499999998</v>
          </cell>
          <cell r="HS54">
            <v>262907.05699999997</v>
          </cell>
          <cell r="HT54" t="str">
            <v>#N/A N/A</v>
          </cell>
          <cell r="HU54" t="str">
            <v>#N/A N/A</v>
          </cell>
          <cell r="HV54">
            <v>618500.0625</v>
          </cell>
          <cell r="HW54">
            <v>544294.4375</v>
          </cell>
          <cell r="HX54">
            <v>826389.22499999998</v>
          </cell>
          <cell r="HY54">
            <v>924758.73699999996</v>
          </cell>
          <cell r="HZ54">
            <v>1191631.692</v>
          </cell>
          <cell r="IA54">
            <v>1287892.128</v>
          </cell>
          <cell r="IB54">
            <v>1096437.203</v>
          </cell>
          <cell r="IC54">
            <v>1466116.96</v>
          </cell>
          <cell r="ID54">
            <v>1649440.585</v>
          </cell>
          <cell r="IE54">
            <v>1809115.656</v>
          </cell>
          <cell r="IF54">
            <v>1957343.0429999998</v>
          </cell>
          <cell r="IG54">
            <v>2248533.4299999997</v>
          </cell>
          <cell r="IH54">
            <v>2297836.5379999997</v>
          </cell>
          <cell r="II54" t="str">
            <v>#N/A N/A</v>
          </cell>
          <cell r="IJ54" t="str">
            <v>#N/A N/A</v>
          </cell>
          <cell r="IK54">
            <v>81647.96875</v>
          </cell>
          <cell r="IL54">
            <v>46852.296875</v>
          </cell>
          <cell r="IM54">
            <v>66312.834000000003</v>
          </cell>
          <cell r="IN54">
            <v>82217.691999999995</v>
          </cell>
          <cell r="IO54">
            <v>104205.924</v>
          </cell>
          <cell r="IP54">
            <v>119692.28199999999</v>
          </cell>
          <cell r="IQ54">
            <v>127337.41899999999</v>
          </cell>
          <cell r="IR54">
            <v>164435.89199999999</v>
          </cell>
          <cell r="IS54">
            <v>181035.53699999998</v>
          </cell>
          <cell r="IT54">
            <v>221538.82699999999</v>
          </cell>
          <cell r="IU54">
            <v>255560.65899999999</v>
          </cell>
          <cell r="IV54">
            <v>251440.31699999998</v>
          </cell>
          <cell r="IW54">
            <v>267712.01699999999</v>
          </cell>
          <cell r="IX54" t="str">
            <v>#N/A N/A</v>
          </cell>
          <cell r="IY54" t="str">
            <v>#N/A N/A</v>
          </cell>
          <cell r="IZ54">
            <v>214552.13671875</v>
          </cell>
          <cell r="JA54">
            <v>214611.40625</v>
          </cell>
          <cell r="JB54">
            <v>275329.77600000001</v>
          </cell>
          <cell r="JC54">
            <v>299550.185</v>
          </cell>
          <cell r="JD54">
            <v>458025.19499999995</v>
          </cell>
          <cell r="JE54">
            <v>438793.06799999997</v>
          </cell>
          <cell r="JF54">
            <v>300135.07799999998</v>
          </cell>
          <cell r="JG54">
            <v>459928.83600000001</v>
          </cell>
          <cell r="JH54">
            <v>578840.56400000001</v>
          </cell>
          <cell r="JI54">
            <v>718023.72600000002</v>
          </cell>
          <cell r="JJ54">
            <v>801747.598</v>
          </cell>
          <cell r="JK54">
            <v>1063624.0830000001</v>
          </cell>
          <cell r="JL54">
            <v>1148321.03</v>
          </cell>
          <cell r="JM54" t="str">
            <v>#N/A N/A</v>
          </cell>
          <cell r="JN54" t="str">
            <v>#N/A N/A</v>
          </cell>
          <cell r="JO54">
            <v>365456.9296875</v>
          </cell>
          <cell r="JP54">
            <v>306713.6064453125</v>
          </cell>
          <cell r="JQ54">
            <v>392108.33</v>
          </cell>
          <cell r="JR54">
            <v>430962.06400000001</v>
          </cell>
          <cell r="JS54">
            <v>617970.85800000001</v>
          </cell>
          <cell r="JT54">
            <v>606298.34199999995</v>
          </cell>
          <cell r="JU54">
            <v>466600.51800000004</v>
          </cell>
          <cell r="JV54">
            <v>779735.951</v>
          </cell>
          <cell r="JW54">
            <v>915083.11899999995</v>
          </cell>
          <cell r="JX54">
            <v>1052767.899</v>
          </cell>
          <cell r="JY54">
            <v>1167640.6710000001</v>
          </cell>
          <cell r="JZ54">
            <v>1431248.247</v>
          </cell>
          <cell r="KA54">
            <v>1531475.1329999999</v>
          </cell>
          <cell r="KB54" t="str">
            <v>#N/A N/A</v>
          </cell>
          <cell r="KC54" t="str">
            <v>#N/A N/A</v>
          </cell>
          <cell r="KD54">
            <v>658.432007</v>
          </cell>
          <cell r="KE54">
            <v>1511.906005859375</v>
          </cell>
          <cell r="KF54">
            <v>160.804</v>
          </cell>
          <cell r="KG54">
            <v>162.56299999999999</v>
          </cell>
          <cell r="KH54">
            <v>202.01899999999998</v>
          </cell>
          <cell r="KI54">
            <v>342.892</v>
          </cell>
          <cell r="KJ54">
            <v>306.78100000000001</v>
          </cell>
          <cell r="KK54">
            <v>490.45599999999996</v>
          </cell>
          <cell r="KL54">
            <v>496.45599999999996</v>
          </cell>
          <cell r="KM54">
            <v>500.488</v>
          </cell>
          <cell r="KN54">
            <v>301.25700000000001</v>
          </cell>
          <cell r="KO54">
            <v>293.49199999999996</v>
          </cell>
          <cell r="KP54">
            <v>252.04299999999998</v>
          </cell>
          <cell r="KQ54" t="str">
            <v>#N/A N/A</v>
          </cell>
          <cell r="KR54" t="str">
            <v>#N/A N/A</v>
          </cell>
          <cell r="KS54">
            <v>253043.14294399999</v>
          </cell>
          <cell r="KT54">
            <v>237580.83569335938</v>
          </cell>
          <cell r="KU54">
            <v>434280.89499999996</v>
          </cell>
          <cell r="KV54">
            <v>493796.67299999995</v>
          </cell>
          <cell r="KW54">
            <v>573660.83400000003</v>
          </cell>
          <cell r="KX54">
            <v>681593.78600000008</v>
          </cell>
          <cell r="KY54">
            <v>629836.68499999994</v>
          </cell>
          <cell r="KZ54">
            <v>686381.00900000008</v>
          </cell>
          <cell r="LA54">
            <v>734357.46600000001</v>
          </cell>
          <cell r="LB54">
            <v>756347.7570000001</v>
          </cell>
          <cell r="LC54">
            <v>789702.37199999997</v>
          </cell>
          <cell r="LD54">
            <v>817285.18299999996</v>
          </cell>
          <cell r="LE54">
            <v>766361.4049999998</v>
          </cell>
          <cell r="LF54" t="str">
            <v>#N/A N/A</v>
          </cell>
          <cell r="LG54" t="str">
            <v>#N/A N/A</v>
          </cell>
          <cell r="LH54">
            <v>-12162.217773</v>
          </cell>
          <cell r="LI54">
            <v>-13381.345703125</v>
          </cell>
          <cell r="LJ54">
            <v>-31991.829999999998</v>
          </cell>
          <cell r="LK54">
            <v>-47026.580999999998</v>
          </cell>
          <cell r="LL54">
            <v>-59845.216</v>
          </cell>
          <cell r="LM54">
            <v>-44947.663</v>
          </cell>
          <cell r="LN54">
            <v>-18661.808000000001</v>
          </cell>
          <cell r="LO54">
            <v>-31265.268</v>
          </cell>
          <cell r="LP54">
            <v>-51053.811999999998</v>
          </cell>
          <cell r="LQ54">
            <v>-52037.657999999996</v>
          </cell>
          <cell r="LR54">
            <v>-53036.093999999997</v>
          </cell>
          <cell r="LS54">
            <v>-28520.771999999997</v>
          </cell>
          <cell r="LT54">
            <v>-24956.650999999998</v>
          </cell>
          <cell r="LU54" t="str">
            <v>#N/A N/A</v>
          </cell>
          <cell r="LV54" t="str">
            <v>#N/A N/A</v>
          </cell>
          <cell r="LW54" t="str">
            <v>#N/A N/A</v>
          </cell>
          <cell r="LX54" t="str">
            <v>#N/A N/A</v>
          </cell>
          <cell r="LY54" t="str">
            <v>#N/A N/A</v>
          </cell>
          <cell r="LZ54" t="str">
            <v>#N/A N/A</v>
          </cell>
          <cell r="MA54" t="str">
            <v>#N/A N/A</v>
          </cell>
          <cell r="MB54" t="str">
            <v>#N/A N/A</v>
          </cell>
          <cell r="MC54">
            <v>26729.688999999998</v>
          </cell>
          <cell r="MD54">
            <v>19220.828999999998</v>
          </cell>
          <cell r="ME54">
            <v>14743.865</v>
          </cell>
          <cell r="MF54">
            <v>16240.977999999999</v>
          </cell>
          <cell r="MG54" t="str">
            <v>#N/A N/A</v>
          </cell>
          <cell r="MH54" t="str">
            <v>#N/A N/A</v>
          </cell>
          <cell r="MI54" t="str">
            <v>#N/A N/A</v>
          </cell>
          <cell r="MJ54" t="str">
            <v>#N/A N/A</v>
          </cell>
          <cell r="MK54" t="str">
            <v>#N/A N/A</v>
          </cell>
          <cell r="ML54" t="str">
            <v>#N/A N/A</v>
          </cell>
          <cell r="MM54" t="str">
            <v>#N/A N/A</v>
          </cell>
          <cell r="MN54" t="str">
            <v>#N/A N/A</v>
          </cell>
          <cell r="MO54" t="str">
            <v>#N/A N/A</v>
          </cell>
          <cell r="MP54" t="str">
            <v>#N/A N/A</v>
          </cell>
          <cell r="MQ54" t="str">
            <v>#N/A N/A</v>
          </cell>
          <cell r="MR54">
            <v>10199.179</v>
          </cell>
          <cell r="MS54">
            <v>3036.4649999999997</v>
          </cell>
          <cell r="MT54">
            <v>14741.996999999999</v>
          </cell>
          <cell r="MU54">
            <v>10608.588</v>
          </cell>
          <cell r="MV54">
            <v>3206.0539999999996</v>
          </cell>
          <cell r="MW54">
            <v>-7655.6790000000001</v>
          </cell>
          <cell r="MX54">
            <v>4396.3090000000002</v>
          </cell>
          <cell r="MY54" t="str">
            <v>#N/A N/A</v>
          </cell>
          <cell r="MZ54" t="str">
            <v>#N/A N/A</v>
          </cell>
          <cell r="NA54" t="str">
            <v>#N/A N/A</v>
          </cell>
          <cell r="NB54">
            <v>-6202.15380859375</v>
          </cell>
          <cell r="NC54">
            <v>0</v>
          </cell>
          <cell r="ND54">
            <v>-7623.1259999999993</v>
          </cell>
          <cell r="NE54">
            <v>-18215.376</v>
          </cell>
          <cell r="NF54">
            <v>-4765.0619999999999</v>
          </cell>
          <cell r="NG54">
            <v>-8262.2479999999996</v>
          </cell>
          <cell r="NH54">
            <v>-1964.3449999999998</v>
          </cell>
          <cell r="NI54">
            <v>-25005.904999999999</v>
          </cell>
          <cell r="NJ54">
            <v>-16588.861000000001</v>
          </cell>
          <cell r="NK54">
            <v>-25263.921999999999</v>
          </cell>
          <cell r="NL54">
            <v>-21528.702999999998</v>
          </cell>
          <cell r="NM54">
            <v>-30746.375</v>
          </cell>
          <cell r="NN54" t="str">
            <v>#N/A N/A</v>
          </cell>
          <cell r="NO54" t="str">
            <v>#N/A N/A</v>
          </cell>
          <cell r="NP54">
            <v>14414.065429999999</v>
          </cell>
          <cell r="NQ54">
            <v>12791.3798828125</v>
          </cell>
          <cell r="NR54">
            <v>16629.643</v>
          </cell>
          <cell r="NS54">
            <v>18341.703999999998</v>
          </cell>
          <cell r="NT54">
            <v>22844.531999999999</v>
          </cell>
          <cell r="NU54">
            <v>29430.082999999999</v>
          </cell>
          <cell r="NV54">
            <v>33709.847999999998</v>
          </cell>
          <cell r="NW54">
            <v>36216.118999999999</v>
          </cell>
          <cell r="NX54">
            <v>33299.103999999999</v>
          </cell>
          <cell r="NY54">
            <v>33198.885999999999</v>
          </cell>
          <cell r="NZ54">
            <v>36626.364999999998</v>
          </cell>
          <cell r="OA54">
            <v>41784.364000000001</v>
          </cell>
          <cell r="OB54">
            <v>39504.851999999999</v>
          </cell>
          <cell r="OC54" t="str">
            <v>#N/A N/A</v>
          </cell>
          <cell r="OD54" t="str">
            <v>CLP</v>
          </cell>
        </row>
        <row r="55">
          <cell r="C55" t="str">
            <v>SAAM SA</v>
          </cell>
          <cell r="D55" t="str">
            <v>#N/A N/A</v>
          </cell>
          <cell r="E55" t="str">
            <v>#N/A N/A</v>
          </cell>
          <cell r="F55" t="str">
            <v>#N/A N/A</v>
          </cell>
          <cell r="G55" t="str">
            <v>#N/A N/A</v>
          </cell>
          <cell r="H55" t="str">
            <v>#N/A N/A</v>
          </cell>
          <cell r="I55" t="str">
            <v>#N/A N/A</v>
          </cell>
          <cell r="J55" t="str">
            <v>#N/A N/A</v>
          </cell>
          <cell r="K55" t="str">
            <v>#N/A N/A</v>
          </cell>
          <cell r="L55" t="str">
            <v>#N/A N/A</v>
          </cell>
          <cell r="M55" t="str">
            <v>#N/A N/A</v>
          </cell>
          <cell r="N55">
            <v>217897.76616170318</v>
          </cell>
          <cell r="O55">
            <v>237286.00537482812</v>
          </cell>
          <cell r="P55">
            <v>281017.85224370263</v>
          </cell>
          <cell r="Q55">
            <v>279085.5883833422</v>
          </cell>
          <cell r="R55" t="str">
            <v>#N/A N/A</v>
          </cell>
          <cell r="S55" t="str">
            <v>#N/A N/A</v>
          </cell>
          <cell r="T55" t="str">
            <v>#N/A N/A</v>
          </cell>
          <cell r="U55" t="str">
            <v>#N/A N/A</v>
          </cell>
          <cell r="V55" t="str">
            <v>#N/A N/A</v>
          </cell>
          <cell r="W55" t="str">
            <v>#N/A N/A</v>
          </cell>
          <cell r="X55" t="str">
            <v>#N/A N/A</v>
          </cell>
          <cell r="Y55" t="str">
            <v>#N/A N/A</v>
          </cell>
          <cell r="Z55" t="str">
            <v>#N/A N/A</v>
          </cell>
          <cell r="AA55" t="str">
            <v>#N/A N/A</v>
          </cell>
          <cell r="AB55" t="str">
            <v>#N/A N/A</v>
          </cell>
          <cell r="AC55">
            <v>164433.30613186958</v>
          </cell>
          <cell r="AD55">
            <v>180109.50229869902</v>
          </cell>
          <cell r="AE55">
            <v>210018.0401398722</v>
          </cell>
          <cell r="AF55">
            <v>205727.19382964456</v>
          </cell>
          <cell r="AG55" t="str">
            <v>#N/A N/A</v>
          </cell>
          <cell r="AH55" t="str">
            <v>#N/A N/A</v>
          </cell>
          <cell r="AI55" t="str">
            <v>#N/A N/A</v>
          </cell>
          <cell r="AJ55" t="str">
            <v>#N/A N/A</v>
          </cell>
          <cell r="AK55" t="str">
            <v>#N/A N/A</v>
          </cell>
          <cell r="AL55" t="str">
            <v>#N/A N/A</v>
          </cell>
          <cell r="AM55" t="str">
            <v>#N/A N/A</v>
          </cell>
          <cell r="AN55" t="str">
            <v>#N/A N/A</v>
          </cell>
          <cell r="AO55" t="str">
            <v>#N/A N/A</v>
          </cell>
          <cell r="AP55" t="str">
            <v>#N/A N/A</v>
          </cell>
          <cell r="AQ55" t="str">
            <v>#N/A N/A</v>
          </cell>
          <cell r="AR55">
            <v>46739.031205959742</v>
          </cell>
          <cell r="AS55">
            <v>54943.069148368042</v>
          </cell>
          <cell r="AT55">
            <v>58566.197053054275</v>
          </cell>
          <cell r="AU55">
            <v>72269.610292246623</v>
          </cell>
          <cell r="AV55" t="str">
            <v>#N/A N/A</v>
          </cell>
          <cell r="AW55" t="str">
            <v>#N/A N/A</v>
          </cell>
          <cell r="AX55" t="str">
            <v>#N/A N/A</v>
          </cell>
          <cell r="AY55" t="str">
            <v>#N/A N/A</v>
          </cell>
          <cell r="AZ55" t="str">
            <v>#N/A N/A</v>
          </cell>
          <cell r="BA55" t="str">
            <v>#N/A N/A</v>
          </cell>
          <cell r="BB55" t="str">
            <v>#N/A N/A</v>
          </cell>
          <cell r="BC55" t="str">
            <v>#N/A N/A</v>
          </cell>
          <cell r="BD55" t="str">
            <v>#N/A N/A</v>
          </cell>
          <cell r="BE55" t="str">
            <v>#N/A N/A</v>
          </cell>
          <cell r="BF55" t="str">
            <v>#N/A N/A</v>
          </cell>
          <cell r="BG55">
            <v>28779.427399694916</v>
          </cell>
          <cell r="BH55">
            <v>32797.491700056053</v>
          </cell>
          <cell r="BI55">
            <v>30452.710005686087</v>
          </cell>
          <cell r="BJ55">
            <v>39086.89668844593</v>
          </cell>
          <cell r="BK55" t="str">
            <v>#N/A N/A</v>
          </cell>
          <cell r="BL55" t="str">
            <v>#N/A N/A</v>
          </cell>
          <cell r="BM55" t="str">
            <v>#N/A N/A</v>
          </cell>
          <cell r="BN55" t="str">
            <v>#N/A N/A</v>
          </cell>
          <cell r="BO55" t="str">
            <v>#N/A N/A</v>
          </cell>
          <cell r="BP55" t="str">
            <v>#N/A N/A</v>
          </cell>
          <cell r="BQ55" t="str">
            <v>#N/A N/A</v>
          </cell>
          <cell r="BR55" t="str">
            <v>#N/A N/A</v>
          </cell>
          <cell r="BS55" t="str">
            <v>#N/A N/A</v>
          </cell>
          <cell r="BT55" t="str">
            <v>#N/A N/A</v>
          </cell>
          <cell r="BU55" t="str">
            <v>#N/A N/A</v>
          </cell>
          <cell r="BV55">
            <v>835.99769674156448</v>
          </cell>
          <cell r="BW55">
            <v>612.36121000723995</v>
          </cell>
          <cell r="BX55">
            <v>850.52274472759132</v>
          </cell>
          <cell r="BY55">
            <v>775.17773034153493</v>
          </cell>
          <cell r="BZ55" t="str">
            <v>#N/A N/A</v>
          </cell>
          <cell r="CA55" t="str">
            <v>#N/A N/A</v>
          </cell>
          <cell r="CB55" t="str">
            <v>#N/A N/A</v>
          </cell>
          <cell r="CC55" t="str">
            <v>#N/A N/A</v>
          </cell>
          <cell r="CD55" t="str">
            <v>#N/A N/A</v>
          </cell>
          <cell r="CE55" t="str">
            <v>#N/A N/A</v>
          </cell>
          <cell r="CF55" t="str">
            <v>#N/A N/A</v>
          </cell>
          <cell r="CG55" t="str">
            <v>#N/A N/A</v>
          </cell>
          <cell r="CH55" t="str">
            <v>#N/A N/A</v>
          </cell>
          <cell r="CI55" t="str">
            <v>#N/A N/A</v>
          </cell>
          <cell r="CJ55" t="str">
            <v>#N/A N/A</v>
          </cell>
          <cell r="CK55">
            <v>3987.8889547881486</v>
          </cell>
          <cell r="CL55">
            <v>5010.858639169277</v>
          </cell>
          <cell r="CM55">
            <v>5812.6665164839351</v>
          </cell>
          <cell r="CN55">
            <v>6576.5712004060124</v>
          </cell>
          <cell r="CO55" t="str">
            <v>#N/A N/A</v>
          </cell>
          <cell r="CP55" t="str">
            <v>#N/A N/A</v>
          </cell>
          <cell r="CQ55" t="str">
            <v>#N/A N/A</v>
          </cell>
          <cell r="CR55" t="str">
            <v>#N/A N/A</v>
          </cell>
          <cell r="CS55" t="str">
            <v>#N/A N/A</v>
          </cell>
          <cell r="CT55" t="str">
            <v>#N/A N/A</v>
          </cell>
          <cell r="CU55" t="str">
            <v>#N/A N/A</v>
          </cell>
          <cell r="CV55" t="str">
            <v>#N/A N/A</v>
          </cell>
          <cell r="CW55" t="str">
            <v>#N/A N/A</v>
          </cell>
          <cell r="CX55" t="str">
            <v>#N/A N/A</v>
          </cell>
          <cell r="CY55" t="str">
            <v>#N/A N/A</v>
          </cell>
          <cell r="CZ55">
            <v>37729.806463587738</v>
          </cell>
          <cell r="DA55">
            <v>43617.854828339325</v>
          </cell>
          <cell r="DB55">
            <v>45368.253173291436</v>
          </cell>
          <cell r="DC55">
            <v>63643.793909434353</v>
          </cell>
          <cell r="DD55" t="str">
            <v>#N/A N/A</v>
          </cell>
          <cell r="DE55" t="str">
            <v>#N/A N/A</v>
          </cell>
          <cell r="DF55" t="str">
            <v>#N/A N/A</v>
          </cell>
          <cell r="DG55" t="str">
            <v>#N/A N/A</v>
          </cell>
          <cell r="DH55" t="str">
            <v>#N/A N/A</v>
          </cell>
          <cell r="DI55" t="str">
            <v>#N/A N/A</v>
          </cell>
          <cell r="DJ55" t="str">
            <v>#N/A N/A</v>
          </cell>
          <cell r="DK55" t="str">
            <v>#N/A N/A</v>
          </cell>
          <cell r="DL55" t="str">
            <v>#N/A N/A</v>
          </cell>
          <cell r="DM55" t="str">
            <v>#N/A N/A</v>
          </cell>
          <cell r="DN55" t="str">
            <v>#N/A N/A</v>
          </cell>
          <cell r="DO55">
            <v>7387.8074527057042</v>
          </cell>
          <cell r="DP55">
            <v>5770.3648972122364</v>
          </cell>
          <cell r="DQ55">
            <v>5294.9322014047893</v>
          </cell>
          <cell r="DR55">
            <v>11260.37312850005</v>
          </cell>
          <cell r="DS55" t="str">
            <v>#N/A N/A</v>
          </cell>
          <cell r="DT55" t="str">
            <v>#N/A N/A</v>
          </cell>
          <cell r="DU55" t="str">
            <v>#N/A N/A</v>
          </cell>
          <cell r="DV55" t="str">
            <v>#N/A N/A</v>
          </cell>
          <cell r="DW55" t="str">
            <v>#N/A N/A</v>
          </cell>
          <cell r="DX55" t="str">
            <v>#N/A N/A</v>
          </cell>
          <cell r="DY55" t="str">
            <v>#N/A N/A</v>
          </cell>
          <cell r="DZ55" t="str">
            <v>#N/A N/A</v>
          </cell>
          <cell r="EA55" t="str">
            <v>#N/A N/A</v>
          </cell>
          <cell r="EB55" t="str">
            <v>#N/A N/A</v>
          </cell>
          <cell r="EC55" t="str">
            <v>#N/A N/A</v>
          </cell>
          <cell r="ED55">
            <v>30341.999010882028</v>
          </cell>
          <cell r="EE55">
            <v>37847.489931127078</v>
          </cell>
          <cell r="EF55">
            <v>40073.320971886649</v>
          </cell>
          <cell r="EG55">
            <v>52383.420780934299</v>
          </cell>
          <cell r="EH55" t="str">
            <v>#N/A N/A</v>
          </cell>
          <cell r="EI55" t="str">
            <v>#N/A N/A</v>
          </cell>
          <cell r="EJ55" t="str">
            <v>#N/A N/A</v>
          </cell>
          <cell r="EK55" t="str">
            <v>#N/A N/A</v>
          </cell>
          <cell r="EL55" t="str">
            <v>#N/A N/A</v>
          </cell>
          <cell r="EM55" t="str">
            <v>#N/A N/A</v>
          </cell>
          <cell r="EN55" t="str">
            <v>#N/A N/A</v>
          </cell>
          <cell r="EO55" t="str">
            <v>#N/A N/A</v>
          </cell>
          <cell r="EP55" t="str">
            <v>#N/A N/A</v>
          </cell>
          <cell r="EQ55" t="str">
            <v>#N/A N/A</v>
          </cell>
          <cell r="ER55" t="str">
            <v>#N/A N/A</v>
          </cell>
          <cell r="ES55">
            <v>15158.491399999999</v>
          </cell>
          <cell r="ET55">
            <v>24455.493899999998</v>
          </cell>
          <cell r="EU55">
            <v>25562.627999999993</v>
          </cell>
          <cell r="EV55">
            <v>77587.448400000008</v>
          </cell>
          <cell r="EW55" t="str">
            <v>#N/A N/A</v>
          </cell>
          <cell r="EX55" t="str">
            <v>#N/A N/A</v>
          </cell>
          <cell r="EY55" t="str">
            <v>#N/A N/A</v>
          </cell>
          <cell r="EZ55" t="str">
            <v>#N/A N/A</v>
          </cell>
          <cell r="FA55" t="str">
            <v>#N/A N/A</v>
          </cell>
          <cell r="FB55" t="str">
            <v>#N/A N/A</v>
          </cell>
          <cell r="FC55" t="str">
            <v>#N/A N/A</v>
          </cell>
          <cell r="FD55" t="str">
            <v>#N/A N/A</v>
          </cell>
          <cell r="FE55" t="str">
            <v>#N/A N/A</v>
          </cell>
          <cell r="FF55" t="str">
            <v>#N/A N/A</v>
          </cell>
          <cell r="FG55" t="str">
            <v>#N/A N/A</v>
          </cell>
          <cell r="FH55">
            <v>2156.94895</v>
          </cell>
          <cell r="FI55">
            <v>1294.1833500000002</v>
          </cell>
          <cell r="FJ55">
            <v>1696.2855</v>
          </cell>
          <cell r="FK55">
            <v>2753.6196</v>
          </cell>
          <cell r="FL55" t="str">
            <v>#N/A N/A</v>
          </cell>
          <cell r="FM55" t="str">
            <v>#N/A N/A</v>
          </cell>
          <cell r="FN55" t="str">
            <v>#N/A N/A</v>
          </cell>
          <cell r="FO55" t="str">
            <v>#N/A N/A</v>
          </cell>
          <cell r="FP55" t="str">
            <v>#N/A N/A</v>
          </cell>
          <cell r="FQ55" t="str">
            <v>#N/A N/A</v>
          </cell>
          <cell r="FR55" t="str">
            <v>#N/A N/A</v>
          </cell>
          <cell r="FS55" t="str">
            <v>#N/A N/A</v>
          </cell>
          <cell r="FT55" t="str">
            <v>#N/A N/A</v>
          </cell>
          <cell r="FU55" t="str">
            <v>#N/A N/A</v>
          </cell>
          <cell r="FV55" t="str">
            <v>#N/A N/A</v>
          </cell>
          <cell r="FW55">
            <v>33533.972809999999</v>
          </cell>
          <cell r="FX55">
            <v>38829.704099999995</v>
          </cell>
          <cell r="FY55">
            <v>45506.575799999999</v>
          </cell>
          <cell r="FZ55">
            <v>51564.822</v>
          </cell>
          <cell r="GA55" t="str">
            <v>#N/A N/A</v>
          </cell>
          <cell r="GB55" t="str">
            <v>#N/A N/A</v>
          </cell>
          <cell r="GC55" t="str">
            <v>#N/A N/A</v>
          </cell>
          <cell r="GD55" t="str">
            <v>#N/A N/A</v>
          </cell>
          <cell r="GE55" t="str">
            <v>#N/A N/A</v>
          </cell>
          <cell r="GF55" t="str">
            <v>#N/A N/A</v>
          </cell>
          <cell r="GG55" t="str">
            <v>#N/A N/A</v>
          </cell>
          <cell r="GH55" t="str">
            <v>#N/A N/A</v>
          </cell>
          <cell r="GI55" t="str">
            <v>#N/A N/A</v>
          </cell>
          <cell r="GJ55" t="str">
            <v>#N/A N/A</v>
          </cell>
          <cell r="GK55" t="str">
            <v>#N/A N/A</v>
          </cell>
          <cell r="GL55">
            <v>7352.7780299999995</v>
          </cell>
          <cell r="GM55">
            <v>9336.7210500000001</v>
          </cell>
          <cell r="GN55">
            <v>11156.0358</v>
          </cell>
          <cell r="GO55">
            <v>11319.885</v>
          </cell>
          <cell r="GP55" t="str">
            <v>#N/A N/A</v>
          </cell>
          <cell r="GQ55" t="str">
            <v>#N/A N/A</v>
          </cell>
          <cell r="GR55" t="str">
            <v>#N/A N/A</v>
          </cell>
          <cell r="GS55" t="str">
            <v>#N/A N/A</v>
          </cell>
          <cell r="GT55" t="str">
            <v>#N/A N/A</v>
          </cell>
          <cell r="GU55" t="str">
            <v>#N/A N/A</v>
          </cell>
          <cell r="GV55" t="str">
            <v>#N/A N/A</v>
          </cell>
          <cell r="GW55" t="str">
            <v>#N/A N/A</v>
          </cell>
          <cell r="GX55" t="str">
            <v>#N/A N/A</v>
          </cell>
          <cell r="GY55" t="str">
            <v>#N/A N/A</v>
          </cell>
          <cell r="GZ55" t="str">
            <v>#N/A N/A</v>
          </cell>
          <cell r="HA55">
            <v>85157.110610000003</v>
          </cell>
          <cell r="HB55">
            <v>105920.73645</v>
          </cell>
          <cell r="HC55">
            <v>123458.02559999999</v>
          </cell>
          <cell r="HD55">
            <v>184495.34759999998</v>
          </cell>
          <cell r="HE55" t="str">
            <v>#N/A N/A</v>
          </cell>
          <cell r="HF55" t="str">
            <v>#N/A N/A</v>
          </cell>
          <cell r="HG55" t="str">
            <v>#N/A N/A</v>
          </cell>
          <cell r="HH55" t="str">
            <v>#N/A N/A</v>
          </cell>
          <cell r="HI55" t="str">
            <v>#N/A N/A</v>
          </cell>
          <cell r="HJ55" t="str">
            <v>#N/A N/A</v>
          </cell>
          <cell r="HK55" t="str">
            <v>#N/A N/A</v>
          </cell>
          <cell r="HL55" t="str">
            <v>#N/A N/A</v>
          </cell>
          <cell r="HM55" t="str">
            <v>#N/A N/A</v>
          </cell>
          <cell r="HN55" t="str">
            <v>#N/A N/A</v>
          </cell>
          <cell r="HO55" t="str">
            <v>#N/A N/A</v>
          </cell>
          <cell r="HP55">
            <v>234033.03078999999</v>
          </cell>
          <cell r="HQ55">
            <v>270437.02965000004</v>
          </cell>
          <cell r="HR55">
            <v>296145.35159999999</v>
          </cell>
          <cell r="HS55">
            <v>337814.42100000003</v>
          </cell>
          <cell r="HT55" t="str">
            <v>#N/A N/A</v>
          </cell>
          <cell r="HU55" t="str">
            <v>#N/A N/A</v>
          </cell>
          <cell r="HV55" t="str">
            <v>#N/A N/A</v>
          </cell>
          <cell r="HW55" t="str">
            <v>#N/A N/A</v>
          </cell>
          <cell r="HX55" t="str">
            <v>#N/A N/A</v>
          </cell>
          <cell r="HY55" t="str">
            <v>#N/A N/A</v>
          </cell>
          <cell r="HZ55" t="str">
            <v>#N/A N/A</v>
          </cell>
          <cell r="IA55" t="str">
            <v>#N/A N/A</v>
          </cell>
          <cell r="IB55" t="str">
            <v>#N/A N/A</v>
          </cell>
          <cell r="IC55" t="str">
            <v>#N/A N/A</v>
          </cell>
          <cell r="ID55" t="str">
            <v>#N/A N/A</v>
          </cell>
          <cell r="IE55">
            <v>485771.71577999997</v>
          </cell>
          <cell r="IF55">
            <v>562605.62040000001</v>
          </cell>
          <cell r="IG55">
            <v>741770.17319999996</v>
          </cell>
          <cell r="IH55">
            <v>865060.2971999998</v>
          </cell>
          <cell r="II55" t="str">
            <v>#N/A N/A</v>
          </cell>
          <cell r="IJ55" t="str">
            <v>#N/A N/A</v>
          </cell>
          <cell r="IK55" t="str">
            <v>#N/A N/A</v>
          </cell>
          <cell r="IL55" t="str">
            <v>#N/A N/A</v>
          </cell>
          <cell r="IM55" t="str">
            <v>#N/A N/A</v>
          </cell>
          <cell r="IN55" t="str">
            <v>#N/A N/A</v>
          </cell>
          <cell r="IO55" t="str">
            <v>#N/A N/A</v>
          </cell>
          <cell r="IP55" t="str">
            <v>#N/A N/A</v>
          </cell>
          <cell r="IQ55" t="str">
            <v>#N/A N/A</v>
          </cell>
          <cell r="IR55" t="str">
            <v>#N/A N/A</v>
          </cell>
          <cell r="IS55" t="str">
            <v>#N/A N/A</v>
          </cell>
          <cell r="IT55">
            <v>22054.98256</v>
          </cell>
          <cell r="IU55">
            <v>22899.636449999998</v>
          </cell>
          <cell r="IV55">
            <v>29883.755999999998</v>
          </cell>
          <cell r="IW55">
            <v>27702.717000000001</v>
          </cell>
          <cell r="IX55" t="str">
            <v>#N/A N/A</v>
          </cell>
          <cell r="IY55" t="str">
            <v>#N/A N/A</v>
          </cell>
          <cell r="IZ55" t="str">
            <v>#N/A N/A</v>
          </cell>
          <cell r="JA55" t="str">
            <v>#N/A N/A</v>
          </cell>
          <cell r="JB55" t="str">
            <v>#N/A N/A</v>
          </cell>
          <cell r="JC55" t="str">
            <v>#N/A N/A</v>
          </cell>
          <cell r="JD55" t="str">
            <v>#N/A N/A</v>
          </cell>
          <cell r="JE55" t="str">
            <v>#N/A N/A</v>
          </cell>
          <cell r="JF55" t="str">
            <v>#N/A N/A</v>
          </cell>
          <cell r="JG55" t="str">
            <v>#N/A N/A</v>
          </cell>
          <cell r="JH55" t="str">
            <v>#N/A N/A</v>
          </cell>
          <cell r="JI55">
            <v>78882.567660000001</v>
          </cell>
          <cell r="JJ55">
            <v>100163.3808</v>
          </cell>
          <cell r="JK55">
            <v>114865.53540000001</v>
          </cell>
          <cell r="JL55">
            <v>149854.728</v>
          </cell>
          <cell r="JM55" t="str">
            <v>#N/A N/A</v>
          </cell>
          <cell r="JN55" t="str">
            <v>#N/A N/A</v>
          </cell>
          <cell r="JO55" t="str">
            <v>#N/A N/A</v>
          </cell>
          <cell r="JP55" t="str">
            <v>#N/A N/A</v>
          </cell>
          <cell r="JQ55" t="str">
            <v>#N/A N/A</v>
          </cell>
          <cell r="JR55" t="str">
            <v>#N/A N/A</v>
          </cell>
          <cell r="JS55" t="str">
            <v>#N/A N/A</v>
          </cell>
          <cell r="JT55" t="str">
            <v>#N/A N/A</v>
          </cell>
          <cell r="JU55" t="str">
            <v>#N/A N/A</v>
          </cell>
          <cell r="JV55" t="str">
            <v>#N/A N/A</v>
          </cell>
          <cell r="JW55" t="str">
            <v>#N/A N/A</v>
          </cell>
          <cell r="JX55">
            <v>166910.02432</v>
          </cell>
          <cell r="JY55">
            <v>197747.32755000005</v>
          </cell>
          <cell r="JZ55">
            <v>236646.69630000001</v>
          </cell>
          <cell r="KA55">
            <v>277359.50339999999</v>
          </cell>
          <cell r="KB55" t="str">
            <v>#N/A N/A</v>
          </cell>
          <cell r="KC55" t="str">
            <v>#N/A N/A</v>
          </cell>
          <cell r="KD55" t="str">
            <v>#N/A N/A</v>
          </cell>
          <cell r="KE55" t="str">
            <v>#N/A N/A</v>
          </cell>
          <cell r="KF55" t="str">
            <v>#N/A N/A</v>
          </cell>
          <cell r="KG55" t="str">
            <v>#N/A N/A</v>
          </cell>
          <cell r="KH55" t="str">
            <v>#N/A N/A</v>
          </cell>
          <cell r="KI55" t="str">
            <v>#N/A N/A</v>
          </cell>
          <cell r="KJ55" t="str">
            <v>#N/A N/A</v>
          </cell>
          <cell r="KK55" t="str">
            <v>#N/A N/A</v>
          </cell>
          <cell r="KL55" t="str">
            <v>#N/A N/A</v>
          </cell>
          <cell r="KM55">
            <v>4784.0696800000005</v>
          </cell>
          <cell r="KN55">
            <v>5402.1514500000003</v>
          </cell>
          <cell r="KO55">
            <v>71826.008099999992</v>
          </cell>
          <cell r="KP55">
            <v>79465.238400000002</v>
          </cell>
          <cell r="KQ55" t="str">
            <v>#N/A N/A</v>
          </cell>
          <cell r="KR55" t="str">
            <v>#N/A N/A</v>
          </cell>
          <cell r="KS55" t="str">
            <v>#N/A N/A</v>
          </cell>
          <cell r="KT55" t="str">
            <v>#N/A N/A</v>
          </cell>
          <cell r="KU55" t="str">
            <v>#N/A N/A</v>
          </cell>
          <cell r="KV55" t="str">
            <v>#N/A N/A</v>
          </cell>
          <cell r="KW55" t="str">
            <v>#N/A N/A</v>
          </cell>
          <cell r="KX55" t="str">
            <v>#N/A N/A</v>
          </cell>
          <cell r="KY55" t="str">
            <v>#N/A N/A</v>
          </cell>
          <cell r="KZ55" t="str">
            <v>#N/A N/A</v>
          </cell>
          <cell r="LA55" t="str">
            <v>#N/A N/A</v>
          </cell>
          <cell r="LB55">
            <v>318861.69146</v>
          </cell>
          <cell r="LC55">
            <v>364858.29284999991</v>
          </cell>
          <cell r="LD55">
            <v>505123.47689999995</v>
          </cell>
          <cell r="LE55">
            <v>587700.7938000001</v>
          </cell>
          <cell r="LF55" t="str">
            <v>#N/A N/A</v>
          </cell>
          <cell r="LG55" t="str">
            <v>#N/A N/A</v>
          </cell>
          <cell r="LH55" t="str">
            <v>#N/A N/A</v>
          </cell>
          <cell r="LI55" t="str">
            <v>#N/A N/A</v>
          </cell>
          <cell r="LJ55" t="str">
            <v>#N/A N/A</v>
          </cell>
          <cell r="LK55" t="str">
            <v>#N/A N/A</v>
          </cell>
          <cell r="LL55" t="str">
            <v>#N/A N/A</v>
          </cell>
          <cell r="LM55" t="str">
            <v>#N/A N/A</v>
          </cell>
          <cell r="LN55" t="str">
            <v>#N/A N/A</v>
          </cell>
          <cell r="LO55" t="str">
            <v>#N/A N/A</v>
          </cell>
          <cell r="LP55" t="str">
            <v>#N/A N/A</v>
          </cell>
          <cell r="LQ55">
            <v>-52542.382291019123</v>
          </cell>
          <cell r="LR55">
            <v>-37967.385896193227</v>
          </cell>
          <cell r="LS55">
            <v>-72654.050301293828</v>
          </cell>
          <cell r="LT55">
            <v>-42579.12474050821</v>
          </cell>
          <cell r="LU55" t="str">
            <v>#N/A N/A</v>
          </cell>
          <cell r="LV55" t="str">
            <v>#N/A N/A</v>
          </cell>
          <cell r="LW55" t="str">
            <v>#N/A N/A</v>
          </cell>
          <cell r="LX55" t="str">
            <v>#N/A N/A</v>
          </cell>
          <cell r="LY55" t="str">
            <v>#N/A N/A</v>
          </cell>
          <cell r="LZ55" t="str">
            <v>#N/A N/A</v>
          </cell>
          <cell r="MA55" t="str">
            <v>#N/A N/A</v>
          </cell>
          <cell r="MB55" t="str">
            <v>#N/A N/A</v>
          </cell>
          <cell r="MC55" t="str">
            <v>#N/A N/A</v>
          </cell>
          <cell r="MD55" t="str">
            <v>#N/A N/A</v>
          </cell>
          <cell r="ME55" t="str">
            <v>#N/A N/A</v>
          </cell>
          <cell r="MF55">
            <v>2712.250817177257</v>
          </cell>
          <cell r="MG55">
            <v>3409.6034363024478</v>
          </cell>
          <cell r="MH55">
            <v>3652.110416622234</v>
          </cell>
          <cell r="MI55">
            <v>3577.9951826997362</v>
          </cell>
          <cell r="MJ55" t="str">
            <v>#N/A N/A</v>
          </cell>
          <cell r="MK55" t="str">
            <v>#N/A N/A</v>
          </cell>
          <cell r="ML55" t="str">
            <v>#N/A N/A</v>
          </cell>
          <cell r="MM55" t="str">
            <v>#N/A N/A</v>
          </cell>
          <cell r="MN55" t="str">
            <v>#N/A N/A</v>
          </cell>
          <cell r="MO55" t="str">
            <v>#N/A N/A</v>
          </cell>
          <cell r="MP55" t="str">
            <v>#N/A N/A</v>
          </cell>
          <cell r="MQ55" t="str">
            <v>#N/A N/A</v>
          </cell>
          <cell r="MR55" t="str">
            <v>#N/A N/A</v>
          </cell>
          <cell r="MS55" t="str">
            <v>#N/A N/A</v>
          </cell>
          <cell r="MT55" t="str">
            <v>#N/A N/A</v>
          </cell>
          <cell r="MU55">
            <v>3190.7974917518345</v>
          </cell>
          <cell r="MV55">
            <v>4791.3796617961307</v>
          </cell>
          <cell r="MW55">
            <v>7747.7484658977173</v>
          </cell>
          <cell r="MX55">
            <v>7679.1043911958304</v>
          </cell>
          <cell r="MY55" t="str">
            <v>#N/A N/A</v>
          </cell>
          <cell r="MZ55" t="str">
            <v>#N/A N/A</v>
          </cell>
          <cell r="NA55" t="str">
            <v>#N/A N/A</v>
          </cell>
          <cell r="NB55" t="str">
            <v>#N/A N/A</v>
          </cell>
          <cell r="NC55" t="str">
            <v>#N/A N/A</v>
          </cell>
          <cell r="ND55" t="str">
            <v>#N/A N/A</v>
          </cell>
          <cell r="NE55" t="str">
            <v>#N/A N/A</v>
          </cell>
          <cell r="NF55" t="str">
            <v>#N/A N/A</v>
          </cell>
          <cell r="NG55" t="str">
            <v>#N/A N/A</v>
          </cell>
          <cell r="NH55" t="str">
            <v>#N/A N/A</v>
          </cell>
          <cell r="NI55" t="str">
            <v>#N/A N/A</v>
          </cell>
          <cell r="NJ55">
            <v>-678.42745023530108</v>
          </cell>
          <cell r="NK55">
            <v>-15836.671584046462</v>
          </cell>
          <cell r="NL55">
            <v>-26556.288357692443</v>
          </cell>
          <cell r="NM55">
            <v>-26685.362424823161</v>
          </cell>
          <cell r="NN55" t="str">
            <v>#N/A N/A</v>
          </cell>
          <cell r="NO55" t="str">
            <v>#N/A N/A</v>
          </cell>
          <cell r="NP55" t="str">
            <v>#N/A N/A</v>
          </cell>
          <cell r="NQ55" t="str">
            <v>#N/A N/A</v>
          </cell>
          <cell r="NR55" t="str">
            <v>#N/A N/A</v>
          </cell>
          <cell r="NS55" t="str">
            <v>#N/A N/A</v>
          </cell>
          <cell r="NT55" t="str">
            <v>#N/A N/A</v>
          </cell>
          <cell r="NU55" t="str">
            <v>#N/A N/A</v>
          </cell>
          <cell r="NV55" t="str">
            <v>#N/A N/A</v>
          </cell>
          <cell r="NW55" t="str">
            <v>#N/A N/A</v>
          </cell>
          <cell r="NX55" t="str">
            <v>#N/A N/A</v>
          </cell>
          <cell r="NY55">
            <v>17959.603806264826</v>
          </cell>
          <cell r="NZ55">
            <v>22145.577448311989</v>
          </cell>
          <cell r="OA55">
            <v>28113.487047368191</v>
          </cell>
          <cell r="OB55">
            <v>33182.713603800687</v>
          </cell>
          <cell r="OC55" t="str">
            <v>#N/A N/A</v>
          </cell>
          <cell r="OD55" t="str">
            <v>CLP</v>
          </cell>
        </row>
        <row r="56">
          <cell r="C56" t="str">
            <v>COCA-COLA EMBO-A</v>
          </cell>
          <cell r="D56">
            <v>238707.90625</v>
          </cell>
          <cell r="E56">
            <v>221081.296875</v>
          </cell>
          <cell r="F56">
            <v>159259.703125</v>
          </cell>
          <cell r="G56">
            <v>170882.34375</v>
          </cell>
          <cell r="H56">
            <v>183225.25</v>
          </cell>
          <cell r="I56">
            <v>208781.828125</v>
          </cell>
          <cell r="J56">
            <v>260962.578125</v>
          </cell>
          <cell r="K56">
            <v>270979.53499999997</v>
          </cell>
          <cell r="L56">
            <v>294385.85499999998</v>
          </cell>
          <cell r="M56">
            <v>336571.18099999998</v>
          </cell>
          <cell r="N56">
            <v>380448.77299999999</v>
          </cell>
          <cell r="O56">
            <v>406035.14299999998</v>
          </cell>
          <cell r="P56">
            <v>448674.16200000001</v>
          </cell>
          <cell r="Q56">
            <v>508074.88</v>
          </cell>
          <cell r="R56" t="str">
            <v>#N/A N/A</v>
          </cell>
          <cell r="S56">
            <v>139286.09375</v>
          </cell>
          <cell r="T56">
            <v>133114.40625</v>
          </cell>
          <cell r="U56">
            <v>95824.296875</v>
          </cell>
          <cell r="V56">
            <v>108034.328125</v>
          </cell>
          <cell r="W56">
            <v>113600.4296875</v>
          </cell>
          <cell r="X56">
            <v>129522.671875</v>
          </cell>
          <cell r="Y56">
            <v>164013.1875</v>
          </cell>
          <cell r="Z56">
            <v>150982.973</v>
          </cell>
          <cell r="AA56">
            <v>173549.87699999998</v>
          </cell>
          <cell r="AB56">
            <v>218862.43</v>
          </cell>
          <cell r="AC56">
            <v>237782.86599999998</v>
          </cell>
          <cell r="AD56">
            <v>246820.57799999998</v>
          </cell>
          <cell r="AE56">
            <v>271716.13500000001</v>
          </cell>
          <cell r="AF56">
            <v>293204.39199999999</v>
          </cell>
          <cell r="AG56" t="str">
            <v>#N/A N/A</v>
          </cell>
          <cell r="AH56">
            <v>42393.900024414063</v>
          </cell>
          <cell r="AI56">
            <v>36334.001586914063</v>
          </cell>
          <cell r="AJ56">
            <v>30612.203125</v>
          </cell>
          <cell r="AK56">
            <v>37371.83203125</v>
          </cell>
          <cell r="AL56">
            <v>44109.369140625</v>
          </cell>
          <cell r="AM56">
            <v>50154.7890625</v>
          </cell>
          <cell r="AN56">
            <v>60688.64453125</v>
          </cell>
          <cell r="AO56">
            <v>63406.928</v>
          </cell>
          <cell r="AP56">
            <v>60753.942999999999</v>
          </cell>
          <cell r="AQ56">
            <v>58242.506000000001</v>
          </cell>
          <cell r="AR56">
            <v>83672.285999999993</v>
          </cell>
          <cell r="AS56">
            <v>89943.402999999991</v>
          </cell>
          <cell r="AT56">
            <v>90972.464000000007</v>
          </cell>
          <cell r="AU56">
            <v>108813.60500000001</v>
          </cell>
          <cell r="AV56" t="str">
            <v>#N/A N/A</v>
          </cell>
          <cell r="AW56">
            <v>1851.4000244140625</v>
          </cell>
          <cell r="AX56">
            <v>-902.5999755859375</v>
          </cell>
          <cell r="AY56">
            <v>-47448</v>
          </cell>
          <cell r="AZ56">
            <v>16391.72265625</v>
          </cell>
          <cell r="BA56">
            <v>27825.19921875</v>
          </cell>
          <cell r="BB56">
            <v>33089.22265625</v>
          </cell>
          <cell r="BC56">
            <v>41040.0625</v>
          </cell>
          <cell r="BD56">
            <v>50364.898000000001</v>
          </cell>
          <cell r="BE56">
            <v>47612.345999999998</v>
          </cell>
          <cell r="BF56">
            <v>43331.032999999996</v>
          </cell>
          <cell r="BG56">
            <v>49468.707999999999</v>
          </cell>
          <cell r="BH56">
            <v>50381.615999999995</v>
          </cell>
          <cell r="BI56">
            <v>49324.864999999998</v>
          </cell>
          <cell r="BJ56">
            <v>60983.216</v>
          </cell>
          <cell r="BK56" t="str">
            <v>#N/A N/A</v>
          </cell>
          <cell r="BL56" t="str">
            <v>#N/A N/A</v>
          </cell>
          <cell r="BM56" t="str">
            <v>#N/A N/A</v>
          </cell>
          <cell r="BN56" t="str">
            <v>#N/A N/A</v>
          </cell>
          <cell r="BO56">
            <v>1882.467041015625</v>
          </cell>
          <cell r="BP56">
            <v>4103.2001953125</v>
          </cell>
          <cell r="BQ56">
            <v>5773.0048828125</v>
          </cell>
          <cell r="BR56">
            <v>4137.705078125</v>
          </cell>
          <cell r="BS56">
            <v>1306.2089999999998</v>
          </cell>
          <cell r="BT56">
            <v>422.64799999999997</v>
          </cell>
          <cell r="BU56">
            <v>684.55899999999997</v>
          </cell>
          <cell r="BV56">
            <v>239.33799999999999</v>
          </cell>
          <cell r="BW56">
            <v>50.125</v>
          </cell>
          <cell r="BX56">
            <v>276.52600000000001</v>
          </cell>
          <cell r="BY56">
            <v>537.35</v>
          </cell>
          <cell r="BZ56" t="str">
            <v>#N/A N/A</v>
          </cell>
          <cell r="CA56">
            <v>18363.80078125</v>
          </cell>
          <cell r="CB56">
            <v>17310.099609375</v>
          </cell>
          <cell r="CC56">
            <v>12443.200194999999</v>
          </cell>
          <cell r="CD56">
            <v>12875.658203125</v>
          </cell>
          <cell r="CE56">
            <v>10679.2724609375</v>
          </cell>
          <cell r="CF56">
            <v>10505.48046875</v>
          </cell>
          <cell r="CG56">
            <v>7699.53076171875</v>
          </cell>
          <cell r="CH56">
            <v>5710.3959999999997</v>
          </cell>
          <cell r="CI56">
            <v>3745.2039999999997</v>
          </cell>
          <cell r="CJ56">
            <v>4099.6779999999999</v>
          </cell>
          <cell r="CK56">
            <v>3888.4369999999999</v>
          </cell>
          <cell r="CL56">
            <v>5134.4340000000002</v>
          </cell>
          <cell r="CM56">
            <v>7858.482</v>
          </cell>
          <cell r="CN56">
            <v>9612.7049999999999</v>
          </cell>
          <cell r="CO56" t="str">
            <v>#N/A N/A</v>
          </cell>
          <cell r="CP56">
            <v>-17338.400756835938</v>
          </cell>
          <cell r="CQ56">
            <v>-37134.099975585938</v>
          </cell>
          <cell r="CR56">
            <v>-63858.700255999996</v>
          </cell>
          <cell r="CS56">
            <v>-2628.392333984375</v>
          </cell>
          <cell r="CT56">
            <v>16247.575805664063</v>
          </cell>
          <cell r="CU56">
            <v>22840.9072265625</v>
          </cell>
          <cell r="CV56">
            <v>35350.745849609375</v>
          </cell>
          <cell r="CW56">
            <v>54300.722999999998</v>
          </cell>
          <cell r="CX56">
            <v>46928.267999999996</v>
          </cell>
          <cell r="CY56">
            <v>36690.564999999995</v>
          </cell>
          <cell r="CZ56">
            <v>52457.984000000004</v>
          </cell>
          <cell r="DA56">
            <v>43063.866999999998</v>
          </cell>
          <cell r="DB56">
            <v>31305.326000000001</v>
          </cell>
          <cell r="DC56">
            <v>43524.351999999999</v>
          </cell>
          <cell r="DD56" t="str">
            <v>#N/A N/A</v>
          </cell>
          <cell r="DE56">
            <v>-1112.0999755859375</v>
          </cell>
          <cell r="DF56">
            <v>-1675.0999755859375</v>
          </cell>
          <cell r="DG56">
            <v>-2963.6999510000001</v>
          </cell>
          <cell r="DH56">
            <v>-19832.029296875</v>
          </cell>
          <cell r="DI56">
            <v>-6084.93994140625</v>
          </cell>
          <cell r="DJ56">
            <v>-5208.498046875</v>
          </cell>
          <cell r="DK56">
            <v>-731.79302978515625</v>
          </cell>
          <cell r="DL56">
            <v>13992.5</v>
          </cell>
          <cell r="DM56">
            <v>3520.7849999999999</v>
          </cell>
          <cell r="DN56">
            <v>201.37799999999999</v>
          </cell>
          <cell r="DO56">
            <v>14650.063</v>
          </cell>
          <cell r="DP56">
            <v>14215.857</v>
          </cell>
          <cell r="DQ56">
            <v>8947.1329999999998</v>
          </cell>
          <cell r="DR56">
            <v>15456.427</v>
          </cell>
          <cell r="DS56" t="str">
            <v>#N/A N/A</v>
          </cell>
          <cell r="DT56">
            <v>-16226.2998046875</v>
          </cell>
          <cell r="DU56">
            <v>-35459</v>
          </cell>
          <cell r="DV56">
            <v>-60895</v>
          </cell>
          <cell r="DW56">
            <v>17203.63671875</v>
          </cell>
          <cell r="DX56">
            <v>22332.515625</v>
          </cell>
          <cell r="DY56">
            <v>28049.404296875</v>
          </cell>
          <cell r="DZ56">
            <v>36082.5390625</v>
          </cell>
          <cell r="EA56">
            <v>40308.222999999998</v>
          </cell>
          <cell r="EB56">
            <v>43407.483</v>
          </cell>
          <cell r="EC56">
            <v>36489.186999999998</v>
          </cell>
          <cell r="ED56">
            <v>37807.920999999995</v>
          </cell>
          <cell r="EE56">
            <v>28848.01</v>
          </cell>
          <cell r="EF56">
            <v>22358.192999999999</v>
          </cell>
          <cell r="EG56">
            <v>28067.924999999999</v>
          </cell>
          <cell r="EH56" t="str">
            <v>#N/A N/A</v>
          </cell>
          <cell r="EI56">
            <v>16284.3408203125</v>
          </cell>
          <cell r="EJ56">
            <v>6625.52978515625</v>
          </cell>
          <cell r="EK56">
            <v>3951.094971</v>
          </cell>
          <cell r="EL56">
            <v>6481.623046875</v>
          </cell>
          <cell r="EM56">
            <v>5948.46923828125</v>
          </cell>
          <cell r="EN56">
            <v>6606.56201171875</v>
          </cell>
          <cell r="EO56">
            <v>22001.7578125</v>
          </cell>
          <cell r="EP56">
            <v>35824.239999999998</v>
          </cell>
          <cell r="EQ56">
            <v>31039.127999999997</v>
          </cell>
          <cell r="ER56">
            <v>22245.952999999998</v>
          </cell>
          <cell r="ES56">
            <v>19345.737999999998</v>
          </cell>
          <cell r="ET56">
            <v>19304.175999999999</v>
          </cell>
          <cell r="EU56">
            <v>57967.668999999994</v>
          </cell>
          <cell r="EV56">
            <v>73876.190999999992</v>
          </cell>
          <cell r="EW56" t="str">
            <v>#N/A N/A</v>
          </cell>
          <cell r="EX56">
            <v>9836.9951171875</v>
          </cell>
          <cell r="EY56">
            <v>7.6090002059936523</v>
          </cell>
          <cell r="EZ56">
            <v>190.77900699999998</v>
          </cell>
          <cell r="FA56">
            <v>6209.8740234375</v>
          </cell>
          <cell r="FB56">
            <v>360.5469970703125</v>
          </cell>
          <cell r="FC56">
            <v>0</v>
          </cell>
          <cell r="FD56">
            <v>10987.810546875</v>
          </cell>
          <cell r="FE56">
            <v>8333.7929999999997</v>
          </cell>
          <cell r="FF56">
            <v>8506.4210000000003</v>
          </cell>
          <cell r="FG56">
            <v>1042.2639999999999</v>
          </cell>
          <cell r="FH56">
            <v>1788.019</v>
          </cell>
          <cell r="FI56">
            <v>1052.7059999999999</v>
          </cell>
          <cell r="FJ56">
            <v>1217.4939999999999</v>
          </cell>
          <cell r="FK56">
            <v>1425.4969999999998</v>
          </cell>
          <cell r="FL56" t="str">
            <v>#N/A N/A</v>
          </cell>
          <cell r="FM56">
            <v>20773.45703125</v>
          </cell>
          <cell r="FN56">
            <v>20387.22265625</v>
          </cell>
          <cell r="FO56">
            <v>16574.060547000001</v>
          </cell>
          <cell r="FP56">
            <v>18371.873046875</v>
          </cell>
          <cell r="FQ56">
            <v>19950.966796875</v>
          </cell>
          <cell r="FR56">
            <v>22796.4140625</v>
          </cell>
          <cell r="FS56">
            <v>25895.7109375</v>
          </cell>
          <cell r="FT56">
            <v>26489.638999999999</v>
          </cell>
          <cell r="FU56">
            <v>28390.421999999999</v>
          </cell>
          <cell r="FV56">
            <v>34272.464</v>
          </cell>
          <cell r="FW56">
            <v>32717.290999999997</v>
          </cell>
          <cell r="FX56">
            <v>35005.055999999997</v>
          </cell>
          <cell r="FY56">
            <v>35883.657999999996</v>
          </cell>
          <cell r="FZ56">
            <v>38272.854999999996</v>
          </cell>
          <cell r="GA56" t="str">
            <v>#N/A N/A</v>
          </cell>
          <cell r="GB56">
            <v>13466.525390625</v>
          </cell>
          <cell r="GC56">
            <v>9944.4765625</v>
          </cell>
          <cell r="GD56">
            <v>5957.873047</v>
          </cell>
          <cell r="GE56">
            <v>7668.94189453125</v>
          </cell>
          <cell r="GF56">
            <v>8681.8115234375</v>
          </cell>
          <cell r="GG56">
            <v>10150.8994140625</v>
          </cell>
          <cell r="GH56">
            <v>13164.408203125</v>
          </cell>
          <cell r="GI56">
            <v>13184.498</v>
          </cell>
          <cell r="GJ56">
            <v>20318.736999999997</v>
          </cell>
          <cell r="GK56">
            <v>19554.757999999998</v>
          </cell>
          <cell r="GL56">
            <v>29388.379999999997</v>
          </cell>
          <cell r="GM56">
            <v>36540.275999999998</v>
          </cell>
          <cell r="GN56">
            <v>43547.239000000001</v>
          </cell>
          <cell r="GO56">
            <v>50680.286999999997</v>
          </cell>
          <cell r="GP56" t="str">
            <v>#N/A N/A</v>
          </cell>
          <cell r="GQ56">
            <v>75770.8828125</v>
          </cell>
          <cell r="GR56">
            <v>48324.85546875</v>
          </cell>
          <cell r="GS56">
            <v>35782.859375</v>
          </cell>
          <cell r="GT56">
            <v>47479.87109375</v>
          </cell>
          <cell r="GU56">
            <v>43833.3828125</v>
          </cell>
          <cell r="GV56">
            <v>49074.46484375</v>
          </cell>
          <cell r="GW56">
            <v>85361.6484375</v>
          </cell>
          <cell r="GX56">
            <v>94359.59599999999</v>
          </cell>
          <cell r="GY56">
            <v>102444.704</v>
          </cell>
          <cell r="GZ56">
            <v>95983.956999999995</v>
          </cell>
          <cell r="HA56">
            <v>96577.038</v>
          </cell>
          <cell r="HB56">
            <v>106636.178</v>
          </cell>
          <cell r="HC56">
            <v>156220.05100000001</v>
          </cell>
          <cell r="HD56">
            <v>173853.59899999999</v>
          </cell>
          <cell r="HE56" t="str">
            <v>#N/A N/A</v>
          </cell>
          <cell r="HF56">
            <v>176998.03125</v>
          </cell>
          <cell r="HG56">
            <v>151937.703125</v>
          </cell>
          <cell r="HH56">
            <v>95608.367187999989</v>
          </cell>
          <cell r="HI56">
            <v>93290.4765625</v>
          </cell>
          <cell r="HJ56">
            <v>94193.953125</v>
          </cell>
          <cell r="HK56">
            <v>101976.25</v>
          </cell>
          <cell r="HL56">
            <v>121282.65625</v>
          </cell>
          <cell r="HM56">
            <v>110808.75199999999</v>
          </cell>
          <cell r="HN56">
            <v>123167.60399999999</v>
          </cell>
          <cell r="HO56">
            <v>149772.68899999998</v>
          </cell>
          <cell r="HP56">
            <v>156302.152</v>
          </cell>
          <cell r="HQ56">
            <v>179861.81099999999</v>
          </cell>
          <cell r="HR56">
            <v>228779.61799999999</v>
          </cell>
          <cell r="HS56">
            <v>264412.75799999997</v>
          </cell>
          <cell r="HT56" t="str">
            <v>#N/A N/A</v>
          </cell>
          <cell r="HU56">
            <v>571846.5625</v>
          </cell>
          <cell r="HV56">
            <v>485225.0625</v>
          </cell>
          <cell r="HW56">
            <v>292524.25</v>
          </cell>
          <cell r="HX56">
            <v>324221.40625</v>
          </cell>
          <cell r="HY56">
            <v>325422.71875</v>
          </cell>
          <cell r="HZ56">
            <v>350613.9375</v>
          </cell>
          <cell r="IA56">
            <v>419109.53125</v>
          </cell>
          <cell r="IB56">
            <v>409329.79399999999</v>
          </cell>
          <cell r="IC56">
            <v>432871.14799999999</v>
          </cell>
          <cell r="ID56">
            <v>463071.19399999996</v>
          </cell>
          <cell r="IE56">
            <v>483085.64999999997</v>
          </cell>
          <cell r="IF56">
            <v>509261.511</v>
          </cell>
          <cell r="IG56">
            <v>618644.12099999993</v>
          </cell>
          <cell r="IH56">
            <v>667809.48199999996</v>
          </cell>
          <cell r="II56" t="str">
            <v>#N/A N/A</v>
          </cell>
          <cell r="IJ56">
            <v>17644.169921875</v>
          </cell>
          <cell r="IK56">
            <v>12879.0849609375</v>
          </cell>
          <cell r="IL56">
            <v>9277.7216799999987</v>
          </cell>
          <cell r="IM56">
            <v>9766.166015625</v>
          </cell>
          <cell r="IN56">
            <v>11994.0439453125</v>
          </cell>
          <cell r="IO56">
            <v>14379.109375</v>
          </cell>
          <cell r="IP56">
            <v>18638.66796875</v>
          </cell>
          <cell r="IQ56">
            <v>16293.913999999999</v>
          </cell>
          <cell r="IR56">
            <v>24410.929</v>
          </cell>
          <cell r="IS56">
            <v>37489.089999999997</v>
          </cell>
          <cell r="IT56">
            <v>35672.424999999996</v>
          </cell>
          <cell r="IU56">
            <v>35006.998999999996</v>
          </cell>
          <cell r="IV56">
            <v>44587.845999999998</v>
          </cell>
          <cell r="IW56">
            <v>61605.603999999999</v>
          </cell>
          <cell r="IX56" t="str">
            <v>#N/A N/A</v>
          </cell>
          <cell r="IY56">
            <v>237314.734375</v>
          </cell>
          <cell r="IZ56">
            <v>181638.9453125</v>
          </cell>
          <cell r="JA56">
            <v>116235.920898</v>
          </cell>
          <cell r="JB56">
            <v>108562.373046875</v>
          </cell>
          <cell r="JC56">
            <v>101432.7890625</v>
          </cell>
          <cell r="JD56">
            <v>93574.6630859375</v>
          </cell>
          <cell r="JE56">
            <v>122739.5546875</v>
          </cell>
          <cell r="JF56">
            <v>107598.738</v>
          </cell>
          <cell r="JG56">
            <v>95674.041000000012</v>
          </cell>
          <cell r="JH56">
            <v>97219.947</v>
          </cell>
          <cell r="JI56">
            <v>95858.504000000001</v>
          </cell>
          <cell r="JJ56">
            <v>119213.34599999999</v>
          </cell>
          <cell r="JK56">
            <v>189745.291</v>
          </cell>
          <cell r="JL56">
            <v>208139.81299999999</v>
          </cell>
          <cell r="JM56" t="str">
            <v>#N/A N/A</v>
          </cell>
          <cell r="JN56">
            <v>294895.8359375</v>
          </cell>
          <cell r="JO56">
            <v>243672.1015625</v>
          </cell>
          <cell r="JP56">
            <v>152541.26269599999</v>
          </cell>
          <cell r="JQ56">
            <v>164151.44921875</v>
          </cell>
          <cell r="JR56">
            <v>148657.7490234375</v>
          </cell>
          <cell r="JS56">
            <v>150633.029296875</v>
          </cell>
          <cell r="JT56">
            <v>179612.0087890625</v>
          </cell>
          <cell r="JU56">
            <v>176660.80099999998</v>
          </cell>
          <cell r="JV56">
            <v>176527.83900000001</v>
          </cell>
          <cell r="JW56">
            <v>190225.18900000001</v>
          </cell>
          <cell r="JX56">
            <v>202842.462</v>
          </cell>
          <cell r="JY56">
            <v>218962.23499999999</v>
          </cell>
          <cell r="JZ56">
            <v>303750.93900000001</v>
          </cell>
          <cell r="KA56">
            <v>331662.30599999998</v>
          </cell>
          <cell r="KB56" t="str">
            <v>#N/A N/A</v>
          </cell>
          <cell r="KC56">
            <v>52703.53125</v>
          </cell>
          <cell r="KD56">
            <v>42045.140625</v>
          </cell>
          <cell r="KE56">
            <v>86.17199699999999</v>
          </cell>
          <cell r="KF56">
            <v>16.517000198364258</v>
          </cell>
          <cell r="KG56">
            <v>18.931999206542969</v>
          </cell>
          <cell r="KH56">
            <v>21.853000640869141</v>
          </cell>
          <cell r="KI56">
            <v>25.13599967956543</v>
          </cell>
          <cell r="KJ56">
            <v>4.8940000000000001</v>
          </cell>
          <cell r="KK56">
            <v>7.3620000000000001</v>
          </cell>
          <cell r="KL56">
            <v>8.2789999999999999</v>
          </cell>
          <cell r="KM56">
            <v>9.2249999999999996</v>
          </cell>
          <cell r="KN56">
            <v>8.5289999999999999</v>
          </cell>
          <cell r="KO56">
            <v>9.673</v>
          </cell>
          <cell r="KP56">
            <v>9.7969999999999988</v>
          </cell>
          <cell r="KQ56" t="str">
            <v>#N/A N/A</v>
          </cell>
          <cell r="KR56">
            <v>276950.712890625</v>
          </cell>
          <cell r="KS56">
            <v>241552.9609375</v>
          </cell>
          <cell r="KT56">
            <v>139982.96887207031</v>
          </cell>
          <cell r="KU56">
            <v>160069.95059394836</v>
          </cell>
          <cell r="KV56">
            <v>176764.97106170654</v>
          </cell>
          <cell r="KW56">
            <v>199980.89206314087</v>
          </cell>
          <cell r="KX56">
            <v>239497.51099967957</v>
          </cell>
          <cell r="KY56">
            <v>232668.99299999999</v>
          </cell>
          <cell r="KZ56">
            <v>256343.30899999995</v>
          </cell>
          <cell r="LA56">
            <v>272846.005</v>
          </cell>
          <cell r="LB56">
            <v>280243.18799999991</v>
          </cell>
          <cell r="LC56">
            <v>290299.27599999995</v>
          </cell>
          <cell r="LD56">
            <v>314893.18199999997</v>
          </cell>
          <cell r="LE56">
            <v>336147.17599999998</v>
          </cell>
          <cell r="LF56" t="str">
            <v>#N/A N/A</v>
          </cell>
          <cell r="LG56">
            <v>-15219.400390625</v>
          </cell>
          <cell r="LH56">
            <v>-12881.400390625</v>
          </cell>
          <cell r="LI56">
            <v>-8537.4003909999992</v>
          </cell>
          <cell r="LJ56">
            <v>-9656.9169921875</v>
          </cell>
          <cell r="LK56">
            <v>-13591.5869140625</v>
          </cell>
          <cell r="LL56">
            <v>-15285.4638671875</v>
          </cell>
          <cell r="LM56">
            <v>-14004.7041015625</v>
          </cell>
          <cell r="LN56">
            <v>-18714.985000000001</v>
          </cell>
          <cell r="LO56">
            <v>-23332.143</v>
          </cell>
          <cell r="LP56">
            <v>-27105.414999999997</v>
          </cell>
          <cell r="LQ56">
            <v>-30636.463</v>
          </cell>
          <cell r="LR56">
            <v>-42246.866999999998</v>
          </cell>
          <cell r="LS56">
            <v>-55849.042999999998</v>
          </cell>
          <cell r="LT56">
            <v>-51077.869999999995</v>
          </cell>
          <cell r="LU56" t="str">
            <v>#N/A N/A</v>
          </cell>
          <cell r="LV56" t="str">
            <v>#N/A N/A</v>
          </cell>
          <cell r="LW56" t="str">
            <v>#N/A N/A</v>
          </cell>
          <cell r="LX56" t="str">
            <v>#N/A N/A</v>
          </cell>
          <cell r="LY56" t="str">
            <v>#N/A N/A</v>
          </cell>
          <cell r="LZ56" t="str">
            <v>#N/A N/A</v>
          </cell>
          <cell r="MA56" t="str">
            <v>#N/A N/A</v>
          </cell>
          <cell r="MB56" t="str">
            <v>#N/A N/A</v>
          </cell>
          <cell r="MC56">
            <v>5395.4769999999999</v>
          </cell>
          <cell r="MD56">
            <v>3134.2779999999998</v>
          </cell>
          <cell r="ME56">
            <v>3452.1579999999999</v>
          </cell>
          <cell r="MF56">
            <v>3094.52</v>
          </cell>
          <cell r="MG56">
            <v>4208.942</v>
          </cell>
          <cell r="MH56">
            <v>5944.0909999999994</v>
          </cell>
          <cell r="MI56">
            <v>7945.701</v>
          </cell>
          <cell r="MJ56" t="str">
            <v>#N/A N/A</v>
          </cell>
          <cell r="MK56" t="str">
            <v>#N/A N/A</v>
          </cell>
          <cell r="ML56" t="str">
            <v>#N/A N/A</v>
          </cell>
          <cell r="MM56" t="str">
            <v>#N/A N/A</v>
          </cell>
          <cell r="MN56" t="str">
            <v>#N/A N/A</v>
          </cell>
          <cell r="MO56" t="str">
            <v>#N/A N/A</v>
          </cell>
          <cell r="MP56" t="str">
            <v>#N/A N/A</v>
          </cell>
          <cell r="MQ56" t="str">
            <v>#N/A N/A</v>
          </cell>
          <cell r="MR56">
            <v>4464.6539999999995</v>
          </cell>
          <cell r="MS56">
            <v>3140.6299999999997</v>
          </cell>
          <cell r="MT56">
            <v>5612.6779999999999</v>
          </cell>
          <cell r="MU56">
            <v>4471.723</v>
          </cell>
          <cell r="MV56">
            <v>6502.7439999999997</v>
          </cell>
          <cell r="MW56">
            <v>6930.0529999999999</v>
          </cell>
          <cell r="MX56">
            <v>7846.0369999999994</v>
          </cell>
          <cell r="MY56" t="str">
            <v>#N/A N/A</v>
          </cell>
          <cell r="MZ56">
            <v>0</v>
          </cell>
          <cell r="NA56">
            <v>0</v>
          </cell>
          <cell r="NB56">
            <v>0</v>
          </cell>
          <cell r="NC56">
            <v>0</v>
          </cell>
          <cell r="ND56">
            <v>-9448.6337890625</v>
          </cell>
          <cell r="NE56">
            <v>-14498.9716796875</v>
          </cell>
          <cell r="NF56">
            <v>-17188.65625</v>
          </cell>
          <cell r="NG56">
            <v>-17318.875</v>
          </cell>
          <cell r="NH56">
            <v>-15317.123</v>
          </cell>
          <cell r="NI56">
            <v>-27456.777999999998</v>
          </cell>
          <cell r="NJ56">
            <v>-27456.777999999998</v>
          </cell>
          <cell r="NK56">
            <v>-28455.204999999998</v>
          </cell>
          <cell r="NL56">
            <v>-25459.921999999999</v>
          </cell>
          <cell r="NM56">
            <v>-21965.421999999999</v>
          </cell>
          <cell r="NN56" t="str">
            <v>#N/A N/A</v>
          </cell>
          <cell r="NO56">
            <v>40542.5</v>
          </cell>
          <cell r="NP56">
            <v>37236.6015625</v>
          </cell>
          <cell r="NQ56">
            <v>78060.203125</v>
          </cell>
          <cell r="NR56">
            <v>20980.109375</v>
          </cell>
          <cell r="NS56">
            <v>16284.169921875</v>
          </cell>
          <cell r="NT56">
            <v>17065.56640625</v>
          </cell>
          <cell r="NU56">
            <v>19648.58203125</v>
          </cell>
          <cell r="NV56">
            <v>13042.029999999999</v>
          </cell>
          <cell r="NW56">
            <v>13141.597</v>
          </cell>
          <cell r="NX56">
            <v>14911.473</v>
          </cell>
          <cell r="NY56">
            <v>34203.578000000001</v>
          </cell>
          <cell r="NZ56">
            <v>39561.786999999997</v>
          </cell>
          <cell r="OA56">
            <v>41647.598999999995</v>
          </cell>
          <cell r="OB56">
            <v>47830.388999999996</v>
          </cell>
          <cell r="OC56" t="str">
            <v>#N/A N/A</v>
          </cell>
          <cell r="OD56" t="str">
            <v>CLP</v>
          </cell>
        </row>
        <row r="57">
          <cell r="C57" t="str">
            <v>AQUACHILE SA</v>
          </cell>
          <cell r="D57" t="str">
            <v>#N/A N/A</v>
          </cell>
          <cell r="E57" t="str">
            <v>#N/A N/A</v>
          </cell>
          <cell r="F57" t="str">
            <v>#N/A N/A</v>
          </cell>
          <cell r="G57" t="str">
            <v>#N/A N/A</v>
          </cell>
          <cell r="H57" t="str">
            <v>#N/A N/A</v>
          </cell>
          <cell r="I57">
            <v>252553.95497677228</v>
          </cell>
          <cell r="J57">
            <v>289683.94787237392</v>
          </cell>
          <cell r="K57">
            <v>245598.90268214385</v>
          </cell>
          <cell r="L57">
            <v>197761.17611768632</v>
          </cell>
          <cell r="M57">
            <v>242398.15010803318</v>
          </cell>
          <cell r="N57">
            <v>199171.22322352359</v>
          </cell>
          <cell r="O57">
            <v>365571.21993049531</v>
          </cell>
          <cell r="P57">
            <v>444729.78090854688</v>
          </cell>
          <cell r="Q57">
            <v>408124.52791560919</v>
          </cell>
          <cell r="R57" t="str">
            <v>#N/A N/A</v>
          </cell>
          <cell r="S57" t="str">
            <v>#N/A N/A</v>
          </cell>
          <cell r="T57" t="str">
            <v>#N/A N/A</v>
          </cell>
          <cell r="U57" t="str">
            <v>#N/A N/A</v>
          </cell>
          <cell r="V57" t="str">
            <v>#N/A N/A</v>
          </cell>
          <cell r="W57" t="str">
            <v>#N/A N/A</v>
          </cell>
          <cell r="X57">
            <v>222271.4144414941</v>
          </cell>
          <cell r="Y57">
            <v>294090.36278838466</v>
          </cell>
          <cell r="Z57">
            <v>268305.7455919222</v>
          </cell>
          <cell r="AA57">
            <v>166284.88196171832</v>
          </cell>
          <cell r="AB57">
            <v>195468.82039656508</v>
          </cell>
          <cell r="AC57">
            <v>196717.21253256494</v>
          </cell>
          <cell r="AD57">
            <v>370278.37515402184</v>
          </cell>
          <cell r="AE57">
            <v>397466.97405085887</v>
          </cell>
          <cell r="AF57">
            <v>446893.88980742026</v>
          </cell>
          <cell r="AG57" t="str">
            <v>#N/A N/A</v>
          </cell>
          <cell r="AH57" t="str">
            <v>#N/A N/A</v>
          </cell>
          <cell r="AI57" t="str">
            <v>#N/A N/A</v>
          </cell>
          <cell r="AJ57" t="str">
            <v>#N/A N/A</v>
          </cell>
          <cell r="AK57" t="str">
            <v>#N/A N/A</v>
          </cell>
          <cell r="AL57" t="str">
            <v>#N/A N/A</v>
          </cell>
          <cell r="AM57">
            <v>25794.381800795694</v>
          </cell>
          <cell r="AN57">
            <v>-8341.0318713175056</v>
          </cell>
          <cell r="AO57">
            <v>-22896.271489028637</v>
          </cell>
          <cell r="AP57">
            <v>29183.771581446152</v>
          </cell>
          <cell r="AQ57">
            <v>48056.794463412705</v>
          </cell>
          <cell r="AR57">
            <v>-21195.143466777696</v>
          </cell>
          <cell r="AS57" t="str">
            <v>#N/A N/A</v>
          </cell>
          <cell r="AT57" t="str">
            <v>#N/A N/A</v>
          </cell>
          <cell r="AU57" t="str">
            <v>#N/A N/A</v>
          </cell>
          <cell r="AV57" t="str">
            <v>#N/A N/A</v>
          </cell>
          <cell r="AW57" t="str">
            <v>#N/A N/A</v>
          </cell>
          <cell r="AX57" t="str">
            <v>#N/A N/A</v>
          </cell>
          <cell r="AY57" t="str">
            <v>#N/A N/A</v>
          </cell>
          <cell r="AZ57" t="str">
            <v>#N/A N/A</v>
          </cell>
          <cell r="BA57" t="str">
            <v>#N/A N/A</v>
          </cell>
          <cell r="BB57">
            <v>17189.815032034418</v>
          </cell>
          <cell r="BC57">
            <v>-19622.29187732318</v>
          </cell>
          <cell r="BD57">
            <v>-37547.091310159616</v>
          </cell>
          <cell r="BE57">
            <v>20691.851884807718</v>
          </cell>
          <cell r="BF57">
            <v>38734.774658938361</v>
          </cell>
          <cell r="BG57">
            <v>-29171.407704275312</v>
          </cell>
          <cell r="BH57">
            <v>-1866.3144644799943</v>
          </cell>
          <cell r="BI57">
            <v>6018.1619447402654</v>
          </cell>
          <cell r="BJ57">
            <v>-81290.217360359515</v>
          </cell>
          <cell r="BK57" t="str">
            <v>#N/A N/A</v>
          </cell>
          <cell r="BL57" t="str">
            <v>#N/A N/A</v>
          </cell>
          <cell r="BM57" t="str">
            <v>#N/A N/A</v>
          </cell>
          <cell r="BN57" t="str">
            <v>#N/A N/A</v>
          </cell>
          <cell r="BO57" t="str">
            <v>#N/A N/A</v>
          </cell>
          <cell r="BP57" t="str">
            <v>#N/A N/A</v>
          </cell>
          <cell r="BQ57">
            <v>1045.2877834381104</v>
          </cell>
          <cell r="BR57">
            <v>255.53541045909617</v>
          </cell>
          <cell r="BS57" t="str">
            <v>#N/A N/A</v>
          </cell>
          <cell r="BT57" t="str">
            <v>#N/A N/A</v>
          </cell>
          <cell r="BU57">
            <v>0</v>
          </cell>
          <cell r="BV57">
            <v>559.76343743428777</v>
          </cell>
          <cell r="BW57">
            <v>255.64594204185747</v>
          </cell>
          <cell r="BX57">
            <v>339.63827725699116</v>
          </cell>
          <cell r="BY57">
            <v>371.87580306924986</v>
          </cell>
          <cell r="BZ57" t="str">
            <v>#N/A N/A</v>
          </cell>
          <cell r="CA57" t="str">
            <v>#N/A N/A</v>
          </cell>
          <cell r="CB57" t="str">
            <v>#N/A N/A</v>
          </cell>
          <cell r="CC57" t="str">
            <v>#N/A N/A</v>
          </cell>
          <cell r="CD57" t="str">
            <v>#N/A N/A</v>
          </cell>
          <cell r="CE57" t="str">
            <v>#N/A N/A</v>
          </cell>
          <cell r="CF57">
            <v>8376.3995552935085</v>
          </cell>
          <cell r="CG57">
            <v>10820.458446161403</v>
          </cell>
          <cell r="CH57" t="str">
            <v>#N/A N/A</v>
          </cell>
          <cell r="CI57" t="str">
            <v>#N/A N/A</v>
          </cell>
          <cell r="CJ57">
            <v>6195.9774656419013</v>
          </cell>
          <cell r="CK57">
            <v>3368.3071830320396</v>
          </cell>
          <cell r="CL57">
            <v>4083.3989424592819</v>
          </cell>
          <cell r="CM57">
            <v>4339.3784600128529</v>
          </cell>
          <cell r="CN57">
            <v>6317.9603866518673</v>
          </cell>
          <cell r="CO57" t="str">
            <v>#N/A N/A</v>
          </cell>
          <cell r="CP57" t="str">
            <v>#N/A N/A</v>
          </cell>
          <cell r="CQ57" t="str">
            <v>#N/A N/A</v>
          </cell>
          <cell r="CR57" t="str">
            <v>#N/A N/A</v>
          </cell>
          <cell r="CS57" t="str">
            <v>#N/A N/A</v>
          </cell>
          <cell r="CT57" t="str">
            <v>#N/A N/A</v>
          </cell>
          <cell r="CU57">
            <v>9455.6252537783112</v>
          </cell>
          <cell r="CV57">
            <v>-47286.618250201282</v>
          </cell>
          <cell r="CW57">
            <v>-93759.32371972187</v>
          </cell>
          <cell r="CX57">
            <v>14456.761573141164</v>
          </cell>
          <cell r="CY57">
            <v>33415.230539724493</v>
          </cell>
          <cell r="CZ57">
            <v>-33073.216616990598</v>
          </cell>
          <cell r="DA57">
            <v>-5051.4845446875561</v>
          </cell>
          <cell r="DB57">
            <v>3766.8453640653529</v>
          </cell>
          <cell r="DC57">
            <v>-85667.614577473971</v>
          </cell>
          <cell r="DD57" t="str">
            <v>#N/A N/A</v>
          </cell>
          <cell r="DE57" t="str">
            <v>#N/A N/A</v>
          </cell>
          <cell r="DF57" t="str">
            <v>#N/A N/A</v>
          </cell>
          <cell r="DG57" t="str">
            <v>#N/A N/A</v>
          </cell>
          <cell r="DH57" t="str">
            <v>#N/A N/A</v>
          </cell>
          <cell r="DI57" t="str">
            <v>#N/A N/A</v>
          </cell>
          <cell r="DJ57">
            <v>1668.179054987394</v>
          </cell>
          <cell r="DK57">
            <v>-8855.2445210528203</v>
          </cell>
          <cell r="DL57">
            <v>-14874.893155288404</v>
          </cell>
          <cell r="DM57">
            <v>-9222.61027699648</v>
          </cell>
          <cell r="DN57">
            <v>6872.6497899536125</v>
          </cell>
          <cell r="DO57">
            <v>-12085.248844693357</v>
          </cell>
          <cell r="DP57">
            <v>-367.61490115321368</v>
          </cell>
          <cell r="DQ57">
            <v>2955.7092430868915</v>
          </cell>
          <cell r="DR57">
            <v>-20608.33565706123</v>
          </cell>
          <cell r="DS57" t="str">
            <v>#N/A N/A</v>
          </cell>
          <cell r="DT57" t="str">
            <v>#N/A N/A</v>
          </cell>
          <cell r="DU57" t="str">
            <v>#N/A N/A</v>
          </cell>
          <cell r="DV57" t="str">
            <v>#N/A N/A</v>
          </cell>
          <cell r="DW57" t="str">
            <v>#N/A N/A</v>
          </cell>
          <cell r="DX57" t="str">
            <v>#N/A N/A</v>
          </cell>
          <cell r="DY57">
            <v>7787.4461987909172</v>
          </cell>
          <cell r="DZ57">
            <v>-38431.373729148458</v>
          </cell>
          <cell r="EA57">
            <v>-78884.430564433467</v>
          </cell>
          <cell r="EB57">
            <v>23679.371850137646</v>
          </cell>
          <cell r="EC57">
            <v>26542.580749770881</v>
          </cell>
          <cell r="ED57">
            <v>-20987.967772297241</v>
          </cell>
          <cell r="EE57">
            <v>-4683.8696435343427</v>
          </cell>
          <cell r="EF57">
            <v>811.13612097846135</v>
          </cell>
          <cell r="EG57">
            <v>-65059.278920412726</v>
          </cell>
          <cell r="EH57" t="str">
            <v>#N/A N/A</v>
          </cell>
          <cell r="EI57" t="str">
            <v>#N/A N/A</v>
          </cell>
          <cell r="EJ57" t="str">
            <v>#N/A N/A</v>
          </cell>
          <cell r="EK57" t="str">
            <v>#N/A N/A</v>
          </cell>
          <cell r="EL57" t="str">
            <v>#N/A N/A</v>
          </cell>
          <cell r="EM57" t="str">
            <v>#N/A N/A</v>
          </cell>
          <cell r="EN57">
            <v>6589.8629999999994</v>
          </cell>
          <cell r="EO57">
            <v>12435.425999999999</v>
          </cell>
          <cell r="EP57">
            <v>14446.59405</v>
          </cell>
          <cell r="EQ57">
            <v>13298.688</v>
          </cell>
          <cell r="ER57">
            <v>59169.491499999996</v>
          </cell>
          <cell r="ES57">
            <v>6186.9243799999995</v>
          </cell>
          <cell r="ET57">
            <v>9423.945749999999</v>
          </cell>
          <cell r="EU57">
            <v>11824.232699999999</v>
          </cell>
          <cell r="EV57">
            <v>6693.4355999999998</v>
          </cell>
          <cell r="EW57" t="str">
            <v>#N/A N/A</v>
          </cell>
          <cell r="EX57" t="str">
            <v>#N/A N/A</v>
          </cell>
          <cell r="EY57" t="str">
            <v>#N/A N/A</v>
          </cell>
          <cell r="EZ57" t="str">
            <v>#N/A N/A</v>
          </cell>
          <cell r="FA57" t="str">
            <v>#N/A N/A</v>
          </cell>
          <cell r="FB57" t="str">
            <v>#N/A N/A</v>
          </cell>
          <cell r="FC57">
            <v>2767.4436000000001</v>
          </cell>
          <cell r="FD57">
            <v>787.27050000000008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 t="str">
            <v>#N/A N/A</v>
          </cell>
          <cell r="FM57" t="str">
            <v>#N/A N/A</v>
          </cell>
          <cell r="FN57" t="str">
            <v>#N/A N/A</v>
          </cell>
          <cell r="FO57" t="str">
            <v>#N/A N/A</v>
          </cell>
          <cell r="FP57" t="str">
            <v>#N/A N/A</v>
          </cell>
          <cell r="FQ57" t="str">
            <v>#N/A N/A</v>
          </cell>
          <cell r="FR57">
            <v>17827.995199999998</v>
          </cell>
          <cell r="FS57">
            <v>41701.712</v>
          </cell>
          <cell r="FT57">
            <v>21391.047300000002</v>
          </cell>
          <cell r="FU57">
            <v>31234.787999999997</v>
          </cell>
          <cell r="FV57">
            <v>40691.915499999988</v>
          </cell>
          <cell r="FW57">
            <v>31051.446659999998</v>
          </cell>
          <cell r="FX57">
            <v>38457.6855</v>
          </cell>
          <cell r="FY57">
            <v>53120.743200000004</v>
          </cell>
          <cell r="FZ57">
            <v>37595.481599999999</v>
          </cell>
          <cell r="GA57" t="str">
            <v>#N/A N/A</v>
          </cell>
          <cell r="GB57" t="str">
            <v>#N/A N/A</v>
          </cell>
          <cell r="GC57" t="str">
            <v>#N/A N/A</v>
          </cell>
          <cell r="GD57" t="str">
            <v>#N/A N/A</v>
          </cell>
          <cell r="GE57" t="str">
            <v>#N/A N/A</v>
          </cell>
          <cell r="GF57" t="str">
            <v>#N/A N/A</v>
          </cell>
          <cell r="GG57">
            <v>132450.7672</v>
          </cell>
          <cell r="GH57">
            <v>172233.4595</v>
          </cell>
          <cell r="GI57">
            <v>58841.872199999998</v>
          </cell>
          <cell r="GJ57">
            <v>64713.168000000005</v>
          </cell>
          <cell r="GK57">
            <v>23404.513999999999</v>
          </cell>
          <cell r="GL57">
            <v>34623.698850000001</v>
          </cell>
          <cell r="GM57">
            <v>28687.468199999999</v>
          </cell>
          <cell r="GN57">
            <v>41191.516799999998</v>
          </cell>
          <cell r="GO57">
            <v>49825.917600000001</v>
          </cell>
          <cell r="GP57" t="str">
            <v>#N/A N/A</v>
          </cell>
          <cell r="GQ57" t="str">
            <v>#N/A N/A</v>
          </cell>
          <cell r="GR57" t="str">
            <v>#N/A N/A</v>
          </cell>
          <cell r="GS57" t="str">
            <v>#N/A N/A</v>
          </cell>
          <cell r="GT57" t="str">
            <v>#N/A N/A</v>
          </cell>
          <cell r="GU57" t="str">
            <v>#N/A N/A</v>
          </cell>
          <cell r="GV57">
            <v>181773.12729999999</v>
          </cell>
          <cell r="GW57">
            <v>248366.28399999999</v>
          </cell>
          <cell r="GX57">
            <v>105025.91159999998</v>
          </cell>
          <cell r="GY57">
            <v>119669.47200000001</v>
          </cell>
          <cell r="GZ57">
            <v>227090.07399999999</v>
          </cell>
          <cell r="HA57">
            <v>208803.67053000003</v>
          </cell>
          <cell r="HB57">
            <v>246781.27065000002</v>
          </cell>
          <cell r="HC57">
            <v>291569.9325</v>
          </cell>
          <cell r="HD57">
            <v>247839.93599999999</v>
          </cell>
          <cell r="HE57" t="str">
            <v>#N/A N/A</v>
          </cell>
          <cell r="HF57" t="str">
            <v>#N/A N/A</v>
          </cell>
          <cell r="HG57" t="str">
            <v>#N/A N/A</v>
          </cell>
          <cell r="HH57" t="str">
            <v>#N/A N/A</v>
          </cell>
          <cell r="HI57" t="str">
            <v>#N/A N/A</v>
          </cell>
          <cell r="HJ57" t="str">
            <v>#N/A N/A</v>
          </cell>
          <cell r="HK57">
            <v>83340.099600000001</v>
          </cell>
          <cell r="HL57">
            <v>106937.8955</v>
          </cell>
          <cell r="HM57">
            <v>75698.853750000009</v>
          </cell>
          <cell r="HN57">
            <v>65442.780000000006</v>
          </cell>
          <cell r="HO57">
            <v>86386.0965</v>
          </cell>
          <cell r="HP57">
            <v>95867.64291000001</v>
          </cell>
          <cell r="HQ57">
            <v>122964.23264999999</v>
          </cell>
          <cell r="HR57">
            <v>134876.84909999999</v>
          </cell>
          <cell r="HS57">
            <v>146780.82120000001</v>
          </cell>
          <cell r="HT57" t="str">
            <v>#N/A N/A</v>
          </cell>
          <cell r="HU57" t="str">
            <v>#N/A N/A</v>
          </cell>
          <cell r="HV57" t="str">
            <v>#N/A N/A</v>
          </cell>
          <cell r="HW57" t="str">
            <v>#N/A N/A</v>
          </cell>
          <cell r="HX57" t="str">
            <v>#N/A N/A</v>
          </cell>
          <cell r="HY57" t="str">
            <v>#N/A N/A</v>
          </cell>
          <cell r="HZ57">
            <v>300202.37950000004</v>
          </cell>
          <cell r="IA57">
            <v>415417.67749999999</v>
          </cell>
          <cell r="IB57">
            <v>238628.36249999999</v>
          </cell>
          <cell r="IC57">
            <v>249731.35199999998</v>
          </cell>
          <cell r="ID57">
            <v>429369.34749999997</v>
          </cell>
          <cell r="IE57">
            <v>398269.97054000001</v>
          </cell>
          <cell r="IF57">
            <v>469227.90090000001</v>
          </cell>
          <cell r="IG57">
            <v>546150.52379999997</v>
          </cell>
          <cell r="IH57">
            <v>559295.14559999993</v>
          </cell>
          <cell r="II57" t="str">
            <v>#N/A N/A</v>
          </cell>
          <cell r="IJ57" t="str">
            <v>#N/A N/A</v>
          </cell>
          <cell r="IK57" t="str">
            <v>#N/A N/A</v>
          </cell>
          <cell r="IL57" t="str">
            <v>#N/A N/A</v>
          </cell>
          <cell r="IM57" t="str">
            <v>#N/A N/A</v>
          </cell>
          <cell r="IN57" t="str">
            <v>#N/A N/A</v>
          </cell>
          <cell r="IO57">
            <v>33278.061000000002</v>
          </cell>
          <cell r="IP57">
            <v>60409.761999999988</v>
          </cell>
          <cell r="IQ57">
            <v>29428.040399999994</v>
          </cell>
          <cell r="IR57">
            <v>34676.46</v>
          </cell>
          <cell r="IS57">
            <v>49668.356</v>
          </cell>
          <cell r="IT57">
            <v>64794.171910000005</v>
          </cell>
          <cell r="IU57">
            <v>80623.997100000008</v>
          </cell>
          <cell r="IV57">
            <v>99934.581599999976</v>
          </cell>
          <cell r="IW57">
            <v>91349.168999999994</v>
          </cell>
          <cell r="IX57" t="str">
            <v>#N/A N/A</v>
          </cell>
          <cell r="IY57" t="str">
            <v>#N/A N/A</v>
          </cell>
          <cell r="IZ57" t="str">
            <v>#N/A N/A</v>
          </cell>
          <cell r="JA57" t="str">
            <v>#N/A N/A</v>
          </cell>
          <cell r="JB57" t="str">
            <v>#N/A N/A</v>
          </cell>
          <cell r="JC57" t="str">
            <v>#N/A N/A</v>
          </cell>
          <cell r="JD57">
            <v>158627.91460000002</v>
          </cell>
          <cell r="JE57">
            <v>263268.23550000001</v>
          </cell>
          <cell r="JF57">
            <v>215915.40794999999</v>
          </cell>
          <cell r="JG57">
            <v>197799.264</v>
          </cell>
          <cell r="JH57">
            <v>102163.3115</v>
          </cell>
          <cell r="JI57">
            <v>124876.09264000002</v>
          </cell>
          <cell r="JJ57">
            <v>154730.83785000001</v>
          </cell>
          <cell r="JK57">
            <v>167640.34560000003</v>
          </cell>
          <cell r="JL57">
            <v>214184.97899999999</v>
          </cell>
          <cell r="JM57" t="str">
            <v>#N/A N/A</v>
          </cell>
          <cell r="JN57" t="str">
            <v>#N/A N/A</v>
          </cell>
          <cell r="JO57" t="str">
            <v>#N/A N/A</v>
          </cell>
          <cell r="JP57" t="str">
            <v>#N/A N/A</v>
          </cell>
          <cell r="JQ57" t="str">
            <v>#N/A N/A</v>
          </cell>
          <cell r="JR57" t="str">
            <v>#N/A N/A</v>
          </cell>
          <cell r="JS57">
            <v>217976.52960000001</v>
          </cell>
          <cell r="JT57">
            <v>356770.17550000001</v>
          </cell>
          <cell r="JU57">
            <v>263388.87779999996</v>
          </cell>
          <cell r="JV57">
            <v>252004.42800000001</v>
          </cell>
          <cell r="JW57">
            <v>195024.45599999998</v>
          </cell>
          <cell r="JX57">
            <v>208413.93547000003</v>
          </cell>
          <cell r="JY57">
            <v>257220.38580000002</v>
          </cell>
          <cell r="JZ57">
            <v>290398.00859999994</v>
          </cell>
          <cell r="KA57">
            <v>331099.72740000003</v>
          </cell>
          <cell r="KB57" t="str">
            <v>#N/A N/A</v>
          </cell>
          <cell r="KC57" t="str">
            <v>#N/A N/A</v>
          </cell>
          <cell r="KD57" t="str">
            <v>#N/A N/A</v>
          </cell>
          <cell r="KE57" t="str">
            <v>#N/A N/A</v>
          </cell>
          <cell r="KF57" t="str">
            <v>#N/A N/A</v>
          </cell>
          <cell r="KG57" t="str">
            <v>#N/A N/A</v>
          </cell>
          <cell r="KH57">
            <v>7357.9331999999995</v>
          </cell>
          <cell r="KI57">
            <v>10163.004499999999</v>
          </cell>
          <cell r="KJ57">
            <v>9012.3119999999999</v>
          </cell>
          <cell r="KK57">
            <v>7864.271999999999</v>
          </cell>
          <cell r="KL57">
            <v>11108.987999999999</v>
          </cell>
          <cell r="KM57">
            <v>4251.17641</v>
          </cell>
          <cell r="KN57">
            <v>4889.3122499999999</v>
          </cell>
          <cell r="KO57">
            <v>5039.0907000000007</v>
          </cell>
          <cell r="KP57">
            <v>4611.5688</v>
          </cell>
          <cell r="KQ57" t="str">
            <v>#N/A N/A</v>
          </cell>
          <cell r="KR57" t="str">
            <v>#N/A N/A</v>
          </cell>
          <cell r="KS57" t="str">
            <v>#N/A N/A</v>
          </cell>
          <cell r="KT57" t="str">
            <v>#N/A N/A</v>
          </cell>
          <cell r="KU57" t="str">
            <v>#N/A N/A</v>
          </cell>
          <cell r="KV57" t="str">
            <v>#N/A N/A</v>
          </cell>
          <cell r="KW57">
            <v>82225.849899999987</v>
          </cell>
          <cell r="KX57">
            <v>58647.502</v>
          </cell>
          <cell r="KY57">
            <v>-24760.515299999999</v>
          </cell>
          <cell r="KZ57">
            <v>-2273.0760000000014</v>
          </cell>
          <cell r="LA57">
            <v>234344.8915</v>
          </cell>
          <cell r="LB57">
            <v>189856.03506999998</v>
          </cell>
          <cell r="LC57">
            <v>212007.51509999999</v>
          </cell>
          <cell r="LD57">
            <v>255752.51519999997</v>
          </cell>
          <cell r="LE57">
            <v>228195.41819999999</v>
          </cell>
          <cell r="LF57" t="str">
            <v>#N/A N/A</v>
          </cell>
          <cell r="LG57" t="str">
            <v>#N/A N/A</v>
          </cell>
          <cell r="LH57" t="str">
            <v>#N/A N/A</v>
          </cell>
          <cell r="LI57" t="str">
            <v>#N/A N/A</v>
          </cell>
          <cell r="LJ57" t="str">
            <v>#N/A N/A</v>
          </cell>
          <cell r="LK57" t="str">
            <v>#N/A N/A</v>
          </cell>
          <cell r="LL57">
            <v>-26382.813035528332</v>
          </cell>
          <cell r="LM57">
            <v>-12631.199121094915</v>
          </cell>
          <cell r="LN57">
            <v>-3485.7093727531574</v>
          </cell>
          <cell r="LO57">
            <v>-4479.4952885173925</v>
          </cell>
          <cell r="LP57">
            <v>-20223.747837113129</v>
          </cell>
          <cell r="LQ57">
            <v>-37005.664188748764</v>
          </cell>
          <cell r="LR57">
            <v>-19170.968463778441</v>
          </cell>
          <cell r="LS57">
            <v>-15383.045266888497</v>
          </cell>
          <cell r="LT57">
            <v>-15097.633835874825</v>
          </cell>
          <cell r="LU57" t="str">
            <v>#N/A N/A</v>
          </cell>
          <cell r="LV57" t="str">
            <v>#N/A N/A</v>
          </cell>
          <cell r="LW57" t="str">
            <v>#N/A N/A</v>
          </cell>
          <cell r="LX57" t="str">
            <v>#N/A N/A</v>
          </cell>
          <cell r="LY57" t="str">
            <v>#N/A N/A</v>
          </cell>
          <cell r="LZ57" t="str">
            <v>#N/A N/A</v>
          </cell>
          <cell r="MA57" t="str">
            <v>#N/A N/A</v>
          </cell>
          <cell r="MB57" t="str">
            <v>#N/A N/A</v>
          </cell>
          <cell r="MC57" t="str">
            <v>#N/A N/A</v>
          </cell>
          <cell r="MD57" t="str">
            <v>#N/A N/A</v>
          </cell>
          <cell r="ME57">
            <v>2637.522647942646</v>
          </cell>
          <cell r="MF57">
            <v>3679.0707247527253</v>
          </cell>
          <cell r="MG57">
            <v>3998.1836284453288</v>
          </cell>
          <cell r="MH57">
            <v>4326.8204060638536</v>
          </cell>
          <cell r="MI57">
            <v>6187.0182024725536</v>
          </cell>
          <cell r="MJ57" t="str">
            <v>#N/A N/A</v>
          </cell>
          <cell r="MK57" t="str">
            <v>#N/A N/A</v>
          </cell>
          <cell r="ML57" t="str">
            <v>#N/A N/A</v>
          </cell>
          <cell r="MM57" t="str">
            <v>#N/A N/A</v>
          </cell>
          <cell r="MN57" t="str">
            <v>#N/A N/A</v>
          </cell>
          <cell r="MO57" t="str">
            <v>#N/A N/A</v>
          </cell>
          <cell r="MP57" t="str">
            <v>#N/A N/A</v>
          </cell>
          <cell r="MQ57" t="str">
            <v>#N/A N/A</v>
          </cell>
          <cell r="MR57">
            <v>15415.798360935252</v>
          </cell>
          <cell r="MS57">
            <v>8908.5102089570155</v>
          </cell>
          <cell r="MT57">
            <v>-6872.6497899536125</v>
          </cell>
          <cell r="MU57">
            <v>-12085.248844693357</v>
          </cell>
          <cell r="MV57">
            <v>1596.3008241450866</v>
          </cell>
          <cell r="MW57">
            <v>-719.23399889715779</v>
          </cell>
          <cell r="MX57">
            <v>-4.5829764462759668</v>
          </cell>
          <cell r="MY57" t="str">
            <v>#N/A N/A</v>
          </cell>
          <cell r="MZ57" t="str">
            <v>#N/A N/A</v>
          </cell>
          <cell r="NA57" t="str">
            <v>#N/A N/A</v>
          </cell>
          <cell r="NB57" t="str">
            <v>#N/A N/A</v>
          </cell>
          <cell r="NC57" t="str">
            <v>#N/A N/A</v>
          </cell>
          <cell r="ND57" t="str">
            <v>#N/A N/A</v>
          </cell>
          <cell r="NE57">
            <v>-68067.970904725065</v>
          </cell>
          <cell r="NF57">
            <v>0</v>
          </cell>
          <cell r="NG57">
            <v>0</v>
          </cell>
          <cell r="NH57">
            <v>-321.23870594945447</v>
          </cell>
          <cell r="NI57">
            <v>0</v>
          </cell>
          <cell r="NJ57">
            <v>0</v>
          </cell>
          <cell r="NK57">
            <v>0</v>
          </cell>
          <cell r="NL57">
            <v>0</v>
          </cell>
          <cell r="NM57">
            <v>0</v>
          </cell>
          <cell r="NN57" t="str">
            <v>#N/A N/A</v>
          </cell>
          <cell r="NO57" t="str">
            <v>#N/A N/A</v>
          </cell>
          <cell r="NP57" t="str">
            <v>#N/A N/A</v>
          </cell>
          <cell r="NQ57" t="str">
            <v>#N/A N/A</v>
          </cell>
          <cell r="NR57" t="str">
            <v>#N/A N/A</v>
          </cell>
          <cell r="NS57" t="str">
            <v>#N/A N/A</v>
          </cell>
          <cell r="NT57">
            <v>8604.5667687612677</v>
          </cell>
          <cell r="NU57">
            <v>11281.260006005674</v>
          </cell>
          <cell r="NV57">
            <v>14650.819821130979</v>
          </cell>
          <cell r="NW57">
            <v>8491.919696638437</v>
          </cell>
          <cell r="NX57">
            <v>9322.0198044743465</v>
          </cell>
          <cell r="NY57">
            <v>7976.264237497614</v>
          </cell>
          <cell r="NZ57" t="str">
            <v>#N/A N/A</v>
          </cell>
          <cell r="OA57" t="str">
            <v>#N/A N/A</v>
          </cell>
          <cell r="OB57" t="str">
            <v>#N/A N/A</v>
          </cell>
          <cell r="OC57" t="str">
            <v>#N/A N/A</v>
          </cell>
          <cell r="OD57" t="str">
            <v>CLP</v>
          </cell>
        </row>
        <row r="58">
          <cell r="C58" t="str">
            <v>BUPA CHILE SA</v>
          </cell>
          <cell r="D58" t="str">
            <v>#N/A N/A</v>
          </cell>
          <cell r="E58" t="str">
            <v>#N/A N/A</v>
          </cell>
          <cell r="F58" t="str">
            <v>#N/A N/A</v>
          </cell>
          <cell r="G58" t="str">
            <v>#N/A N/A</v>
          </cell>
          <cell r="H58" t="str">
            <v>#N/A N/A</v>
          </cell>
          <cell r="I58" t="str">
            <v>#N/A N/A</v>
          </cell>
          <cell r="J58" t="str">
            <v>#N/A N/A</v>
          </cell>
          <cell r="K58">
            <v>280141.59100000001</v>
          </cell>
          <cell r="L58">
            <v>367445.44699999999</v>
          </cell>
          <cell r="M58">
            <v>415582.50799999997</v>
          </cell>
          <cell r="N58">
            <v>471577.89899999998</v>
          </cell>
          <cell r="O58">
            <v>534704.66799999995</v>
          </cell>
          <cell r="P58">
            <v>591939.47900000005</v>
          </cell>
          <cell r="Q58">
            <v>657107.44499999995</v>
          </cell>
          <cell r="R58" t="str">
            <v>#N/A N/A</v>
          </cell>
          <cell r="S58" t="str">
            <v>#N/A N/A</v>
          </cell>
          <cell r="T58" t="str">
            <v>#N/A N/A</v>
          </cell>
          <cell r="U58" t="str">
            <v>#N/A N/A</v>
          </cell>
          <cell r="V58" t="str">
            <v>#N/A N/A</v>
          </cell>
          <cell r="W58" t="str">
            <v>#N/A N/A</v>
          </cell>
          <cell r="X58" t="str">
            <v>#N/A N/A</v>
          </cell>
          <cell r="Y58" t="str">
            <v>#N/A N/A</v>
          </cell>
          <cell r="Z58">
            <v>240176.258</v>
          </cell>
          <cell r="AA58">
            <v>288953.28599999996</v>
          </cell>
          <cell r="AB58">
            <v>322826.24599999998</v>
          </cell>
          <cell r="AC58">
            <v>375678.674</v>
          </cell>
          <cell r="AD58">
            <v>421360.42</v>
          </cell>
          <cell r="AE58">
            <v>473305.90399999998</v>
          </cell>
          <cell r="AF58">
            <v>534856.60499999998</v>
          </cell>
          <cell r="AG58" t="str">
            <v>#N/A N/A</v>
          </cell>
          <cell r="AH58" t="str">
            <v>#N/A N/A</v>
          </cell>
          <cell r="AI58" t="str">
            <v>#N/A N/A</v>
          </cell>
          <cell r="AJ58" t="str">
            <v>#N/A N/A</v>
          </cell>
          <cell r="AK58" t="str">
            <v>#N/A N/A</v>
          </cell>
          <cell r="AL58" t="str">
            <v>#N/A N/A</v>
          </cell>
          <cell r="AM58" t="str">
            <v>#N/A N/A</v>
          </cell>
          <cell r="AN58" t="str">
            <v>#N/A N/A</v>
          </cell>
          <cell r="AO58">
            <v>6652.9130000000005</v>
          </cell>
          <cell r="AP58">
            <v>30640.368999999999</v>
          </cell>
          <cell r="AQ58">
            <v>43510.474000000002</v>
          </cell>
          <cell r="AR58">
            <v>38737.380999999994</v>
          </cell>
          <cell r="AS58">
            <v>29609.127999999997</v>
          </cell>
          <cell r="AT58">
            <v>32712.422999999999</v>
          </cell>
          <cell r="AU58">
            <v>23897.61</v>
          </cell>
          <cell r="AV58" t="str">
            <v>#N/A N/A</v>
          </cell>
          <cell r="AW58" t="str">
            <v>#N/A N/A</v>
          </cell>
          <cell r="AX58" t="str">
            <v>#N/A N/A</v>
          </cell>
          <cell r="AY58" t="str">
            <v>#N/A N/A</v>
          </cell>
          <cell r="AZ58" t="str">
            <v>#N/A N/A</v>
          </cell>
          <cell r="BA58" t="str">
            <v>#N/A N/A</v>
          </cell>
          <cell r="BB58" t="str">
            <v>#N/A N/A</v>
          </cell>
          <cell r="BC58" t="str">
            <v>#N/A N/A</v>
          </cell>
          <cell r="BD58">
            <v>3241.194</v>
          </cell>
          <cell r="BE58">
            <v>23430.392</v>
          </cell>
          <cell r="BF58">
            <v>35444.449000000001</v>
          </cell>
          <cell r="BG58">
            <v>28974.687999999998</v>
          </cell>
          <cell r="BH58">
            <v>18227.870999999999</v>
          </cell>
          <cell r="BI58">
            <v>21331.690999999999</v>
          </cell>
          <cell r="BJ58">
            <v>10182.928</v>
          </cell>
          <cell r="BK58" t="str">
            <v>#N/A N/A</v>
          </cell>
          <cell r="BL58" t="str">
            <v>#N/A N/A</v>
          </cell>
          <cell r="BM58" t="str">
            <v>#N/A N/A</v>
          </cell>
          <cell r="BN58" t="str">
            <v>#N/A N/A</v>
          </cell>
          <cell r="BO58" t="str">
            <v>#N/A N/A</v>
          </cell>
          <cell r="BP58" t="str">
            <v>#N/A N/A</v>
          </cell>
          <cell r="BQ58" t="str">
            <v>#N/A N/A</v>
          </cell>
          <cell r="BR58" t="str">
            <v>#N/A N/A</v>
          </cell>
          <cell r="BS58">
            <v>2441.2139999999999</v>
          </cell>
          <cell r="BT58">
            <v>1000.111</v>
          </cell>
          <cell r="BU58">
            <v>2081.8150000000001</v>
          </cell>
          <cell r="BV58">
            <v>3242.7829999999999</v>
          </cell>
          <cell r="BW58">
            <v>3475.5139999999997</v>
          </cell>
          <cell r="BX58">
            <v>2009.403</v>
          </cell>
          <cell r="BY58">
            <v>1512.942</v>
          </cell>
          <cell r="BZ58" t="str">
            <v>#N/A N/A</v>
          </cell>
          <cell r="CA58" t="str">
            <v>#N/A N/A</v>
          </cell>
          <cell r="CB58" t="str">
            <v>#N/A N/A</v>
          </cell>
          <cell r="CC58" t="str">
            <v>#N/A N/A</v>
          </cell>
          <cell r="CD58" t="str">
            <v>#N/A N/A</v>
          </cell>
          <cell r="CE58" t="str">
            <v>#N/A N/A</v>
          </cell>
          <cell r="CF58" t="str">
            <v>#N/A N/A</v>
          </cell>
          <cell r="CG58" t="str">
            <v>#N/A N/A</v>
          </cell>
          <cell r="CH58">
            <v>3669.3799999999997</v>
          </cell>
          <cell r="CI58">
            <v>7042.7359999999999</v>
          </cell>
          <cell r="CJ58">
            <v>6712.835</v>
          </cell>
          <cell r="CK58">
            <v>8269.2839999999997</v>
          </cell>
          <cell r="CL58">
            <v>8463.3770000000004</v>
          </cell>
          <cell r="CM58">
            <v>8950.4339999999993</v>
          </cell>
          <cell r="CN58">
            <v>9193.7089999999989</v>
          </cell>
          <cell r="CO58" t="str">
            <v>#N/A N/A</v>
          </cell>
          <cell r="CP58" t="str">
            <v>#N/A N/A</v>
          </cell>
          <cell r="CQ58" t="str">
            <v>#N/A N/A</v>
          </cell>
          <cell r="CR58" t="str">
            <v>#N/A N/A</v>
          </cell>
          <cell r="CS58" t="str">
            <v>#N/A N/A</v>
          </cell>
          <cell r="CT58" t="str">
            <v>#N/A N/A</v>
          </cell>
          <cell r="CU58" t="str">
            <v>#N/A N/A</v>
          </cell>
          <cell r="CV58" t="str">
            <v>#N/A N/A</v>
          </cell>
          <cell r="CW58">
            <v>2461.3900000000003</v>
          </cell>
          <cell r="CX58">
            <v>14432.242</v>
          </cell>
          <cell r="CY58">
            <v>27612.306</v>
          </cell>
          <cell r="CZ58">
            <v>24228.942999999999</v>
          </cell>
          <cell r="DA58">
            <v>13095.846</v>
          </cell>
          <cell r="DB58">
            <v>11629.439</v>
          </cell>
          <cell r="DC58">
            <v>3335.9670000000001</v>
          </cell>
          <cell r="DD58" t="str">
            <v>#N/A N/A</v>
          </cell>
          <cell r="DE58" t="str">
            <v>#N/A N/A</v>
          </cell>
          <cell r="DF58" t="str">
            <v>#N/A N/A</v>
          </cell>
          <cell r="DG58" t="str">
            <v>#N/A N/A</v>
          </cell>
          <cell r="DH58" t="str">
            <v>#N/A N/A</v>
          </cell>
          <cell r="DI58" t="str">
            <v>#N/A N/A</v>
          </cell>
          <cell r="DJ58" t="str">
            <v>#N/A N/A</v>
          </cell>
          <cell r="DK58" t="str">
            <v>#N/A N/A</v>
          </cell>
          <cell r="DL58">
            <v>193.55199999999999</v>
          </cell>
          <cell r="DM58">
            <v>3281.0249999999996</v>
          </cell>
          <cell r="DN58">
            <v>6302.3379999999997</v>
          </cell>
          <cell r="DO58">
            <v>5548.8369999999995</v>
          </cell>
          <cell r="DP58">
            <v>2102.605</v>
          </cell>
          <cell r="DQ58">
            <v>-2184.4279999999999</v>
          </cell>
          <cell r="DR58">
            <v>1555.961</v>
          </cell>
          <cell r="DS58" t="str">
            <v>#N/A N/A</v>
          </cell>
          <cell r="DT58" t="str">
            <v>#N/A N/A</v>
          </cell>
          <cell r="DU58" t="str">
            <v>#N/A N/A</v>
          </cell>
          <cell r="DV58" t="str">
            <v>#N/A N/A</v>
          </cell>
          <cell r="DW58" t="str">
            <v>#N/A N/A</v>
          </cell>
          <cell r="DX58" t="str">
            <v>#N/A N/A</v>
          </cell>
          <cell r="DY58" t="str">
            <v>#N/A N/A</v>
          </cell>
          <cell r="DZ58" t="str">
            <v>#N/A N/A</v>
          </cell>
          <cell r="EA58">
            <v>2267.8379999999997</v>
          </cell>
          <cell r="EB58">
            <v>11151.216999999999</v>
          </cell>
          <cell r="EC58">
            <v>21309.968000000001</v>
          </cell>
          <cell r="ED58">
            <v>18680.106</v>
          </cell>
          <cell r="EE58">
            <v>10993.241</v>
          </cell>
          <cell r="EF58">
            <v>13813.867</v>
          </cell>
          <cell r="EG58">
            <v>1780.0059999999999</v>
          </cell>
          <cell r="EH58" t="str">
            <v>#N/A N/A</v>
          </cell>
          <cell r="EI58" t="str">
            <v>#N/A N/A</v>
          </cell>
          <cell r="EJ58" t="str">
            <v>#N/A N/A</v>
          </cell>
          <cell r="EK58" t="str">
            <v>#N/A N/A</v>
          </cell>
          <cell r="EL58" t="str">
            <v>#N/A N/A</v>
          </cell>
          <cell r="EM58" t="str">
            <v>#N/A N/A</v>
          </cell>
          <cell r="EN58" t="str">
            <v>#N/A N/A</v>
          </cell>
          <cell r="EO58" t="str">
            <v>#N/A N/A</v>
          </cell>
          <cell r="EP58">
            <v>18327.719999999998</v>
          </cell>
          <cell r="EQ58">
            <v>26456.899999999998</v>
          </cell>
          <cell r="ER58">
            <v>53459.7</v>
          </cell>
          <cell r="ES58">
            <v>45308.000999999997</v>
          </cell>
          <cell r="ET58">
            <v>19480.538</v>
          </cell>
          <cell r="EU58">
            <v>23453.655999999999</v>
          </cell>
          <cell r="EV58">
            <v>11026.814999999999</v>
          </cell>
          <cell r="EW58" t="str">
            <v>#N/A N/A</v>
          </cell>
          <cell r="EX58" t="str">
            <v>#N/A N/A</v>
          </cell>
          <cell r="EY58" t="str">
            <v>#N/A N/A</v>
          </cell>
          <cell r="EZ58" t="str">
            <v>#N/A N/A</v>
          </cell>
          <cell r="FA58" t="str">
            <v>#N/A N/A</v>
          </cell>
          <cell r="FB58" t="str">
            <v>#N/A N/A</v>
          </cell>
          <cell r="FC58" t="str">
            <v>#N/A N/A</v>
          </cell>
          <cell r="FD58" t="str">
            <v>#N/A N/A</v>
          </cell>
          <cell r="FE58">
            <v>87.664999999999992</v>
          </cell>
          <cell r="FF58">
            <v>9.8170000000000002</v>
          </cell>
          <cell r="FG58">
            <v>39076.735999999997</v>
          </cell>
          <cell r="FH58">
            <v>15388.565999999999</v>
          </cell>
          <cell r="FI58">
            <v>26074.375</v>
          </cell>
          <cell r="FJ58">
            <v>1177.7469999999998</v>
          </cell>
          <cell r="FK58">
            <v>345.84</v>
          </cell>
          <cell r="FL58" t="str">
            <v>#N/A N/A</v>
          </cell>
          <cell r="FM58" t="str">
            <v>#N/A N/A</v>
          </cell>
          <cell r="FN58" t="str">
            <v>#N/A N/A</v>
          </cell>
          <cell r="FO58" t="str">
            <v>#N/A N/A</v>
          </cell>
          <cell r="FP58" t="str">
            <v>#N/A N/A</v>
          </cell>
          <cell r="FQ58" t="str">
            <v>#N/A N/A</v>
          </cell>
          <cell r="FR58" t="str">
            <v>#N/A N/A</v>
          </cell>
          <cell r="FS58" t="str">
            <v>#N/A N/A</v>
          </cell>
          <cell r="FT58">
            <v>17306.205999999998</v>
          </cell>
          <cell r="FU58">
            <v>23635.758999999998</v>
          </cell>
          <cell r="FV58">
            <v>29815.524999999998</v>
          </cell>
          <cell r="FW58">
            <v>35686.237999999998</v>
          </cell>
          <cell r="FX58">
            <v>46770.121999999996</v>
          </cell>
          <cell r="FY58">
            <v>55371.047999999995</v>
          </cell>
          <cell r="FZ58">
            <v>74303.71699999999</v>
          </cell>
          <cell r="GA58" t="str">
            <v>#N/A N/A</v>
          </cell>
          <cell r="GB58" t="str">
            <v>#N/A N/A</v>
          </cell>
          <cell r="GC58" t="str">
            <v>#N/A N/A</v>
          </cell>
          <cell r="GD58" t="str">
            <v>#N/A N/A</v>
          </cell>
          <cell r="GE58" t="str">
            <v>#N/A N/A</v>
          </cell>
          <cell r="GF58" t="str">
            <v>#N/A N/A</v>
          </cell>
          <cell r="GG58" t="str">
            <v>#N/A N/A</v>
          </cell>
          <cell r="GH58" t="str">
            <v>#N/A N/A</v>
          </cell>
          <cell r="GI58">
            <v>1139.2860000000001</v>
          </cell>
          <cell r="GJ58">
            <v>1662.489</v>
          </cell>
          <cell r="GK58">
            <v>1666.961</v>
          </cell>
          <cell r="GL58">
            <v>1993.702</v>
          </cell>
          <cell r="GM58">
            <v>2407.0949999999998</v>
          </cell>
          <cell r="GN58">
            <v>2599.415</v>
          </cell>
          <cell r="GO58">
            <v>2958.1019999999999</v>
          </cell>
          <cell r="GP58" t="str">
            <v>#N/A N/A</v>
          </cell>
          <cell r="GQ58" t="str">
            <v>#N/A N/A</v>
          </cell>
          <cell r="GR58" t="str">
            <v>#N/A N/A</v>
          </cell>
          <cell r="GS58" t="str">
            <v>#N/A N/A</v>
          </cell>
          <cell r="GT58" t="str">
            <v>#N/A N/A</v>
          </cell>
          <cell r="GU58" t="str">
            <v>#N/A N/A</v>
          </cell>
          <cell r="GV58" t="str">
            <v>#N/A N/A</v>
          </cell>
          <cell r="GW58" t="str">
            <v>#N/A N/A</v>
          </cell>
          <cell r="GX58">
            <v>51122.024999999994</v>
          </cell>
          <cell r="GY58">
            <v>65111.642999999996</v>
          </cell>
          <cell r="GZ58">
            <v>133216.14600000001</v>
          </cell>
          <cell r="HA58">
            <v>111516.932</v>
          </cell>
          <cell r="HB58">
            <v>110839.49799999999</v>
          </cell>
          <cell r="HC58">
            <v>99626.057000000001</v>
          </cell>
          <cell r="HD58">
            <v>108256.355</v>
          </cell>
          <cell r="HE58" t="str">
            <v>#N/A N/A</v>
          </cell>
          <cell r="HF58" t="str">
            <v>#N/A N/A</v>
          </cell>
          <cell r="HG58" t="str">
            <v>#N/A N/A</v>
          </cell>
          <cell r="HH58" t="str">
            <v>#N/A N/A</v>
          </cell>
          <cell r="HI58" t="str">
            <v>#N/A N/A</v>
          </cell>
          <cell r="HJ58" t="str">
            <v>#N/A N/A</v>
          </cell>
          <cell r="HK58" t="str">
            <v>#N/A N/A</v>
          </cell>
          <cell r="HL58" t="str">
            <v>#N/A N/A</v>
          </cell>
          <cell r="HM58">
            <v>48367.752</v>
          </cell>
          <cell r="HN58">
            <v>57781.451000000001</v>
          </cell>
          <cell r="HO58">
            <v>64682.697999999997</v>
          </cell>
          <cell r="HP58">
            <v>96569.053</v>
          </cell>
          <cell r="HQ58">
            <v>116913.29299999999</v>
          </cell>
          <cell r="HR58">
            <v>134314.90299999999</v>
          </cell>
          <cell r="HS58">
            <v>146992.353</v>
          </cell>
          <cell r="HT58" t="str">
            <v>#N/A N/A</v>
          </cell>
          <cell r="HU58" t="str">
            <v>#N/A N/A</v>
          </cell>
          <cell r="HV58" t="str">
            <v>#N/A N/A</v>
          </cell>
          <cell r="HW58" t="str">
            <v>#N/A N/A</v>
          </cell>
          <cell r="HX58" t="str">
            <v>#N/A N/A</v>
          </cell>
          <cell r="HY58" t="str">
            <v>#N/A N/A</v>
          </cell>
          <cell r="HZ58" t="str">
            <v>#N/A N/A</v>
          </cell>
          <cell r="IA58" t="str">
            <v>#N/A N/A</v>
          </cell>
          <cell r="IB58">
            <v>219060.41199999998</v>
          </cell>
          <cell r="IC58">
            <v>331880.283</v>
          </cell>
          <cell r="ID58">
            <v>429998.50099999999</v>
          </cell>
          <cell r="IE58">
            <v>451915.95699999999</v>
          </cell>
          <cell r="IF58">
            <v>481945.29799999995</v>
          </cell>
          <cell r="IG58">
            <v>512900.739</v>
          </cell>
          <cell r="IH58">
            <v>532805.88699999999</v>
          </cell>
          <cell r="II58" t="str">
            <v>#N/A N/A</v>
          </cell>
          <cell r="IJ58" t="str">
            <v>#N/A N/A</v>
          </cell>
          <cell r="IK58" t="str">
            <v>#N/A N/A</v>
          </cell>
          <cell r="IL58" t="str">
            <v>#N/A N/A</v>
          </cell>
          <cell r="IM58" t="str">
            <v>#N/A N/A</v>
          </cell>
          <cell r="IN58" t="str">
            <v>#N/A N/A</v>
          </cell>
          <cell r="IO58" t="str">
            <v>#N/A N/A</v>
          </cell>
          <cell r="IP58" t="str">
            <v>#N/A N/A</v>
          </cell>
          <cell r="IQ58">
            <v>40577.699999999997</v>
          </cell>
          <cell r="IR58">
            <v>53001.847999999998</v>
          </cell>
          <cell r="IS58">
            <v>64257.655999999995</v>
          </cell>
          <cell r="IT58">
            <v>75829.008999999991</v>
          </cell>
          <cell r="IU58">
            <v>88237.835999999996</v>
          </cell>
          <cell r="IV58">
            <v>92825.534</v>
          </cell>
          <cell r="IW58">
            <v>95951.198999999993</v>
          </cell>
          <cell r="IX58" t="str">
            <v>#N/A N/A</v>
          </cell>
          <cell r="IY58" t="str">
            <v>#N/A N/A</v>
          </cell>
          <cell r="IZ58" t="str">
            <v>#N/A N/A</v>
          </cell>
          <cell r="JA58" t="str">
            <v>#N/A N/A</v>
          </cell>
          <cell r="JB58" t="str">
            <v>#N/A N/A</v>
          </cell>
          <cell r="JC58" t="str">
            <v>#N/A N/A</v>
          </cell>
          <cell r="JD58" t="str">
            <v>#N/A N/A</v>
          </cell>
          <cell r="JE58" t="str">
            <v>#N/A N/A</v>
          </cell>
          <cell r="JF58">
            <v>65971.209000000003</v>
          </cell>
          <cell r="JG58">
            <v>142340.24900000001</v>
          </cell>
          <cell r="JH58">
            <v>127269.348</v>
          </cell>
          <cell r="JI58">
            <v>132737.46100000001</v>
          </cell>
          <cell r="JJ58">
            <v>150830.79999999999</v>
          </cell>
          <cell r="JK58">
            <v>160634.12700000001</v>
          </cell>
          <cell r="JL58">
            <v>177953.304</v>
          </cell>
          <cell r="JM58" t="str">
            <v>#N/A N/A</v>
          </cell>
          <cell r="JN58" t="str">
            <v>#N/A N/A</v>
          </cell>
          <cell r="JO58" t="str">
            <v>#N/A N/A</v>
          </cell>
          <cell r="JP58" t="str">
            <v>#N/A N/A</v>
          </cell>
          <cell r="JQ58" t="str">
            <v>#N/A N/A</v>
          </cell>
          <cell r="JR58" t="str">
            <v>#N/A N/A</v>
          </cell>
          <cell r="JS58" t="str">
            <v>#N/A N/A</v>
          </cell>
          <cell r="JT58" t="str">
            <v>#N/A N/A</v>
          </cell>
          <cell r="JU58">
            <v>146423.99599999998</v>
          </cell>
          <cell r="JV58">
            <v>239558.899</v>
          </cell>
          <cell r="JW58">
            <v>250150.01600000003</v>
          </cell>
          <cell r="JX58">
            <v>261701.372</v>
          </cell>
          <cell r="JY58">
            <v>289591.179</v>
          </cell>
          <cell r="JZ58">
            <v>321364.239</v>
          </cell>
          <cell r="KA58">
            <v>341743.29300000001</v>
          </cell>
          <cell r="KB58" t="str">
            <v>#N/A N/A</v>
          </cell>
          <cell r="KC58" t="str">
            <v>#N/A N/A</v>
          </cell>
          <cell r="KD58" t="str">
            <v>#N/A N/A</v>
          </cell>
          <cell r="KE58" t="str">
            <v>#N/A N/A</v>
          </cell>
          <cell r="KF58" t="str">
            <v>#N/A N/A</v>
          </cell>
          <cell r="KG58" t="str">
            <v>#N/A N/A</v>
          </cell>
          <cell r="KH58" t="str">
            <v>#N/A N/A</v>
          </cell>
          <cell r="KI58" t="str">
            <v>#N/A N/A</v>
          </cell>
          <cell r="KJ58">
            <v>15047.111999999999</v>
          </cell>
          <cell r="KK58">
            <v>13609.371999999999</v>
          </cell>
          <cell r="KL58">
            <v>14353.811</v>
          </cell>
          <cell r="KM58">
            <v>14181.487999999999</v>
          </cell>
          <cell r="KN58">
            <v>11738.791999999999</v>
          </cell>
          <cell r="KO58">
            <v>10726.563</v>
          </cell>
          <cell r="KP58">
            <v>10777.953</v>
          </cell>
          <cell r="KQ58" t="str">
            <v>#N/A N/A</v>
          </cell>
          <cell r="KR58" t="str">
            <v>#N/A N/A</v>
          </cell>
          <cell r="KS58" t="str">
            <v>#N/A N/A</v>
          </cell>
          <cell r="KT58" t="str">
            <v>#N/A N/A</v>
          </cell>
          <cell r="KU58" t="str">
            <v>#N/A N/A</v>
          </cell>
          <cell r="KV58" t="str">
            <v>#N/A N/A</v>
          </cell>
          <cell r="KW58" t="str">
            <v>#N/A N/A</v>
          </cell>
          <cell r="KX58" t="str">
            <v>#N/A N/A</v>
          </cell>
          <cell r="KY58">
            <v>72636.415999999997</v>
          </cell>
          <cell r="KZ58">
            <v>92321.383999999991</v>
          </cell>
          <cell r="LA58">
            <v>179848.48499999999</v>
          </cell>
          <cell r="LB58">
            <v>190214.58500000002</v>
          </cell>
          <cell r="LC58">
            <v>192354.11899999995</v>
          </cell>
          <cell r="LD58">
            <v>191536.5</v>
          </cell>
          <cell r="LE58">
            <v>191062.59399999998</v>
          </cell>
          <cell r="LF58" t="str">
            <v>#N/A N/A</v>
          </cell>
          <cell r="LG58" t="str">
            <v>#N/A N/A</v>
          </cell>
          <cell r="LH58" t="str">
            <v>#N/A N/A</v>
          </cell>
          <cell r="LI58" t="str">
            <v>#N/A N/A</v>
          </cell>
          <cell r="LJ58" t="str">
            <v>#N/A N/A</v>
          </cell>
          <cell r="LK58" t="str">
            <v>#N/A N/A</v>
          </cell>
          <cell r="LL58" t="str">
            <v>#N/A N/A</v>
          </cell>
          <cell r="LM58" t="str">
            <v>#N/A N/A</v>
          </cell>
          <cell r="LN58">
            <v>-6315.3629999999994</v>
          </cell>
          <cell r="LO58">
            <v>-5942.9849999999997</v>
          </cell>
          <cell r="LP58">
            <v>-12480.223</v>
          </cell>
          <cell r="LQ58">
            <v>-15688.182999999999</v>
          </cell>
          <cell r="LR58">
            <v>-13909.367</v>
          </cell>
          <cell r="LS58">
            <v>-21748.593999999997</v>
          </cell>
          <cell r="LT58">
            <v>-17821.544999999998</v>
          </cell>
          <cell r="LU58" t="str">
            <v>#N/A N/A</v>
          </cell>
          <cell r="LV58" t="str">
            <v>#N/A N/A</v>
          </cell>
          <cell r="LW58" t="str">
            <v>#N/A N/A</v>
          </cell>
          <cell r="LX58" t="str">
            <v>#N/A N/A</v>
          </cell>
          <cell r="LY58" t="str">
            <v>#N/A N/A</v>
          </cell>
          <cell r="LZ58" t="str">
            <v>#N/A N/A</v>
          </cell>
          <cell r="MA58" t="str">
            <v>#N/A N/A</v>
          </cell>
          <cell r="MB58" t="str">
            <v>#N/A N/A</v>
          </cell>
          <cell r="MC58" t="str">
            <v>#N/A N/A</v>
          </cell>
          <cell r="MD58">
            <v>4011.683</v>
          </cell>
          <cell r="ME58">
            <v>4803.0109999999995</v>
          </cell>
          <cell r="MF58">
            <v>6342.4859999999999</v>
          </cell>
          <cell r="MG58">
            <v>7173.5169999999998</v>
          </cell>
          <cell r="MH58">
            <v>8144.3539999999994</v>
          </cell>
          <cell r="MI58">
            <v>8298.5580000000009</v>
          </cell>
          <cell r="MJ58" t="str">
            <v>#N/A N/A</v>
          </cell>
          <cell r="MK58" t="str">
            <v>#N/A N/A</v>
          </cell>
          <cell r="ML58" t="str">
            <v>#N/A N/A</v>
          </cell>
          <cell r="MM58" t="str">
            <v>#N/A N/A</v>
          </cell>
          <cell r="MN58" t="str">
            <v>#N/A N/A</v>
          </cell>
          <cell r="MO58" t="str">
            <v>#N/A N/A</v>
          </cell>
          <cell r="MP58" t="str">
            <v>#N/A N/A</v>
          </cell>
          <cell r="MQ58" t="str">
            <v>#N/A N/A</v>
          </cell>
          <cell r="MR58">
            <v>6384.2719999999999</v>
          </cell>
          <cell r="MS58">
            <v>7399.3440000000001</v>
          </cell>
          <cell r="MT58">
            <v>8817.1459999999988</v>
          </cell>
          <cell r="MU58">
            <v>3268.9969999999998</v>
          </cell>
          <cell r="MV58">
            <v>-50.768999999999998</v>
          </cell>
          <cell r="MW58">
            <v>1915.0849999999998</v>
          </cell>
          <cell r="MX58">
            <v>4067.9989999999998</v>
          </cell>
          <cell r="MY58" t="str">
            <v>#N/A N/A</v>
          </cell>
          <cell r="MZ58" t="str">
            <v>#N/A N/A</v>
          </cell>
          <cell r="NA58" t="str">
            <v>#N/A N/A</v>
          </cell>
          <cell r="NB58" t="str">
            <v>#N/A N/A</v>
          </cell>
          <cell r="NC58" t="str">
            <v>#N/A N/A</v>
          </cell>
          <cell r="ND58" t="str">
            <v>#N/A N/A</v>
          </cell>
          <cell r="NE58" t="str">
            <v>#N/A N/A</v>
          </cell>
          <cell r="NF58" t="str">
            <v>#N/A N/A</v>
          </cell>
          <cell r="NG58">
            <v>0</v>
          </cell>
          <cell r="NH58" t="str">
            <v>#N/A N/A</v>
          </cell>
          <cell r="NI58">
            <v>-272.91800000000001</v>
          </cell>
          <cell r="NJ58">
            <v>-8555.8050000000003</v>
          </cell>
          <cell r="NK58">
            <v>-7036.3609999999999</v>
          </cell>
          <cell r="NL58">
            <v>-4453.2730000000001</v>
          </cell>
          <cell r="NM58">
            <v>-5896.08</v>
          </cell>
          <cell r="NN58" t="str">
            <v>#N/A N/A</v>
          </cell>
          <cell r="NO58" t="str">
            <v>#N/A N/A</v>
          </cell>
          <cell r="NP58" t="str">
            <v>#N/A N/A</v>
          </cell>
          <cell r="NQ58" t="str">
            <v>#N/A N/A</v>
          </cell>
          <cell r="NR58" t="str">
            <v>#N/A N/A</v>
          </cell>
          <cell r="NS58" t="str">
            <v>#N/A N/A</v>
          </cell>
          <cell r="NT58" t="str">
            <v>#N/A N/A</v>
          </cell>
          <cell r="NU58" t="str">
            <v>#N/A N/A</v>
          </cell>
          <cell r="NV58">
            <v>3411.7190000000001</v>
          </cell>
          <cell r="NW58">
            <v>7209.9769999999999</v>
          </cell>
          <cell r="NX58">
            <v>8066.0249999999996</v>
          </cell>
          <cell r="NY58">
            <v>9762.6929999999993</v>
          </cell>
          <cell r="NZ58">
            <v>11381.257</v>
          </cell>
          <cell r="OA58">
            <v>11380.732</v>
          </cell>
          <cell r="OB58">
            <v>13714.681999999999</v>
          </cell>
          <cell r="OC58" t="str">
            <v>#N/A N/A</v>
          </cell>
          <cell r="OD58" t="str">
            <v>CLP</v>
          </cell>
        </row>
        <row r="59">
          <cell r="C59" t="str">
            <v>CAP</v>
          </cell>
          <cell r="D59">
            <v>345924.5</v>
          </cell>
          <cell r="E59">
            <v>314825</v>
          </cell>
          <cell r="F59">
            <v>441782.1503905257</v>
          </cell>
          <cell r="G59">
            <v>492174.71368999494</v>
          </cell>
          <cell r="H59">
            <v>529087.01151538338</v>
          </cell>
          <cell r="I59">
            <v>826576.71734589944</v>
          </cell>
          <cell r="J59">
            <v>1032478.7822828459</v>
          </cell>
          <cell r="K59">
            <v>768247.99885204423</v>
          </cell>
          <cell r="L59">
            <v>1016533.3700362402</v>
          </cell>
          <cell r="M59">
            <v>1348040.0986729388</v>
          </cell>
          <cell r="N59">
            <v>1201231.4246333651</v>
          </cell>
          <cell r="O59">
            <v>1141854.9860767608</v>
          </cell>
          <cell r="P59">
            <v>1021629.0838858593</v>
          </cell>
          <cell r="Q59">
            <v>965868.83316186897</v>
          </cell>
          <cell r="R59">
            <v>1106040.1847355368</v>
          </cell>
          <cell r="S59">
            <v>315481.3125</v>
          </cell>
          <cell r="T59">
            <v>265042.59375</v>
          </cell>
          <cell r="U59">
            <v>332052.95979921159</v>
          </cell>
          <cell r="V59">
            <v>388882.15649900184</v>
          </cell>
          <cell r="W59">
            <v>438745.77975278808</v>
          </cell>
          <cell r="X59">
            <v>669338.17996041628</v>
          </cell>
          <cell r="Y59">
            <v>794677.94822011981</v>
          </cell>
          <cell r="Z59">
            <v>706252.32751846861</v>
          </cell>
          <cell r="AA59">
            <v>615417.89499839209</v>
          </cell>
          <cell r="AB59">
            <v>795458.06372444599</v>
          </cell>
          <cell r="AC59">
            <v>857052.77776700328</v>
          </cell>
          <cell r="AD59">
            <v>792061.48062352312</v>
          </cell>
          <cell r="AE59">
            <v>844518.85329870228</v>
          </cell>
          <cell r="AF59">
            <v>841611.24748490949</v>
          </cell>
          <cell r="AG59">
            <v>888563.02485003404</v>
          </cell>
          <cell r="AH59">
            <v>51540.9013671875</v>
          </cell>
          <cell r="AI59">
            <v>67792.300780999998</v>
          </cell>
          <cell r="AJ59">
            <v>126613.83833621752</v>
          </cell>
          <cell r="AK59">
            <v>115273.24070920318</v>
          </cell>
          <cell r="AL59">
            <v>102088.91275346233</v>
          </cell>
          <cell r="AM59">
            <v>144131.19247268079</v>
          </cell>
          <cell r="AN59">
            <v>220798.30378074473</v>
          </cell>
          <cell r="AO59">
            <v>20555.515387319276</v>
          </cell>
          <cell r="AP59">
            <v>594330.35861228791</v>
          </cell>
          <cell r="AQ59">
            <v>554929.34787907521</v>
          </cell>
          <cell r="AR59">
            <v>354081.7423281119</v>
          </cell>
          <cell r="AS59">
            <v>296426.42417625547</v>
          </cell>
          <cell r="AT59">
            <v>203254.38644706871</v>
          </cell>
          <cell r="AU59">
            <v>183723.01448923186</v>
          </cell>
          <cell r="AV59">
            <v>293128.65149590198</v>
          </cell>
          <cell r="AW59">
            <v>15966.7998046875</v>
          </cell>
          <cell r="AX59">
            <v>35153.5</v>
          </cell>
          <cell r="AY59">
            <v>92998.078415700205</v>
          </cell>
          <cell r="AZ59">
            <v>86359.268555734365</v>
          </cell>
          <cell r="BA59">
            <v>71432.478489239496</v>
          </cell>
          <cell r="BB59">
            <v>110270.55144794137</v>
          </cell>
          <cell r="BC59">
            <v>181695.10232286877</v>
          </cell>
          <cell r="BD59">
            <v>-19418.943911817525</v>
          </cell>
          <cell r="BE59">
            <v>527175.15218220046</v>
          </cell>
          <cell r="BF59">
            <v>455815.47415760678</v>
          </cell>
          <cell r="BG59">
            <v>251378.03924883495</v>
          </cell>
          <cell r="BH59">
            <v>218191.33434336449</v>
          </cell>
          <cell r="BI59">
            <v>95960.656789366039</v>
          </cell>
          <cell r="BJ59">
            <v>53684.98609167667</v>
          </cell>
          <cell r="BK59">
            <v>149021.3948778249</v>
          </cell>
          <cell r="BL59" t="str">
            <v>#N/A N/A</v>
          </cell>
          <cell r="BM59" t="str">
            <v>#N/A N/A</v>
          </cell>
          <cell r="BN59">
            <v>1252.0460114666885</v>
          </cell>
          <cell r="BO59">
            <v>1803.0324514004046</v>
          </cell>
          <cell r="BP59">
            <v>4665.6515834127567</v>
          </cell>
          <cell r="BQ59">
            <v>7675.1900182518593</v>
          </cell>
          <cell r="BR59">
            <v>9942.8409299125378</v>
          </cell>
          <cell r="BS59">
            <v>3852.8320174948735</v>
          </cell>
          <cell r="BT59">
            <v>6878.0776262733198</v>
          </cell>
          <cell r="BU59">
            <v>6210.0042686476481</v>
          </cell>
          <cell r="BV59">
            <v>15989.97572493653</v>
          </cell>
          <cell r="BW59">
            <v>2752.157379927361</v>
          </cell>
          <cell r="BX59">
            <v>0.57082063404536343</v>
          </cell>
          <cell r="BY59">
            <v>121.7762312867614</v>
          </cell>
          <cell r="BZ59">
            <v>1762.246360933384</v>
          </cell>
          <cell r="CA59">
            <v>18454.599609375</v>
          </cell>
          <cell r="CB59">
            <v>13026.799804999999</v>
          </cell>
          <cell r="CC59">
            <v>12686.181046598243</v>
          </cell>
          <cell r="CD59">
            <v>10800.85247880472</v>
          </cell>
          <cell r="CE59">
            <v>16063.740261207697</v>
          </cell>
          <cell r="CF59">
            <v>24436.865198928012</v>
          </cell>
          <cell r="CG59">
            <v>30412.902949721942</v>
          </cell>
          <cell r="CH59">
            <v>24421.199491311956</v>
          </cell>
          <cell r="CI59">
            <v>23204.652429123449</v>
          </cell>
          <cell r="CJ59">
            <v>23109.399793398814</v>
          </cell>
          <cell r="CK59">
            <v>19343.206742407787</v>
          </cell>
          <cell r="CL59">
            <v>14995.418077094768</v>
          </cell>
          <cell r="CM59">
            <v>29308.214634425134</v>
          </cell>
          <cell r="CN59">
            <v>32138.449684970663</v>
          </cell>
          <cell r="CO59">
            <v>43904.008052033758</v>
          </cell>
          <cell r="CP59">
            <v>7380.2001953125</v>
          </cell>
          <cell r="CQ59">
            <v>17174.399902000001</v>
          </cell>
          <cell r="CR59">
            <v>93130.898868498116</v>
          </cell>
          <cell r="CS59">
            <v>119905.29429207483</v>
          </cell>
          <cell r="CT59">
            <v>99999.316211442667</v>
          </cell>
          <cell r="CU59">
            <v>151390.77356205319</v>
          </cell>
          <cell r="CV59">
            <v>181611.84385921509</v>
          </cell>
          <cell r="CW59">
            <v>-11562.40755707091</v>
          </cell>
          <cell r="CX59">
            <v>511685.32772294246</v>
          </cell>
          <cell r="CY59">
            <v>414160.70605916186</v>
          </cell>
          <cell r="CZ59">
            <v>251947.52924469556</v>
          </cell>
          <cell r="DA59">
            <v>200867.85370492341</v>
          </cell>
          <cell r="DB59">
            <v>60520.116083391556</v>
          </cell>
          <cell r="DC59">
            <v>17582.916491598196</v>
          </cell>
          <cell r="DD59">
            <v>100084.90892169821</v>
          </cell>
          <cell r="DE59">
            <v>4972.10009765625</v>
          </cell>
          <cell r="DF59">
            <v>4685.7001949999994</v>
          </cell>
          <cell r="DG59">
            <v>17081.441351571819</v>
          </cell>
          <cell r="DH59">
            <v>15281.301409386735</v>
          </cell>
          <cell r="DI59">
            <v>12263.846879515191</v>
          </cell>
          <cell r="DJ59">
            <v>22975.968486610414</v>
          </cell>
          <cell r="DK59">
            <v>24387.922554758086</v>
          </cell>
          <cell r="DL59">
            <v>-5538.6904941855246</v>
          </cell>
          <cell r="DM59">
            <v>92440.261907264445</v>
          </cell>
          <cell r="DN59">
            <v>109346.66835559174</v>
          </cell>
          <cell r="DO59">
            <v>91094.082941630273</v>
          </cell>
          <cell r="DP59">
            <v>61036.459538237817</v>
          </cell>
          <cell r="DQ59">
            <v>12167.041814676919</v>
          </cell>
          <cell r="DR59">
            <v>9685.1386528229104</v>
          </cell>
          <cell r="DS59">
            <v>33339.997057981062</v>
          </cell>
          <cell r="DT59">
            <v>2408.10009765625</v>
          </cell>
          <cell r="DU59">
            <v>12488.700194999999</v>
          </cell>
          <cell r="DV59">
            <v>76049.457516926297</v>
          </cell>
          <cell r="DW59">
            <v>104623.99288268809</v>
          </cell>
          <cell r="DX59">
            <v>87735.469331927467</v>
          </cell>
          <cell r="DY59">
            <v>128414.80507544274</v>
          </cell>
          <cell r="DZ59">
            <v>157223.92130445698</v>
          </cell>
          <cell r="EA59">
            <v>-6023.7170628853855</v>
          </cell>
          <cell r="EB59">
            <v>419245.06581567804</v>
          </cell>
          <cell r="EC59">
            <v>304814.03770357004</v>
          </cell>
          <cell r="ED59">
            <v>160853.44630306523</v>
          </cell>
          <cell r="EE59">
            <v>139831.39416668561</v>
          </cell>
          <cell r="EF59">
            <v>48353.074268714634</v>
          </cell>
          <cell r="EG59">
            <v>7897.7778387752833</v>
          </cell>
          <cell r="EH59">
            <v>66744.911863717149</v>
          </cell>
          <cell r="EI59">
            <v>3162.60302734375</v>
          </cell>
          <cell r="EJ59">
            <v>8760.9248049999987</v>
          </cell>
          <cell r="EK59">
            <v>34264.766250000001</v>
          </cell>
          <cell r="EL59">
            <v>79127.216</v>
          </cell>
          <cell r="EM59">
            <v>127205.7962</v>
          </cell>
          <cell r="EN59">
            <v>84000.0821</v>
          </cell>
          <cell r="EO59">
            <v>235668.43449999994</v>
          </cell>
          <cell r="EP59">
            <v>79426.581449999998</v>
          </cell>
          <cell r="EQ59">
            <v>190922.47199999998</v>
          </cell>
          <cell r="ER59">
            <v>56060.803499999995</v>
          </cell>
          <cell r="ES59">
            <v>101756.28112</v>
          </cell>
          <cell r="ET59">
            <v>24326.233200000002</v>
          </cell>
          <cell r="EU59">
            <v>59825.167499999989</v>
          </cell>
          <cell r="EV59">
            <v>114625.97039999999</v>
          </cell>
          <cell r="EW59">
            <v>91950.864390000017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1766.5545599999996</v>
          </cell>
          <cell r="FC59">
            <v>7601.5041000000001</v>
          </cell>
          <cell r="FD59">
            <v>6022.9704999999985</v>
          </cell>
          <cell r="FE59">
            <v>22138.0137</v>
          </cell>
          <cell r="FF59">
            <v>9647.351999999999</v>
          </cell>
          <cell r="FG59">
            <v>13275.303</v>
          </cell>
          <cell r="FH59">
            <v>59817.628650000006</v>
          </cell>
          <cell r="FI59">
            <v>34100.128650000006</v>
          </cell>
          <cell r="FJ59">
            <v>19773.408900000002</v>
          </cell>
          <cell r="FK59">
            <v>46746.342000000004</v>
          </cell>
          <cell r="FL59">
            <v>58340.17035</v>
          </cell>
          <cell r="FM59">
            <v>38118.66796875</v>
          </cell>
          <cell r="FN59">
            <v>38988.90625</v>
          </cell>
          <cell r="FO59">
            <v>61502.073749999996</v>
          </cell>
          <cell r="FP59">
            <v>62914.113999999994</v>
          </cell>
          <cell r="FQ59">
            <v>89529.966520000002</v>
          </cell>
          <cell r="FR59">
            <v>129538.8746</v>
          </cell>
          <cell r="FS59">
            <v>133449.6925</v>
          </cell>
          <cell r="FT59">
            <v>89106.697650000002</v>
          </cell>
          <cell r="FU59">
            <v>171920.73599999998</v>
          </cell>
          <cell r="FV59">
            <v>194507.03399999999</v>
          </cell>
          <cell r="FW59">
            <v>209273.36351999998</v>
          </cell>
          <cell r="FX59">
            <v>235480.41749999998</v>
          </cell>
          <cell r="FY59">
            <v>152680.86749999999</v>
          </cell>
          <cell r="FZ59">
            <v>105658.63739999999</v>
          </cell>
          <cell r="GA59">
            <v>140242.94658000002</v>
          </cell>
          <cell r="GB59">
            <v>85817.125</v>
          </cell>
          <cell r="GC59">
            <v>67560.78125</v>
          </cell>
          <cell r="GD59">
            <v>73351.219499999977</v>
          </cell>
          <cell r="GE59">
            <v>99151.627999999997</v>
          </cell>
          <cell r="GF59">
            <v>175167.85918</v>
          </cell>
          <cell r="GG59">
            <v>164189.20110000001</v>
          </cell>
          <cell r="GH59">
            <v>318437.18949999998</v>
          </cell>
          <cell r="GI59">
            <v>165132.3492</v>
          </cell>
          <cell r="GJ59">
            <v>225747.288</v>
          </cell>
          <cell r="GK59">
            <v>269997.65700000001</v>
          </cell>
          <cell r="GL59">
            <v>199254.20397999999</v>
          </cell>
          <cell r="GM59">
            <v>219900.29955000003</v>
          </cell>
          <cell r="GN59">
            <v>219772.44869999995</v>
          </cell>
          <cell r="GO59">
            <v>231596.69819999998</v>
          </cell>
          <cell r="GP59">
            <v>168935.49288000001</v>
          </cell>
          <cell r="GQ59">
            <v>165874.59375</v>
          </cell>
          <cell r="GR59">
            <v>163154.859375</v>
          </cell>
          <cell r="GS59">
            <v>197585.24174999999</v>
          </cell>
          <cell r="GT59">
            <v>267752.88</v>
          </cell>
          <cell r="GU59">
            <v>423397.57738000003</v>
          </cell>
          <cell r="GV59">
            <v>417717.1201</v>
          </cell>
          <cell r="GW59">
            <v>762468.6059999998</v>
          </cell>
          <cell r="GX59">
            <v>535090.29405000003</v>
          </cell>
          <cell r="GY59">
            <v>994163.03999999992</v>
          </cell>
          <cell r="GZ59">
            <v>1030131.0959999999</v>
          </cell>
          <cell r="HA59">
            <v>816772.64889999991</v>
          </cell>
          <cell r="HB59">
            <v>712300.54545000009</v>
          </cell>
          <cell r="HC59">
            <v>708705.04739999992</v>
          </cell>
          <cell r="HD59">
            <v>892501.54080000008</v>
          </cell>
          <cell r="HE59">
            <v>923502.54446999996</v>
          </cell>
          <cell r="HF59">
            <v>470509.90625</v>
          </cell>
          <cell r="HG59">
            <v>367562.78125</v>
          </cell>
          <cell r="HH59">
            <v>353529.80325</v>
          </cell>
          <cell r="HI59">
            <v>327592.24600000004</v>
          </cell>
          <cell r="HJ59">
            <v>432726.92695999995</v>
          </cell>
          <cell r="HK59">
            <v>524657.69579999999</v>
          </cell>
          <cell r="HL59">
            <v>720078.59100000001</v>
          </cell>
          <cell r="HM59">
            <v>788708.72954999993</v>
          </cell>
          <cell r="HN59">
            <v>811233.53999999992</v>
          </cell>
          <cell r="HO59">
            <v>956536.12849999999</v>
          </cell>
          <cell r="HP59">
            <v>1225825.9278199996</v>
          </cell>
          <cell r="HQ59">
            <v>1801756.4901000001</v>
          </cell>
          <cell r="HR59">
            <v>2240496.3714000001</v>
          </cell>
          <cell r="HS59">
            <v>2542673.6316</v>
          </cell>
          <cell r="HT59">
            <v>2309534.1630899999</v>
          </cell>
          <cell r="HU59">
            <v>724728.9375</v>
          </cell>
          <cell r="HV59">
            <v>599784.3125</v>
          </cell>
          <cell r="HW59">
            <v>621631.93949999998</v>
          </cell>
          <cell r="HX59">
            <v>689459.0399999998</v>
          </cell>
          <cell r="HY59">
            <v>945025.08246000006</v>
          </cell>
          <cell r="HZ59">
            <v>1023160.6586999999</v>
          </cell>
          <cell r="IA59">
            <v>1586374.3204999999</v>
          </cell>
          <cell r="IB59">
            <v>1390520.5793999999</v>
          </cell>
          <cell r="IC59">
            <v>2278927.4039999996</v>
          </cell>
          <cell r="ID59">
            <v>2478509.5640000002</v>
          </cell>
          <cell r="IE59">
            <v>2471917.5999699999</v>
          </cell>
          <cell r="IF59">
            <v>2990594.4713999997</v>
          </cell>
          <cell r="IG59">
            <v>3486644.7482999992</v>
          </cell>
          <cell r="IH59">
            <v>4045072.1525999997</v>
          </cell>
          <cell r="II59">
            <v>3773623.4484300003</v>
          </cell>
          <cell r="IJ59">
            <v>27744.8125</v>
          </cell>
          <cell r="IK59">
            <v>18027.173827999999</v>
          </cell>
          <cell r="IL59">
            <v>29626.476749999994</v>
          </cell>
          <cell r="IM59">
            <v>30604.588</v>
          </cell>
          <cell r="IN59">
            <v>43447.534659999998</v>
          </cell>
          <cell r="IO59">
            <v>54877.171299999995</v>
          </cell>
          <cell r="IP59">
            <v>53185.773000000001</v>
          </cell>
          <cell r="IQ59">
            <v>50108.150249999999</v>
          </cell>
          <cell r="IR59">
            <v>86756.436000000002</v>
          </cell>
          <cell r="IS59">
            <v>72883.771999999997</v>
          </cell>
          <cell r="IT59">
            <v>179968.54278000002</v>
          </cell>
          <cell r="IU59">
            <v>209960.88735000003</v>
          </cell>
          <cell r="IV59">
            <v>132091.17809999999</v>
          </cell>
          <cell r="IW59">
            <v>94844.692800000004</v>
          </cell>
          <cell r="IX59">
            <v>83683.577340000003</v>
          </cell>
          <cell r="IY59">
            <v>313226.296875</v>
          </cell>
          <cell r="IZ59">
            <v>246324.265625</v>
          </cell>
          <cell r="JA59">
            <v>198717.86025</v>
          </cell>
          <cell r="JB59">
            <v>235376.53399999999</v>
          </cell>
          <cell r="JC59">
            <v>349195.35192000004</v>
          </cell>
          <cell r="JD59">
            <v>321270.51520000002</v>
          </cell>
          <cell r="JE59">
            <v>586099.58200000005</v>
          </cell>
          <cell r="JF59">
            <v>451311.82139999996</v>
          </cell>
          <cell r="JG59">
            <v>454867.45200000005</v>
          </cell>
          <cell r="JH59">
            <v>308400.65549999999</v>
          </cell>
          <cell r="JI59">
            <v>324618.66242000001</v>
          </cell>
          <cell r="JJ59">
            <v>472086.87435000006</v>
          </cell>
          <cell r="JK59">
            <v>754752.978</v>
          </cell>
          <cell r="JL59">
            <v>1032802.9236000001</v>
          </cell>
          <cell r="JM59">
            <v>899724.79476000008</v>
          </cell>
          <cell r="JN59">
            <v>398921.96875</v>
          </cell>
          <cell r="JO59">
            <v>319006.578125</v>
          </cell>
          <cell r="JP59">
            <v>309401.03025000001</v>
          </cell>
          <cell r="JQ59">
            <v>357539.94199999998</v>
          </cell>
          <cell r="JR59">
            <v>510335.85048000002</v>
          </cell>
          <cell r="JS59">
            <v>530419.71660000004</v>
          </cell>
          <cell r="JT59">
            <v>862065.66700000002</v>
          </cell>
          <cell r="JU59">
            <v>762382.22354999988</v>
          </cell>
          <cell r="JV59">
            <v>1021804.992</v>
          </cell>
          <cell r="JW59">
            <v>935373.25699999998</v>
          </cell>
          <cell r="JX59">
            <v>983641.97607000009</v>
          </cell>
          <cell r="JY59">
            <v>1289349.2100000002</v>
          </cell>
          <cell r="JZ59">
            <v>1569048.9149999998</v>
          </cell>
          <cell r="KA59">
            <v>1805344.8618000001</v>
          </cell>
          <cell r="KB59">
            <v>1643742.4261500002</v>
          </cell>
          <cell r="KC59">
            <v>49.583999633789063</v>
          </cell>
          <cell r="KD59">
            <v>42.754002</v>
          </cell>
          <cell r="KE59">
            <v>43.348500000000001</v>
          </cell>
          <cell r="KF59">
            <v>42.147999999999996</v>
          </cell>
          <cell r="KG59">
            <v>44148.929359999995</v>
          </cell>
          <cell r="KH59">
            <v>52493.762800000004</v>
          </cell>
          <cell r="KI59">
            <v>60740.504999999997</v>
          </cell>
          <cell r="KJ59">
            <v>60446.429099999987</v>
          </cell>
          <cell r="KK59">
            <v>546195.78</v>
          </cell>
          <cell r="KL59">
            <v>647477.78599999996</v>
          </cell>
          <cell r="KM59">
            <v>608349.13763000001</v>
          </cell>
          <cell r="KN59">
            <v>690841.16745000007</v>
          </cell>
          <cell r="KO59">
            <v>792819.56669999997</v>
          </cell>
          <cell r="KP59">
            <v>927973.34820000001</v>
          </cell>
          <cell r="KQ59">
            <v>856250.32581000007</v>
          </cell>
          <cell r="KR59">
            <v>325806.99024963379</v>
          </cell>
          <cell r="KS59">
            <v>280777.73447099997</v>
          </cell>
          <cell r="KT59">
            <v>312230.90924999991</v>
          </cell>
          <cell r="KU59">
            <v>331919.098</v>
          </cell>
          <cell r="KV59">
            <v>434689.23198000004</v>
          </cell>
          <cell r="KW59">
            <v>492740.94210000004</v>
          </cell>
          <cell r="KX59">
            <v>724308.65350000001</v>
          </cell>
          <cell r="KY59">
            <v>628138.35584999982</v>
          </cell>
          <cell r="KZ59">
            <v>1257122.412</v>
          </cell>
          <cell r="LA59">
            <v>1543136.307</v>
          </cell>
          <cell r="LB59">
            <v>1488275.6239</v>
          </cell>
          <cell r="LC59">
            <v>1701245.2614000002</v>
          </cell>
          <cell r="LD59">
            <v>1917595.8332999998</v>
          </cell>
          <cell r="LE59">
            <v>2239727.2908000001</v>
          </cell>
          <cell r="LF59">
            <v>2129881.0222800002</v>
          </cell>
          <cell r="LG59">
            <v>-13612.599609375</v>
          </cell>
          <cell r="LH59">
            <v>-9546.5</v>
          </cell>
          <cell r="LI59">
            <v>-17577.994879233785</v>
          </cell>
          <cell r="LJ59">
            <v>-30908.887983966415</v>
          </cell>
          <cell r="LK59">
            <v>-63023.16536811852</v>
          </cell>
          <cell r="LL59">
            <v>-161560.66139712185</v>
          </cell>
          <cell r="LM59">
            <v>-84386.90383716322</v>
          </cell>
          <cell r="LN59">
            <v>-79237.024763568959</v>
          </cell>
          <cell r="LO59">
            <v>-105355.58759455608</v>
          </cell>
          <cell r="LP59">
            <v>-136614.77339876333</v>
          </cell>
          <cell r="LQ59">
            <v>-378061.11314442154</v>
          </cell>
          <cell r="LR59">
            <v>-482948.3788545045</v>
          </cell>
          <cell r="LS59">
            <v>-256974.31631707787</v>
          </cell>
          <cell r="LT59">
            <v>-39413.597437973309</v>
          </cell>
          <cell r="LU59">
            <v>-39405.749113841564</v>
          </cell>
          <cell r="LV59" t="str">
            <v>#N/A N/A</v>
          </cell>
          <cell r="LW59" t="str">
            <v>#N/A N/A</v>
          </cell>
          <cell r="LX59" t="str">
            <v>#N/A N/A</v>
          </cell>
          <cell r="LY59" t="str">
            <v>#N/A N/A</v>
          </cell>
          <cell r="LZ59" t="str">
            <v>#N/A N/A</v>
          </cell>
          <cell r="MA59" t="str">
            <v>#N/A N/A</v>
          </cell>
          <cell r="MB59" t="str">
            <v>#N/A N/A</v>
          </cell>
          <cell r="MC59">
            <v>33668.555119669123</v>
          </cell>
          <cell r="MD59">
            <v>28757.492917678304</v>
          </cell>
          <cell r="ME59">
            <v>33049.566295850542</v>
          </cell>
          <cell r="MF59">
            <v>13322.953404441629</v>
          </cell>
          <cell r="MG59">
            <v>11452.0464153053</v>
          </cell>
          <cell r="MH59">
            <v>11333.072868336643</v>
          </cell>
          <cell r="MI59">
            <v>20312.406320815979</v>
          </cell>
          <cell r="MJ59">
            <v>12663.018171465294</v>
          </cell>
          <cell r="MK59" t="str">
            <v>#N/A N/A</v>
          </cell>
          <cell r="ML59" t="str">
            <v>#N/A N/A</v>
          </cell>
          <cell r="MM59" t="str">
            <v>#N/A N/A</v>
          </cell>
          <cell r="MN59" t="str">
            <v>#N/A N/A</v>
          </cell>
          <cell r="MO59" t="str">
            <v>#N/A N/A</v>
          </cell>
          <cell r="MP59" t="str">
            <v>#N/A N/A</v>
          </cell>
          <cell r="MQ59" t="str">
            <v>#N/A N/A</v>
          </cell>
          <cell r="MR59">
            <v>19767.067819997268</v>
          </cell>
          <cell r="MS59">
            <v>6798.0229011398833</v>
          </cell>
          <cell r="MT59">
            <v>121598.35525681809</v>
          </cell>
          <cell r="MU59">
            <v>82990.887116669284</v>
          </cell>
          <cell r="MV59">
            <v>70019.739036499377</v>
          </cell>
          <cell r="MW59">
            <v>-20912.013928251887</v>
          </cell>
          <cell r="MX59">
            <v>-27037.596900265511</v>
          </cell>
          <cell r="MY59">
            <v>-1877.8810991220291</v>
          </cell>
          <cell r="MZ59">
            <v>-12.199999809265137</v>
          </cell>
          <cell r="NA59">
            <v>-1002.9000239999999</v>
          </cell>
          <cell r="NB59">
            <v>-15325.53059485795</v>
          </cell>
          <cell r="NC59">
            <v>-53717.835892280804</v>
          </cell>
          <cell r="ND59">
            <v>-44583.894943122046</v>
          </cell>
          <cell r="NE59">
            <v>-51470.241959812927</v>
          </cell>
          <cell r="NF59">
            <v>-68314.354885049499</v>
          </cell>
          <cell r="NG59">
            <v>-52693.554641010371</v>
          </cell>
          <cell r="NH59">
            <v>-79238.370898157576</v>
          </cell>
          <cell r="NI59">
            <v>-155900.66016594047</v>
          </cell>
          <cell r="NJ59">
            <v>-128988.26824262268</v>
          </cell>
          <cell r="NK59">
            <v>-113848.65039838488</v>
          </cell>
          <cell r="NL59">
            <v>-60012.656539725234</v>
          </cell>
          <cell r="NM59">
            <v>-30622.139192174211</v>
          </cell>
          <cell r="NN59">
            <v>-7606.1961119642001</v>
          </cell>
          <cell r="NO59">
            <v>35574.1015625</v>
          </cell>
          <cell r="NP59">
            <v>32638.800780999998</v>
          </cell>
          <cell r="NQ59">
            <v>33615.759920517317</v>
          </cell>
          <cell r="NR59">
            <v>28913.972153468796</v>
          </cell>
          <cell r="NS59">
            <v>30656.434264222829</v>
          </cell>
          <cell r="NT59">
            <v>33860.641024739431</v>
          </cell>
          <cell r="NU59">
            <v>39103.201457875963</v>
          </cell>
          <cell r="NV59">
            <v>39974.459299136804</v>
          </cell>
          <cell r="NW59">
            <v>67155.20643008739</v>
          </cell>
          <cell r="NX59">
            <v>99113.873721468408</v>
          </cell>
          <cell r="NY59">
            <v>102703.70307927692</v>
          </cell>
          <cell r="NZ59">
            <v>78235.089832890983</v>
          </cell>
          <cell r="OA59">
            <v>107293.72965770266</v>
          </cell>
          <cell r="OB59">
            <v>130038.02839755517</v>
          </cell>
          <cell r="OC59">
            <v>144107.25661807708</v>
          </cell>
          <cell r="OD59" t="str">
            <v>CLP</v>
          </cell>
        </row>
        <row r="60">
          <cell r="C60" t="str">
            <v>CAROZZI SA</v>
          </cell>
          <cell r="D60" t="str">
            <v>#N/A N/A</v>
          </cell>
          <cell r="E60" t="str">
            <v>#N/A N/A</v>
          </cell>
          <cell r="F60" t="str">
            <v>#N/A N/A</v>
          </cell>
          <cell r="G60" t="str">
            <v>#N/A N/A</v>
          </cell>
          <cell r="H60" t="str">
            <v>#N/A N/A</v>
          </cell>
          <cell r="I60" t="str">
            <v>#N/A N/A</v>
          </cell>
          <cell r="J60" t="str">
            <v>#N/A N/A</v>
          </cell>
          <cell r="K60" t="str">
            <v>#N/A N/A</v>
          </cell>
          <cell r="L60" t="str">
            <v>#N/A N/A</v>
          </cell>
          <cell r="M60">
            <v>479786.94799999997</v>
          </cell>
          <cell r="N60">
            <v>559533.33299999998</v>
          </cell>
          <cell r="O60">
            <v>577426.48</v>
          </cell>
          <cell r="P60">
            <v>658186.33799999999</v>
          </cell>
          <cell r="Q60">
            <v>690681.44700000004</v>
          </cell>
          <cell r="R60" t="str">
            <v>#N/A N/A</v>
          </cell>
          <cell r="S60" t="str">
            <v>#N/A N/A</v>
          </cell>
          <cell r="T60" t="str">
            <v>#N/A N/A</v>
          </cell>
          <cell r="U60" t="str">
            <v>#N/A N/A</v>
          </cell>
          <cell r="V60" t="str">
            <v>#N/A N/A</v>
          </cell>
          <cell r="W60" t="str">
            <v>#N/A N/A</v>
          </cell>
          <cell r="X60" t="str">
            <v>#N/A N/A</v>
          </cell>
          <cell r="Y60" t="str">
            <v>#N/A N/A</v>
          </cell>
          <cell r="Z60" t="str">
            <v>#N/A N/A</v>
          </cell>
          <cell r="AA60" t="str">
            <v>#N/A N/A</v>
          </cell>
          <cell r="AB60">
            <v>333349.52799999999</v>
          </cell>
          <cell r="AC60">
            <v>375330.69099999999</v>
          </cell>
          <cell r="AD60">
            <v>381263.99199999997</v>
          </cell>
          <cell r="AE60">
            <v>438406.12899999996</v>
          </cell>
          <cell r="AF60">
            <v>453943.34099999996</v>
          </cell>
          <cell r="AG60" t="str">
            <v>#N/A N/A</v>
          </cell>
          <cell r="AH60" t="str">
            <v>#N/A N/A</v>
          </cell>
          <cell r="AI60" t="str">
            <v>#N/A N/A</v>
          </cell>
          <cell r="AJ60" t="str">
            <v>#N/A N/A</v>
          </cell>
          <cell r="AK60" t="str">
            <v>#N/A N/A</v>
          </cell>
          <cell r="AL60" t="str">
            <v>#N/A N/A</v>
          </cell>
          <cell r="AM60" t="str">
            <v>#N/A N/A</v>
          </cell>
          <cell r="AN60" t="str">
            <v>#N/A N/A</v>
          </cell>
          <cell r="AO60" t="str">
            <v>#N/A N/A</v>
          </cell>
          <cell r="AP60" t="str">
            <v>#N/A N/A</v>
          </cell>
          <cell r="AQ60">
            <v>59232.323000000004</v>
          </cell>
          <cell r="AR60">
            <v>79711.687000000005</v>
          </cell>
          <cell r="AS60">
            <v>78628.907999999996</v>
          </cell>
          <cell r="AT60">
            <v>88850.72600000001</v>
          </cell>
          <cell r="AU60">
            <v>116020.432</v>
          </cell>
          <cell r="AV60" t="str">
            <v>#N/A N/A</v>
          </cell>
          <cell r="AW60" t="str">
            <v>#N/A N/A</v>
          </cell>
          <cell r="AX60" t="str">
            <v>#N/A N/A</v>
          </cell>
          <cell r="AY60" t="str">
            <v>#N/A N/A</v>
          </cell>
          <cell r="AZ60" t="str">
            <v>#N/A N/A</v>
          </cell>
          <cell r="BA60" t="str">
            <v>#N/A N/A</v>
          </cell>
          <cell r="BB60" t="str">
            <v>#N/A N/A</v>
          </cell>
          <cell r="BC60" t="str">
            <v>#N/A N/A</v>
          </cell>
          <cell r="BD60" t="str">
            <v>#N/A N/A</v>
          </cell>
          <cell r="BE60" t="str">
            <v>#N/A N/A</v>
          </cell>
          <cell r="BF60">
            <v>48755.909999999996</v>
          </cell>
          <cell r="BG60">
            <v>67836.785000000003</v>
          </cell>
          <cell r="BH60">
            <v>63184.934999999998</v>
          </cell>
          <cell r="BI60">
            <v>68892.205999999991</v>
          </cell>
          <cell r="BJ60">
            <v>94760.270999999993</v>
          </cell>
          <cell r="BK60" t="str">
            <v>#N/A N/A</v>
          </cell>
          <cell r="BL60" t="str">
            <v>#N/A N/A</v>
          </cell>
          <cell r="BM60" t="str">
            <v>#N/A N/A</v>
          </cell>
          <cell r="BN60" t="str">
            <v>#N/A N/A</v>
          </cell>
          <cell r="BO60" t="str">
            <v>#N/A N/A</v>
          </cell>
          <cell r="BP60" t="str">
            <v>#N/A N/A</v>
          </cell>
          <cell r="BQ60" t="str">
            <v>#N/A N/A</v>
          </cell>
          <cell r="BR60" t="str">
            <v>#N/A N/A</v>
          </cell>
          <cell r="BS60" t="str">
            <v>#N/A N/A</v>
          </cell>
          <cell r="BT60" t="str">
            <v>#N/A N/A</v>
          </cell>
          <cell r="BU60" t="str">
            <v>#N/A N/A</v>
          </cell>
          <cell r="BV60" t="str">
            <v>#N/A N/A</v>
          </cell>
          <cell r="BW60">
            <v>0</v>
          </cell>
          <cell r="BX60">
            <v>0</v>
          </cell>
          <cell r="BY60">
            <v>0</v>
          </cell>
          <cell r="BZ60" t="str">
            <v>#N/A N/A</v>
          </cell>
          <cell r="CA60" t="str">
            <v>#N/A N/A</v>
          </cell>
          <cell r="CB60" t="str">
            <v>#N/A N/A</v>
          </cell>
          <cell r="CC60" t="str">
            <v>#N/A N/A</v>
          </cell>
          <cell r="CD60" t="str">
            <v>#N/A N/A</v>
          </cell>
          <cell r="CE60" t="str">
            <v>#N/A N/A</v>
          </cell>
          <cell r="CF60" t="str">
            <v>#N/A N/A</v>
          </cell>
          <cell r="CG60" t="str">
            <v>#N/A N/A</v>
          </cell>
          <cell r="CH60" t="str">
            <v>#N/A N/A</v>
          </cell>
          <cell r="CI60" t="str">
            <v>#N/A N/A</v>
          </cell>
          <cell r="CJ60">
            <v>10678.654999999999</v>
          </cell>
          <cell r="CK60">
            <v>15295.808999999999</v>
          </cell>
          <cell r="CL60">
            <v>17738.082999999999</v>
          </cell>
          <cell r="CM60">
            <v>14937.849</v>
          </cell>
          <cell r="CN60">
            <v>14873.942999999999</v>
          </cell>
          <cell r="CO60" t="str">
            <v>#N/A N/A</v>
          </cell>
          <cell r="CP60" t="str">
            <v>#N/A N/A</v>
          </cell>
          <cell r="CQ60" t="str">
            <v>#N/A N/A</v>
          </cell>
          <cell r="CR60" t="str">
            <v>#N/A N/A</v>
          </cell>
          <cell r="CS60" t="str">
            <v>#N/A N/A</v>
          </cell>
          <cell r="CT60" t="str">
            <v>#N/A N/A</v>
          </cell>
          <cell r="CU60" t="str">
            <v>#N/A N/A</v>
          </cell>
          <cell r="CV60" t="str">
            <v>#N/A N/A</v>
          </cell>
          <cell r="CW60" t="str">
            <v>#N/A N/A</v>
          </cell>
          <cell r="CX60" t="str">
            <v>#N/A N/A</v>
          </cell>
          <cell r="CY60">
            <v>34953.656999999999</v>
          </cell>
          <cell r="CZ60">
            <v>46923.5</v>
          </cell>
          <cell r="DA60">
            <v>45610.267</v>
          </cell>
          <cell r="DB60">
            <v>51702.021999999997</v>
          </cell>
          <cell r="DC60">
            <v>76068.497000000003</v>
          </cell>
          <cell r="DD60" t="str">
            <v>#N/A N/A</v>
          </cell>
          <cell r="DE60" t="str">
            <v>#N/A N/A</v>
          </cell>
          <cell r="DF60" t="str">
            <v>#N/A N/A</v>
          </cell>
          <cell r="DG60" t="str">
            <v>#N/A N/A</v>
          </cell>
          <cell r="DH60" t="str">
            <v>#N/A N/A</v>
          </cell>
          <cell r="DI60" t="str">
            <v>#N/A N/A</v>
          </cell>
          <cell r="DJ60" t="str">
            <v>#N/A N/A</v>
          </cell>
          <cell r="DK60" t="str">
            <v>#N/A N/A</v>
          </cell>
          <cell r="DL60" t="str">
            <v>#N/A N/A</v>
          </cell>
          <cell r="DM60" t="str">
            <v>#N/A N/A</v>
          </cell>
          <cell r="DN60">
            <v>7770.6629999999996</v>
          </cell>
          <cell r="DO60">
            <v>10159.874</v>
          </cell>
          <cell r="DP60">
            <v>10505.786</v>
          </cell>
          <cell r="DQ60">
            <v>9732.101999999999</v>
          </cell>
          <cell r="DR60">
            <v>18573.251</v>
          </cell>
          <cell r="DS60" t="str">
            <v>#N/A N/A</v>
          </cell>
          <cell r="DT60" t="str">
            <v>#N/A N/A</v>
          </cell>
          <cell r="DU60" t="str">
            <v>#N/A N/A</v>
          </cell>
          <cell r="DV60" t="str">
            <v>#N/A N/A</v>
          </cell>
          <cell r="DW60" t="str">
            <v>#N/A N/A</v>
          </cell>
          <cell r="DX60" t="str">
            <v>#N/A N/A</v>
          </cell>
          <cell r="DY60" t="str">
            <v>#N/A N/A</v>
          </cell>
          <cell r="DZ60" t="str">
            <v>#N/A N/A</v>
          </cell>
          <cell r="EA60" t="str">
            <v>#N/A N/A</v>
          </cell>
          <cell r="EB60" t="str">
            <v>#N/A N/A</v>
          </cell>
          <cell r="EC60">
            <v>27182.993999999999</v>
          </cell>
          <cell r="ED60">
            <v>36763.625999999997</v>
          </cell>
          <cell r="EE60">
            <v>35104.481</v>
          </cell>
          <cell r="EF60">
            <v>41969.919999999998</v>
          </cell>
          <cell r="EG60">
            <v>57495.245999999999</v>
          </cell>
          <cell r="EH60" t="str">
            <v>#N/A N/A</v>
          </cell>
          <cell r="EI60" t="str">
            <v>#N/A N/A</v>
          </cell>
          <cell r="EJ60" t="str">
            <v>#N/A N/A</v>
          </cell>
          <cell r="EK60" t="str">
            <v>#N/A N/A</v>
          </cell>
          <cell r="EL60" t="str">
            <v>#N/A N/A</v>
          </cell>
          <cell r="EM60" t="str">
            <v>#N/A N/A</v>
          </cell>
          <cell r="EN60" t="str">
            <v>#N/A N/A</v>
          </cell>
          <cell r="EO60" t="str">
            <v>#N/A N/A</v>
          </cell>
          <cell r="EP60" t="str">
            <v>#N/A N/A</v>
          </cell>
          <cell r="EQ60" t="str">
            <v>#N/A N/A</v>
          </cell>
          <cell r="ER60">
            <v>8174.7809999999999</v>
          </cell>
          <cell r="ES60">
            <v>5727.884</v>
          </cell>
          <cell r="ET60">
            <v>10123.154</v>
          </cell>
          <cell r="EU60">
            <v>10765.868</v>
          </cell>
          <cell r="EV60">
            <v>10412.865</v>
          </cell>
          <cell r="EW60" t="str">
            <v>#N/A N/A</v>
          </cell>
          <cell r="EX60" t="str">
            <v>#N/A N/A</v>
          </cell>
          <cell r="EY60" t="str">
            <v>#N/A N/A</v>
          </cell>
          <cell r="EZ60" t="str">
            <v>#N/A N/A</v>
          </cell>
          <cell r="FA60" t="str">
            <v>#N/A N/A</v>
          </cell>
          <cell r="FB60" t="str">
            <v>#N/A N/A</v>
          </cell>
          <cell r="FC60" t="str">
            <v>#N/A N/A</v>
          </cell>
          <cell r="FD60" t="str">
            <v>#N/A N/A</v>
          </cell>
          <cell r="FE60" t="str">
            <v>#N/A N/A</v>
          </cell>
          <cell r="FF60" t="str">
            <v>#N/A N/A</v>
          </cell>
          <cell r="FG60">
            <v>3846.2539999999999</v>
          </cell>
          <cell r="FH60">
            <v>2478.33</v>
          </cell>
          <cell r="FI60">
            <v>2508.0889999999999</v>
          </cell>
          <cell r="FJ60">
            <v>789.74199999999996</v>
          </cell>
          <cell r="FK60">
            <v>3489.1759999999999</v>
          </cell>
          <cell r="FL60" t="str">
            <v>#N/A N/A</v>
          </cell>
          <cell r="FM60" t="str">
            <v>#N/A N/A</v>
          </cell>
          <cell r="FN60" t="str">
            <v>#N/A N/A</v>
          </cell>
          <cell r="FO60" t="str">
            <v>#N/A N/A</v>
          </cell>
          <cell r="FP60" t="str">
            <v>#N/A N/A</v>
          </cell>
          <cell r="FQ60" t="str">
            <v>#N/A N/A</v>
          </cell>
          <cell r="FR60" t="str">
            <v>#N/A N/A</v>
          </cell>
          <cell r="FS60" t="str">
            <v>#N/A N/A</v>
          </cell>
          <cell r="FT60" t="str">
            <v>#N/A N/A</v>
          </cell>
          <cell r="FU60" t="str">
            <v>#N/A N/A</v>
          </cell>
          <cell r="FV60">
            <v>133114.489</v>
          </cell>
          <cell r="FW60">
            <v>143313.79699999999</v>
          </cell>
          <cell r="FX60">
            <v>142238.06899999999</v>
          </cell>
          <cell r="FY60">
            <v>139010.696</v>
          </cell>
          <cell r="FZ60">
            <v>139812.27299999999</v>
          </cell>
          <cell r="GA60" t="str">
            <v>#N/A N/A</v>
          </cell>
          <cell r="GB60" t="str">
            <v>#N/A N/A</v>
          </cell>
          <cell r="GC60" t="str">
            <v>#N/A N/A</v>
          </cell>
          <cell r="GD60" t="str">
            <v>#N/A N/A</v>
          </cell>
          <cell r="GE60" t="str">
            <v>#N/A N/A</v>
          </cell>
          <cell r="GF60" t="str">
            <v>#N/A N/A</v>
          </cell>
          <cell r="GG60" t="str">
            <v>#N/A N/A</v>
          </cell>
          <cell r="GH60" t="str">
            <v>#N/A N/A</v>
          </cell>
          <cell r="GI60" t="str">
            <v>#N/A N/A</v>
          </cell>
          <cell r="GJ60" t="str">
            <v>#N/A N/A</v>
          </cell>
          <cell r="GK60">
            <v>88060.4</v>
          </cell>
          <cell r="GL60">
            <v>100322.745</v>
          </cell>
          <cell r="GM60">
            <v>110772.69899999999</v>
          </cell>
          <cell r="GN60">
            <v>113470.428</v>
          </cell>
          <cell r="GO60">
            <v>122364.01199999999</v>
          </cell>
          <cell r="GP60" t="str">
            <v>#N/A N/A</v>
          </cell>
          <cell r="GQ60" t="str">
            <v>#N/A N/A</v>
          </cell>
          <cell r="GR60" t="str">
            <v>#N/A N/A</v>
          </cell>
          <cell r="GS60" t="str">
            <v>#N/A N/A</v>
          </cell>
          <cell r="GT60" t="str">
            <v>#N/A N/A</v>
          </cell>
          <cell r="GU60" t="str">
            <v>#N/A N/A</v>
          </cell>
          <cell r="GV60" t="str">
            <v>#N/A N/A</v>
          </cell>
          <cell r="GW60" t="str">
            <v>#N/A N/A</v>
          </cell>
          <cell r="GX60" t="str">
            <v>#N/A N/A</v>
          </cell>
          <cell r="GY60" t="str">
            <v>#N/A N/A</v>
          </cell>
          <cell r="GZ60">
            <v>259500.11199999999</v>
          </cell>
          <cell r="HA60">
            <v>267938.32900000003</v>
          </cell>
          <cell r="HB60">
            <v>281029.25699999998</v>
          </cell>
          <cell r="HC60">
            <v>278197.01899999997</v>
          </cell>
          <cell r="HD60">
            <v>293232.739</v>
          </cell>
          <cell r="HE60" t="str">
            <v>#N/A N/A</v>
          </cell>
          <cell r="HF60" t="str">
            <v>#N/A N/A</v>
          </cell>
          <cell r="HG60" t="str">
            <v>#N/A N/A</v>
          </cell>
          <cell r="HH60" t="str">
            <v>#N/A N/A</v>
          </cell>
          <cell r="HI60" t="str">
            <v>#N/A N/A</v>
          </cell>
          <cell r="HJ60" t="str">
            <v>#N/A N/A</v>
          </cell>
          <cell r="HK60" t="str">
            <v>#N/A N/A</v>
          </cell>
          <cell r="HL60" t="str">
            <v>#N/A N/A</v>
          </cell>
          <cell r="HM60" t="str">
            <v>#N/A N/A</v>
          </cell>
          <cell r="HN60" t="str">
            <v>#N/A N/A</v>
          </cell>
          <cell r="HO60">
            <v>260414.53599999999</v>
          </cell>
          <cell r="HP60">
            <v>343775.39899999998</v>
          </cell>
          <cell r="HQ60">
            <v>375966.65700000001</v>
          </cell>
          <cell r="HR60">
            <v>406599.01699999999</v>
          </cell>
          <cell r="HS60">
            <v>426687.13799999998</v>
          </cell>
          <cell r="HT60" t="str">
            <v>#N/A N/A</v>
          </cell>
          <cell r="HU60" t="str">
            <v>#N/A N/A</v>
          </cell>
          <cell r="HV60" t="str">
            <v>#N/A N/A</v>
          </cell>
          <cell r="HW60" t="str">
            <v>#N/A N/A</v>
          </cell>
          <cell r="HX60" t="str">
            <v>#N/A N/A</v>
          </cell>
          <cell r="HY60" t="str">
            <v>#N/A N/A</v>
          </cell>
          <cell r="HZ60" t="str">
            <v>#N/A N/A</v>
          </cell>
          <cell r="IA60" t="str">
            <v>#N/A N/A</v>
          </cell>
          <cell r="IB60" t="str">
            <v>#N/A N/A</v>
          </cell>
          <cell r="IC60" t="str">
            <v>#N/A N/A</v>
          </cell>
          <cell r="ID60">
            <v>628447.47499999998</v>
          </cell>
          <cell r="IE60">
            <v>723966.92700000003</v>
          </cell>
          <cell r="IF60">
            <v>785068.25</v>
          </cell>
          <cell r="IG60">
            <v>816405.79999999993</v>
          </cell>
          <cell r="IH60">
            <v>875819.848</v>
          </cell>
          <cell r="II60" t="str">
            <v>#N/A N/A</v>
          </cell>
          <cell r="IJ60" t="str">
            <v>#N/A N/A</v>
          </cell>
          <cell r="IK60" t="str">
            <v>#N/A N/A</v>
          </cell>
          <cell r="IL60" t="str">
            <v>#N/A N/A</v>
          </cell>
          <cell r="IM60" t="str">
            <v>#N/A N/A</v>
          </cell>
          <cell r="IN60" t="str">
            <v>#N/A N/A</v>
          </cell>
          <cell r="IO60" t="str">
            <v>#N/A N/A</v>
          </cell>
          <cell r="IP60" t="str">
            <v>#N/A N/A</v>
          </cell>
          <cell r="IQ60" t="str">
            <v>#N/A N/A</v>
          </cell>
          <cell r="IR60" t="str">
            <v>#N/A N/A</v>
          </cell>
          <cell r="IS60">
            <v>50364.655999999995</v>
          </cell>
          <cell r="IT60">
            <v>61166.019</v>
          </cell>
          <cell r="IU60">
            <v>64686.238999999994</v>
          </cell>
          <cell r="IV60">
            <v>77745.542000000001</v>
          </cell>
          <cell r="IW60">
            <v>86137.697</v>
          </cell>
          <cell r="IX60" t="str">
            <v>#N/A N/A</v>
          </cell>
          <cell r="IY60" t="str">
            <v>#N/A N/A</v>
          </cell>
          <cell r="IZ60" t="str">
            <v>#N/A N/A</v>
          </cell>
          <cell r="JA60" t="str">
            <v>#N/A N/A</v>
          </cell>
          <cell r="JB60" t="str">
            <v>#N/A N/A</v>
          </cell>
          <cell r="JC60" t="str">
            <v>#N/A N/A</v>
          </cell>
          <cell r="JD60" t="str">
            <v>#N/A N/A</v>
          </cell>
          <cell r="JE60" t="str">
            <v>#N/A N/A</v>
          </cell>
          <cell r="JF60" t="str">
            <v>#N/A N/A</v>
          </cell>
          <cell r="JG60" t="str">
            <v>#N/A N/A</v>
          </cell>
          <cell r="JH60">
            <v>307820.29200000002</v>
          </cell>
          <cell r="JI60">
            <v>353989.22699999996</v>
          </cell>
          <cell r="JJ60">
            <v>339502.755</v>
          </cell>
          <cell r="JK60">
            <v>320525.97399999999</v>
          </cell>
          <cell r="JL60">
            <v>313013.79100000003</v>
          </cell>
          <cell r="JM60" t="str">
            <v>#N/A N/A</v>
          </cell>
          <cell r="JN60" t="str">
            <v>#N/A N/A</v>
          </cell>
          <cell r="JO60" t="str">
            <v>#N/A N/A</v>
          </cell>
          <cell r="JP60" t="str">
            <v>#N/A N/A</v>
          </cell>
          <cell r="JQ60" t="str">
            <v>#N/A N/A</v>
          </cell>
          <cell r="JR60" t="str">
            <v>#N/A N/A</v>
          </cell>
          <cell r="JS60" t="str">
            <v>#N/A N/A</v>
          </cell>
          <cell r="JT60" t="str">
            <v>#N/A N/A</v>
          </cell>
          <cell r="JU60" t="str">
            <v>#N/A N/A</v>
          </cell>
          <cell r="JV60" t="str">
            <v>#N/A N/A</v>
          </cell>
          <cell r="JW60">
            <v>401696.11900000001</v>
          </cell>
          <cell r="JX60">
            <v>470765.158</v>
          </cell>
          <cell r="JY60">
            <v>463024.06599999999</v>
          </cell>
          <cell r="JZ60">
            <v>478395.84099999996</v>
          </cell>
          <cell r="KA60">
            <v>494022.37599999999</v>
          </cell>
          <cell r="KB60" t="str">
            <v>#N/A N/A</v>
          </cell>
          <cell r="KC60" t="str">
            <v>#N/A N/A</v>
          </cell>
          <cell r="KD60" t="str">
            <v>#N/A N/A</v>
          </cell>
          <cell r="KE60" t="str">
            <v>#N/A N/A</v>
          </cell>
          <cell r="KF60" t="str">
            <v>#N/A N/A</v>
          </cell>
          <cell r="KG60" t="str">
            <v>#N/A N/A</v>
          </cell>
          <cell r="KH60" t="str">
            <v>#N/A N/A</v>
          </cell>
          <cell r="KI60" t="str">
            <v>#N/A N/A</v>
          </cell>
          <cell r="KJ60" t="str">
            <v>#N/A N/A</v>
          </cell>
          <cell r="KK60" t="str">
            <v>#N/A N/A</v>
          </cell>
          <cell r="KL60">
            <v>63174.166999999994</v>
          </cell>
          <cell r="KM60">
            <v>69573.66399999999</v>
          </cell>
          <cell r="KN60">
            <v>86468.633000000002</v>
          </cell>
          <cell r="KO60">
            <v>89965.872000000003</v>
          </cell>
          <cell r="KP60">
            <v>100390.292</v>
          </cell>
          <cell r="KQ60" t="str">
            <v>#N/A N/A</v>
          </cell>
          <cell r="KR60" t="str">
            <v>#N/A N/A</v>
          </cell>
          <cell r="KS60" t="str">
            <v>#N/A N/A</v>
          </cell>
          <cell r="KT60" t="str">
            <v>#N/A N/A</v>
          </cell>
          <cell r="KU60" t="str">
            <v>#N/A N/A</v>
          </cell>
          <cell r="KV60" t="str">
            <v>#N/A N/A</v>
          </cell>
          <cell r="KW60" t="str">
            <v>#N/A N/A</v>
          </cell>
          <cell r="KX60" t="str">
            <v>#N/A N/A</v>
          </cell>
          <cell r="KY60" t="str">
            <v>#N/A N/A</v>
          </cell>
          <cell r="KZ60" t="str">
            <v>#N/A N/A</v>
          </cell>
          <cell r="LA60">
            <v>226751.35600000003</v>
          </cell>
          <cell r="LB60">
            <v>253201.76899999997</v>
          </cell>
          <cell r="LC60">
            <v>322044.18400000001</v>
          </cell>
          <cell r="LD60">
            <v>338009.95900000003</v>
          </cell>
          <cell r="LE60">
            <v>381797.47200000001</v>
          </cell>
          <cell r="LF60" t="str">
            <v>#N/A N/A</v>
          </cell>
          <cell r="LG60" t="str">
            <v>#N/A N/A</v>
          </cell>
          <cell r="LH60" t="str">
            <v>#N/A N/A</v>
          </cell>
          <cell r="LI60" t="str">
            <v>#N/A N/A</v>
          </cell>
          <cell r="LJ60" t="str">
            <v>#N/A N/A</v>
          </cell>
          <cell r="LK60" t="str">
            <v>#N/A N/A</v>
          </cell>
          <cell r="LL60" t="str">
            <v>#N/A N/A</v>
          </cell>
          <cell r="LM60" t="str">
            <v>#N/A N/A</v>
          </cell>
          <cell r="LN60" t="str">
            <v>#N/A N/A</v>
          </cell>
          <cell r="LO60" t="str">
            <v>#N/A N/A</v>
          </cell>
          <cell r="LP60">
            <v>-98494.66399999999</v>
          </cell>
          <cell r="LQ60">
            <v>-96096.741999999998</v>
          </cell>
          <cell r="LR60">
            <v>-41709.233</v>
          </cell>
          <cell r="LS60">
            <v>-50421.979999999996</v>
          </cell>
          <cell r="LT60">
            <v>-41898.924999999996</v>
          </cell>
          <cell r="LU60" t="str">
            <v>#N/A N/A</v>
          </cell>
          <cell r="LV60" t="str">
            <v>#N/A N/A</v>
          </cell>
          <cell r="LW60" t="str">
            <v>#N/A N/A</v>
          </cell>
          <cell r="LX60" t="str">
            <v>#N/A N/A</v>
          </cell>
          <cell r="LY60" t="str">
            <v>#N/A N/A</v>
          </cell>
          <cell r="LZ60" t="str">
            <v>#N/A N/A</v>
          </cell>
          <cell r="MA60" t="str">
            <v>#N/A N/A</v>
          </cell>
          <cell r="MB60" t="str">
            <v>#N/A N/A</v>
          </cell>
          <cell r="MC60" t="str">
            <v>#N/A N/A</v>
          </cell>
          <cell r="MD60" t="str">
            <v>#N/A N/A</v>
          </cell>
          <cell r="ME60" t="str">
            <v>#N/A N/A</v>
          </cell>
          <cell r="MF60">
            <v>13453.26</v>
          </cell>
          <cell r="MG60">
            <v>16125.286999999998</v>
          </cell>
          <cell r="MH60">
            <v>15740.764999999999</v>
          </cell>
          <cell r="MI60">
            <v>10971.453</v>
          </cell>
          <cell r="MJ60" t="str">
            <v>#N/A N/A</v>
          </cell>
          <cell r="MK60" t="str">
            <v>#N/A N/A</v>
          </cell>
          <cell r="ML60" t="str">
            <v>#N/A N/A</v>
          </cell>
          <cell r="MM60" t="str">
            <v>#N/A N/A</v>
          </cell>
          <cell r="MN60" t="str">
            <v>#N/A N/A</v>
          </cell>
          <cell r="MO60" t="str">
            <v>#N/A N/A</v>
          </cell>
          <cell r="MP60" t="str">
            <v>#N/A N/A</v>
          </cell>
          <cell r="MQ60" t="str">
            <v>#N/A N/A</v>
          </cell>
          <cell r="MR60" t="str">
            <v>#N/A N/A</v>
          </cell>
          <cell r="MS60" t="str">
            <v>#N/A N/A</v>
          </cell>
          <cell r="MT60" t="str">
            <v>#N/A N/A</v>
          </cell>
          <cell r="MU60">
            <v>0</v>
          </cell>
          <cell r="MV60">
            <v>-5080.2529999999997</v>
          </cell>
          <cell r="MW60">
            <v>584.50099999999998</v>
          </cell>
          <cell r="MX60">
            <v>-286.21799999999996</v>
          </cell>
          <cell r="MY60" t="str">
            <v>#N/A N/A</v>
          </cell>
          <cell r="MZ60" t="str">
            <v>#N/A N/A</v>
          </cell>
          <cell r="NA60" t="str">
            <v>#N/A N/A</v>
          </cell>
          <cell r="NB60" t="str">
            <v>#N/A N/A</v>
          </cell>
          <cell r="NC60" t="str">
            <v>#N/A N/A</v>
          </cell>
          <cell r="ND60" t="str">
            <v>#N/A N/A</v>
          </cell>
          <cell r="NE60" t="str">
            <v>#N/A N/A</v>
          </cell>
          <cell r="NF60" t="str">
            <v>#N/A N/A</v>
          </cell>
          <cell r="NG60" t="str">
            <v>#N/A N/A</v>
          </cell>
          <cell r="NH60" t="str">
            <v>#N/A N/A</v>
          </cell>
          <cell r="NI60">
            <v>-11651.876999999999</v>
          </cell>
          <cell r="NJ60">
            <v>-8978.3869999999988</v>
          </cell>
          <cell r="NK60">
            <v>-12098.362999999999</v>
          </cell>
          <cell r="NL60">
            <v>-11569.642</v>
          </cell>
          <cell r="NM60">
            <v>-14215.522999999999</v>
          </cell>
          <cell r="NN60" t="str">
            <v>#N/A N/A</v>
          </cell>
          <cell r="NO60" t="str">
            <v>#N/A N/A</v>
          </cell>
          <cell r="NP60" t="str">
            <v>#N/A N/A</v>
          </cell>
          <cell r="NQ60" t="str">
            <v>#N/A N/A</v>
          </cell>
          <cell r="NR60" t="str">
            <v>#N/A N/A</v>
          </cell>
          <cell r="NS60" t="str">
            <v>#N/A N/A</v>
          </cell>
          <cell r="NT60" t="str">
            <v>#N/A N/A</v>
          </cell>
          <cell r="NU60" t="str">
            <v>#N/A N/A</v>
          </cell>
          <cell r="NV60" t="str">
            <v>#N/A N/A</v>
          </cell>
          <cell r="NW60" t="str">
            <v>#N/A N/A</v>
          </cell>
          <cell r="NX60">
            <v>10476.412999999999</v>
          </cell>
          <cell r="NY60">
            <v>11874.902</v>
          </cell>
          <cell r="NZ60">
            <v>15443.973</v>
          </cell>
          <cell r="OA60">
            <v>19958.52</v>
          </cell>
          <cell r="OB60">
            <v>21260.161</v>
          </cell>
          <cell r="OC60" t="str">
            <v>#N/A N/A</v>
          </cell>
          <cell r="OD60" t="str">
            <v>CLP</v>
          </cell>
        </row>
        <row r="61">
          <cell r="C61" t="str">
            <v>LAS CONDES</v>
          </cell>
          <cell r="D61">
            <v>35650.55859375</v>
          </cell>
          <cell r="E61">
            <v>40280.79296875</v>
          </cell>
          <cell r="F61">
            <v>44042.765625</v>
          </cell>
          <cell r="G61">
            <v>51672.921875</v>
          </cell>
          <cell r="H61">
            <v>57621.19140625</v>
          </cell>
          <cell r="I61">
            <v>74315</v>
          </cell>
          <cell r="J61">
            <v>87808.4765625</v>
          </cell>
          <cell r="K61">
            <v>98366.464999999997</v>
          </cell>
          <cell r="L61">
            <v>106908.185</v>
          </cell>
          <cell r="M61">
            <v>115949.428</v>
          </cell>
          <cell r="N61">
            <v>127363.16499999999</v>
          </cell>
          <cell r="O61">
            <v>138851.43900000001</v>
          </cell>
          <cell r="P61">
            <v>156386.44699999999</v>
          </cell>
          <cell r="Q61">
            <v>179690.76699999999</v>
          </cell>
          <cell r="R61" t="str">
            <v>#N/A N/A</v>
          </cell>
          <cell r="S61">
            <v>25304.41796875</v>
          </cell>
          <cell r="T61">
            <v>29218.1640625</v>
          </cell>
          <cell r="U61">
            <v>32461.57421875</v>
          </cell>
          <cell r="V61">
            <v>38047.2109375</v>
          </cell>
          <cell r="W61">
            <v>42468.98828125</v>
          </cell>
          <cell r="X61">
            <v>55010.22265625</v>
          </cell>
          <cell r="Y61">
            <v>67498.0703125</v>
          </cell>
          <cell r="Z61">
            <v>74541.646999999997</v>
          </cell>
          <cell r="AA61">
            <v>79368.044999999998</v>
          </cell>
          <cell r="AB61">
            <v>85628.566999999995</v>
          </cell>
          <cell r="AC61">
            <v>93648.724999999991</v>
          </cell>
          <cell r="AD61">
            <v>102683.04299999999</v>
          </cell>
          <cell r="AE61">
            <v>119603.45199999999</v>
          </cell>
          <cell r="AF61">
            <v>141676.06699999998</v>
          </cell>
          <cell r="AG61" t="str">
            <v>#N/A N/A</v>
          </cell>
          <cell r="AH61">
            <v>6817.0400390625</v>
          </cell>
          <cell r="AI61">
            <v>8703.6982421875</v>
          </cell>
          <cell r="AJ61">
            <v>9488.439208984375</v>
          </cell>
          <cell r="AK61">
            <v>12162.00927734375</v>
          </cell>
          <cell r="AL61">
            <v>12964.323974609375</v>
          </cell>
          <cell r="AM61">
            <v>17054.427734375</v>
          </cell>
          <cell r="AN61">
            <v>18566.0791015625</v>
          </cell>
          <cell r="AO61">
            <v>21250.703999999998</v>
          </cell>
          <cell r="AP61">
            <v>24827.738000000001</v>
          </cell>
          <cell r="AQ61">
            <v>26660.495999999999</v>
          </cell>
          <cell r="AR61">
            <v>28558.031000000003</v>
          </cell>
          <cell r="AS61">
            <v>30699.061000000002</v>
          </cell>
          <cell r="AT61">
            <v>25122.777999999998</v>
          </cell>
          <cell r="AU61">
            <v>28473.339999999997</v>
          </cell>
          <cell r="AV61" t="str">
            <v>#N/A N/A</v>
          </cell>
          <cell r="AW61">
            <v>4045.637939453125</v>
          </cell>
          <cell r="AX61">
            <v>5665.92822265625</v>
          </cell>
          <cell r="AY61">
            <v>6140.3662109375</v>
          </cell>
          <cell r="AZ61">
            <v>8344.07421875</v>
          </cell>
          <cell r="BA61">
            <v>9077.50390625</v>
          </cell>
          <cell r="BB61">
            <v>12109.6748046875</v>
          </cell>
          <cell r="BC61">
            <v>12806.5751953125</v>
          </cell>
          <cell r="BD61">
            <v>14636.084999999999</v>
          </cell>
          <cell r="BE61">
            <v>18494.880999999998</v>
          </cell>
          <cell r="BF61">
            <v>20774.544999999998</v>
          </cell>
          <cell r="BG61">
            <v>22661.593000000001</v>
          </cell>
          <cell r="BH61">
            <v>24136.809999999998</v>
          </cell>
          <cell r="BI61">
            <v>19191.341</v>
          </cell>
          <cell r="BJ61">
            <v>19112.584999999999</v>
          </cell>
          <cell r="BK61" t="str">
            <v>#N/A N/A</v>
          </cell>
          <cell r="BL61">
            <v>60.830001831054688</v>
          </cell>
          <cell r="BM61">
            <v>38.965000152587891</v>
          </cell>
          <cell r="BN61">
            <v>70.358001708984375</v>
          </cell>
          <cell r="BO61">
            <v>87.708000183105469</v>
          </cell>
          <cell r="BP61">
            <v>108.56099700927734</v>
          </cell>
          <cell r="BQ61">
            <v>250.33299255371094</v>
          </cell>
          <cell r="BR61">
            <v>877.8170166015625</v>
          </cell>
          <cell r="BS61" t="str">
            <v>#N/A N/A</v>
          </cell>
          <cell r="BT61" t="str">
            <v>#N/A N/A</v>
          </cell>
          <cell r="BU61" t="str">
            <v>#N/A N/A</v>
          </cell>
          <cell r="BV61" t="str">
            <v>#N/A N/A</v>
          </cell>
          <cell r="BW61" t="str">
            <v>#N/A N/A</v>
          </cell>
          <cell r="BX61">
            <v>810.75799999999992</v>
          </cell>
          <cell r="BY61">
            <v>329.101</v>
          </cell>
          <cell r="BZ61" t="str">
            <v>#N/A N/A</v>
          </cell>
          <cell r="CA61">
            <v>526.81298828125</v>
          </cell>
          <cell r="CB61">
            <v>689.34100341796875</v>
          </cell>
          <cell r="CC61">
            <v>649.5050048828125</v>
          </cell>
          <cell r="CD61">
            <v>776.593994140625</v>
          </cell>
          <cell r="CE61">
            <v>1050.7440185546875</v>
          </cell>
          <cell r="CF61">
            <v>1290.2320556640625</v>
          </cell>
          <cell r="CG61">
            <v>1540.741943359375</v>
          </cell>
          <cell r="CH61">
            <v>1288.1689999999999</v>
          </cell>
          <cell r="CI61">
            <v>1408.9079999999999</v>
          </cell>
          <cell r="CJ61">
            <v>1430.4099999999999</v>
          </cell>
          <cell r="CK61">
            <v>1316.463</v>
          </cell>
          <cell r="CL61">
            <v>1333.421</v>
          </cell>
          <cell r="CM61">
            <v>1511.2739999999999</v>
          </cell>
          <cell r="CN61">
            <v>4113.4049999999997</v>
          </cell>
          <cell r="CO61" t="str">
            <v>#N/A N/A</v>
          </cell>
          <cell r="CP61">
            <v>3194.5939655303955</v>
          </cell>
          <cell r="CQ61">
            <v>5061.9932193756104</v>
          </cell>
          <cell r="CR61">
            <v>5437.0702056884766</v>
          </cell>
          <cell r="CS61">
            <v>7189.0622100830078</v>
          </cell>
          <cell r="CT61">
            <v>7735.1748733520508</v>
          </cell>
          <cell r="CU61">
            <v>9448.1996917724609</v>
          </cell>
          <cell r="CV61">
            <v>8530.953369140625</v>
          </cell>
          <cell r="CW61">
            <v>13646.893</v>
          </cell>
          <cell r="CX61">
            <v>17183.432000000001</v>
          </cell>
          <cell r="CY61">
            <v>19563.566999999999</v>
          </cell>
          <cell r="CZ61">
            <v>21239.712</v>
          </cell>
          <cell r="DA61">
            <v>22531.977000000003</v>
          </cell>
          <cell r="DB61">
            <v>15766.98</v>
          </cell>
          <cell r="DC61">
            <v>11522.592000000001</v>
          </cell>
          <cell r="DD61" t="str">
            <v>#N/A N/A</v>
          </cell>
          <cell r="DE61">
            <v>308.99798583984375</v>
          </cell>
          <cell r="DF61">
            <v>897.86798095703125</v>
          </cell>
          <cell r="DG61">
            <v>828.781982421875</v>
          </cell>
          <cell r="DH61">
            <v>1186.9339599609375</v>
          </cell>
          <cell r="DI61">
            <v>1145.4200439453125</v>
          </cell>
          <cell r="DJ61">
            <v>1422.6240234375</v>
          </cell>
          <cell r="DK61">
            <v>1172.6689453125</v>
          </cell>
          <cell r="DL61">
            <v>1809.249</v>
          </cell>
          <cell r="DM61">
            <v>2620.7750000000001</v>
          </cell>
          <cell r="DN61">
            <v>3790.6949999999997</v>
          </cell>
          <cell r="DO61">
            <v>4675.5940000000001</v>
          </cell>
          <cell r="DP61">
            <v>4426.8409999999994</v>
          </cell>
          <cell r="DQ61">
            <v>1539.588</v>
          </cell>
          <cell r="DR61">
            <v>2525.8040000000001</v>
          </cell>
          <cell r="DS61" t="str">
            <v>#N/A N/A</v>
          </cell>
          <cell r="DT61">
            <v>2885.595947265625</v>
          </cell>
          <cell r="DU61">
            <v>4164.125</v>
          </cell>
          <cell r="DV61">
            <v>4608.2880859375</v>
          </cell>
          <cell r="DW61">
            <v>6002.1279296875</v>
          </cell>
          <cell r="DX61">
            <v>6589.7548828125</v>
          </cell>
          <cell r="DY61">
            <v>8025.576171875</v>
          </cell>
          <cell r="DZ61">
            <v>7358.2841796875</v>
          </cell>
          <cell r="EA61">
            <v>11837.644</v>
          </cell>
          <cell r="EB61">
            <v>14562.656999999999</v>
          </cell>
          <cell r="EC61">
            <v>15772.871999999999</v>
          </cell>
          <cell r="ED61">
            <v>16564.117999999999</v>
          </cell>
          <cell r="EE61">
            <v>18105.135999999999</v>
          </cell>
          <cell r="EF61">
            <v>14227.392</v>
          </cell>
          <cell r="EG61">
            <v>8996.7880000000005</v>
          </cell>
          <cell r="EH61" t="str">
            <v>#N/A N/A</v>
          </cell>
          <cell r="EI61">
            <v>275.3330078125</v>
          </cell>
          <cell r="EJ61">
            <v>333.42800903320312</v>
          </cell>
          <cell r="EK61">
            <v>1769.1090087890625</v>
          </cell>
          <cell r="EL61">
            <v>1616.0379638671875</v>
          </cell>
          <cell r="EM61">
            <v>1793.10400390625</v>
          </cell>
          <cell r="EN61">
            <v>2999.339111328125</v>
          </cell>
          <cell r="EO61">
            <v>10133.2685546875</v>
          </cell>
          <cell r="EP61">
            <v>9307.4669999999987</v>
          </cell>
          <cell r="EQ61">
            <v>5930.192</v>
          </cell>
          <cell r="ER61">
            <v>12345.464</v>
          </cell>
          <cell r="ES61">
            <v>16649.902999999998</v>
          </cell>
          <cell r="ET61">
            <v>23155.600999999999</v>
          </cell>
          <cell r="EU61">
            <v>17578.870999999999</v>
          </cell>
          <cell r="EV61">
            <v>4962.3289999999997</v>
          </cell>
          <cell r="EW61" t="str">
            <v>#N/A N/A</v>
          </cell>
          <cell r="EX61">
            <v>673.55999755859375</v>
          </cell>
          <cell r="EY61">
            <v>1200</v>
          </cell>
          <cell r="EZ61">
            <v>0</v>
          </cell>
          <cell r="FA61">
            <v>24</v>
          </cell>
          <cell r="FB61">
            <v>0</v>
          </cell>
          <cell r="FC61">
            <v>31943.20703125</v>
          </cell>
          <cell r="FD61">
            <v>257.0780029296875</v>
          </cell>
          <cell r="FE61">
            <v>1202.06</v>
          </cell>
          <cell r="FF61">
            <v>14045.382</v>
          </cell>
          <cell r="FG61">
            <v>3985.4979999999996</v>
          </cell>
          <cell r="FH61">
            <v>4171.5460000000003</v>
          </cell>
          <cell r="FI61">
            <v>4303.5479999999998</v>
          </cell>
          <cell r="FJ61">
            <v>5158.2550000000001</v>
          </cell>
          <cell r="FK61">
            <v>7173.9349999999995</v>
          </cell>
          <cell r="FL61" t="str">
            <v>#N/A N/A</v>
          </cell>
          <cell r="FM61">
            <v>8583.6669921875</v>
          </cell>
          <cell r="FN61">
            <v>9822.640625</v>
          </cell>
          <cell r="FO61">
            <v>12543.630859375</v>
          </cell>
          <cell r="FP61">
            <v>12805.7607421875</v>
          </cell>
          <cell r="FQ61">
            <v>19224.6953125</v>
          </cell>
          <cell r="FR61">
            <v>29921.658203125</v>
          </cell>
          <cell r="FS61">
            <v>34332.80859375</v>
          </cell>
          <cell r="FT61">
            <v>39282.002</v>
          </cell>
          <cell r="FU61">
            <v>39765.112999999998</v>
          </cell>
          <cell r="FV61">
            <v>47628.43</v>
          </cell>
          <cell r="FW61">
            <v>46623.579999999994</v>
          </cell>
          <cell r="FX61">
            <v>50284.045999999995</v>
          </cell>
          <cell r="FY61">
            <v>58363.845999999998</v>
          </cell>
          <cell r="FZ61">
            <v>72097.741999999998</v>
          </cell>
          <cell r="GA61" t="str">
            <v>#N/A N/A</v>
          </cell>
          <cell r="GB61">
            <v>654.58001708984375</v>
          </cell>
          <cell r="GC61">
            <v>744.322021484375</v>
          </cell>
          <cell r="GD61">
            <v>745.7039794921875</v>
          </cell>
          <cell r="GE61">
            <v>1215.06201171875</v>
          </cell>
          <cell r="GF61">
            <v>1675.5830078125</v>
          </cell>
          <cell r="GG61">
            <v>1631.385986328125</v>
          </cell>
          <cell r="GH61">
            <v>2042.1419677734375</v>
          </cell>
          <cell r="GI61">
            <v>1364.7259999999999</v>
          </cell>
          <cell r="GJ61">
            <v>1611.845</v>
          </cell>
          <cell r="GK61">
            <v>1862.8389999999999</v>
          </cell>
          <cell r="GL61">
            <v>1702.4979999999998</v>
          </cell>
          <cell r="GM61">
            <v>1767.9599999999998</v>
          </cell>
          <cell r="GN61">
            <v>2485.64</v>
          </cell>
          <cell r="GO61">
            <v>4009.2329999999997</v>
          </cell>
          <cell r="GP61" t="str">
            <v>#N/A N/A</v>
          </cell>
          <cell r="GQ61">
            <v>10866.9248046875</v>
          </cell>
          <cell r="GR61">
            <v>13093.9560546875</v>
          </cell>
          <cell r="GS61">
            <v>17043.265625</v>
          </cell>
          <cell r="GT61">
            <v>17953.80078125</v>
          </cell>
          <cell r="GU61">
            <v>26317.865234375</v>
          </cell>
          <cell r="GV61">
            <v>70507.2265625</v>
          </cell>
          <cell r="GW61">
            <v>53089.40625</v>
          </cell>
          <cell r="GX61">
            <v>57878.428</v>
          </cell>
          <cell r="GY61">
            <v>70113.31</v>
          </cell>
          <cell r="GZ61">
            <v>74572.417000000001</v>
          </cell>
          <cell r="HA61">
            <v>73629.244999999995</v>
          </cell>
          <cell r="HB61">
            <v>89353.612999999998</v>
          </cell>
          <cell r="HC61">
            <v>88168.362999999998</v>
          </cell>
          <cell r="HD61">
            <v>94815.024999999994</v>
          </cell>
          <cell r="HE61" t="str">
            <v>#N/A N/A</v>
          </cell>
          <cell r="HF61">
            <v>46489.82421875</v>
          </cell>
          <cell r="HG61">
            <v>49909.10546875</v>
          </cell>
          <cell r="HH61">
            <v>59978.5546875</v>
          </cell>
          <cell r="HI61">
            <v>63690.88671875</v>
          </cell>
          <cell r="HJ61">
            <v>69165.3125</v>
          </cell>
          <cell r="HK61">
            <v>82066.546875</v>
          </cell>
          <cell r="HL61">
            <v>104799.5625</v>
          </cell>
          <cell r="HM61">
            <v>105619.011</v>
          </cell>
          <cell r="HN61">
            <v>107681.74699999999</v>
          </cell>
          <cell r="HO61">
            <v>120051.49399999999</v>
          </cell>
          <cell r="HP61">
            <v>135605.06700000001</v>
          </cell>
          <cell r="HQ61">
            <v>169567.08899999998</v>
          </cell>
          <cell r="HR61">
            <v>206439.28899999999</v>
          </cell>
          <cell r="HS61">
            <v>220936.617</v>
          </cell>
          <cell r="HT61" t="str">
            <v>#N/A N/A</v>
          </cell>
          <cell r="HU61">
            <v>58409.390625</v>
          </cell>
          <cell r="HV61">
            <v>63826.87890625</v>
          </cell>
          <cell r="HW61">
            <v>77694.5546875</v>
          </cell>
          <cell r="HX61">
            <v>82174.921875</v>
          </cell>
          <cell r="HY61">
            <v>96265.5234375</v>
          </cell>
          <cell r="HZ61">
            <v>154179</v>
          </cell>
          <cell r="IA61">
            <v>159064.0625</v>
          </cell>
          <cell r="IB61">
            <v>164134.995</v>
          </cell>
          <cell r="IC61">
            <v>179355.53099999999</v>
          </cell>
          <cell r="ID61">
            <v>196890.802</v>
          </cell>
          <cell r="IE61">
            <v>211413.15399999998</v>
          </cell>
          <cell r="IF61">
            <v>261475.99599999998</v>
          </cell>
          <cell r="IG61">
            <v>309946.21100000001</v>
          </cell>
          <cell r="IH61">
            <v>332006.07799999998</v>
          </cell>
          <cell r="II61" t="str">
            <v>#N/A N/A</v>
          </cell>
          <cell r="IJ61">
            <v>1881.625</v>
          </cell>
          <cell r="IK61">
            <v>2071.1708984375</v>
          </cell>
          <cell r="IL61">
            <v>2377.80810546875</v>
          </cell>
          <cell r="IM61">
            <v>2548.509033203125</v>
          </cell>
          <cell r="IN61">
            <v>9327.9111328125</v>
          </cell>
          <cell r="IO61">
            <v>6300.10986328125</v>
          </cell>
          <cell r="IP61">
            <v>4640.2119140625</v>
          </cell>
          <cell r="IQ61">
            <v>4974.9110000000001</v>
          </cell>
          <cell r="IR61">
            <v>10151.564999999999</v>
          </cell>
          <cell r="IS61">
            <v>13509.294</v>
          </cell>
          <cell r="IT61">
            <v>14871.313</v>
          </cell>
          <cell r="IU61">
            <v>15416.313999999998</v>
          </cell>
          <cell r="IV61">
            <v>24496.1</v>
          </cell>
          <cell r="IW61">
            <v>19246.182000000001</v>
          </cell>
          <cell r="IX61" t="str">
            <v>#N/A N/A</v>
          </cell>
          <cell r="IY61">
            <v>13583.465087890625</v>
          </cell>
          <cell r="IZ61">
            <v>13697.77880859375</v>
          </cell>
          <cell r="JA61">
            <v>16845.568359375</v>
          </cell>
          <cell r="JB61">
            <v>14536.99365234375</v>
          </cell>
          <cell r="JC61">
            <v>16294.64013671875</v>
          </cell>
          <cell r="JD61">
            <v>31238.357421875</v>
          </cell>
          <cell r="JE61">
            <v>24280.50048828125</v>
          </cell>
          <cell r="JF61">
            <v>19676.486000000001</v>
          </cell>
          <cell r="JG61">
            <v>20142.005000000001</v>
          </cell>
          <cell r="JH61">
            <v>24044.837</v>
          </cell>
          <cell r="JI61">
            <v>30516.922999999999</v>
          </cell>
          <cell r="JJ61">
            <v>70392.856</v>
          </cell>
          <cell r="JK61">
            <v>103717.144</v>
          </cell>
          <cell r="JL61">
            <v>130913.84299999999</v>
          </cell>
          <cell r="JM61" t="str">
            <v>#N/A N/A</v>
          </cell>
          <cell r="JN61">
            <v>19129.640167236328</v>
          </cell>
          <cell r="JO61">
            <v>21090.541656494141</v>
          </cell>
          <cell r="JP61">
            <v>29043.6142578125</v>
          </cell>
          <cell r="JQ61">
            <v>26237.9072265625</v>
          </cell>
          <cell r="JR61">
            <v>33940.474853515625</v>
          </cell>
          <cell r="JS61">
            <v>49117.2021484375</v>
          </cell>
          <cell r="JT61">
            <v>41469.95703125</v>
          </cell>
          <cell r="JU61">
            <v>39392.6</v>
          </cell>
          <cell r="JV61">
            <v>46364.742000000006</v>
          </cell>
          <cell r="JW61">
            <v>55658.024000000005</v>
          </cell>
          <cell r="JX61">
            <v>60847.339</v>
          </cell>
          <cell r="JY61">
            <v>100880.09299999999</v>
          </cell>
          <cell r="JZ61">
            <v>144935.67300000001</v>
          </cell>
          <cell r="KA61">
            <v>163594.603</v>
          </cell>
          <cell r="KB61" t="str">
            <v>#N/A N/A</v>
          </cell>
          <cell r="KC61">
            <v>0.50599998235702515</v>
          </cell>
          <cell r="KD61">
            <v>1.2029999494552612</v>
          </cell>
          <cell r="KE61">
            <v>1.7289999723434448</v>
          </cell>
          <cell r="KF61">
            <v>3.0269999504089355</v>
          </cell>
          <cell r="KG61">
            <v>5.0390000343322754</v>
          </cell>
          <cell r="KH61">
            <v>4.8060002326965332</v>
          </cell>
          <cell r="KI61">
            <v>49.990001678466797</v>
          </cell>
          <cell r="KJ61">
            <v>54.906999999999996</v>
          </cell>
          <cell r="KK61">
            <v>3.2369999999999997</v>
          </cell>
          <cell r="KL61">
            <v>0.98099999999999998</v>
          </cell>
          <cell r="KM61">
            <v>0.93099999999999994</v>
          </cell>
          <cell r="KN61">
            <v>1.014</v>
          </cell>
          <cell r="KO61">
            <v>0.75700000000000001</v>
          </cell>
          <cell r="KP61">
            <v>1.363</v>
          </cell>
          <cell r="KQ61" t="str">
            <v>#N/A N/A</v>
          </cell>
          <cell r="KR61">
            <v>39279.753070294857</v>
          </cell>
          <cell r="KS61">
            <v>42736.335812449455</v>
          </cell>
          <cell r="KT61">
            <v>48650.943843722343</v>
          </cell>
          <cell r="KU61">
            <v>55937.011374950409</v>
          </cell>
          <cell r="KV61">
            <v>62325.044859409332</v>
          </cell>
          <cell r="KW61">
            <v>105061.8020939827</v>
          </cell>
          <cell r="KX61">
            <v>117594.10328292847</v>
          </cell>
          <cell r="KY61">
            <v>124742.395</v>
          </cell>
          <cell r="KZ61">
            <v>132990.78899999999</v>
          </cell>
          <cell r="LA61">
            <v>141232.77799999999</v>
          </cell>
          <cell r="LB61">
            <v>150565.815</v>
          </cell>
          <cell r="LC61">
            <v>160595.90299999999</v>
          </cell>
          <cell r="LD61">
            <v>165010.53800000003</v>
          </cell>
          <cell r="LE61">
            <v>168411.47500000003</v>
          </cell>
          <cell r="LF61" t="str">
            <v>#N/A N/A</v>
          </cell>
          <cell r="LG61">
            <v>-6091.1640625</v>
          </cell>
          <cell r="LH61">
            <v>-6276.580078125</v>
          </cell>
          <cell r="LI61">
            <v>-11663.7392578125</v>
          </cell>
          <cell r="LJ61">
            <v>-6205.39306640625</v>
          </cell>
          <cell r="LK61">
            <v>-9332.1083984375</v>
          </cell>
          <cell r="LL61">
            <v>-12164.2490234375</v>
          </cell>
          <cell r="LM61">
            <v>-20037.150390625</v>
          </cell>
          <cell r="LN61">
            <v>-9992.6669999999995</v>
          </cell>
          <cell r="LO61">
            <v>-8626.8320000000003</v>
          </cell>
          <cell r="LP61">
            <v>-19239.307000000001</v>
          </cell>
          <cell r="LQ61">
            <v>-19976.337</v>
          </cell>
          <cell r="LR61">
            <v>-45621.106</v>
          </cell>
          <cell r="LS61">
            <v>-48745.790999999997</v>
          </cell>
          <cell r="LT61">
            <v>-27124.702999999998</v>
          </cell>
          <cell r="LU61" t="str">
            <v>#N/A N/A</v>
          </cell>
          <cell r="LV61" t="str">
            <v>#N/A N/A</v>
          </cell>
          <cell r="LW61" t="str">
            <v>#N/A N/A</v>
          </cell>
          <cell r="LX61" t="str">
            <v>#N/A N/A</v>
          </cell>
          <cell r="LY61" t="str">
            <v>#N/A N/A</v>
          </cell>
          <cell r="LZ61" t="str">
            <v>#N/A N/A</v>
          </cell>
          <cell r="MA61" t="str">
            <v>#N/A N/A</v>
          </cell>
          <cell r="MB61" t="str">
            <v>#N/A N/A</v>
          </cell>
          <cell r="MC61" t="str">
            <v>#N/A N/A</v>
          </cell>
          <cell r="MD61" t="str">
            <v>#N/A N/A</v>
          </cell>
          <cell r="ME61">
            <v>513.78499999999997</v>
          </cell>
          <cell r="MF61">
            <v>578.02499999999998</v>
          </cell>
          <cell r="MG61">
            <v>575.53599999999994</v>
          </cell>
          <cell r="MH61">
            <v>630.971</v>
          </cell>
          <cell r="MI61">
            <v>1974.5259999999998</v>
          </cell>
          <cell r="MJ61" t="str">
            <v>#N/A N/A</v>
          </cell>
          <cell r="MK61" t="str">
            <v>#N/A N/A</v>
          </cell>
          <cell r="ML61" t="str">
            <v>#N/A N/A</v>
          </cell>
          <cell r="MM61" t="str">
            <v>#N/A N/A</v>
          </cell>
          <cell r="MN61" t="str">
            <v>#N/A N/A</v>
          </cell>
          <cell r="MO61" t="str">
            <v>#N/A N/A</v>
          </cell>
          <cell r="MP61" t="str">
            <v>#N/A N/A</v>
          </cell>
          <cell r="MQ61" t="str">
            <v>#N/A N/A</v>
          </cell>
          <cell r="MR61" t="str">
            <v>#N/A N/A</v>
          </cell>
          <cell r="MS61" t="str">
            <v>#N/A N/A</v>
          </cell>
          <cell r="MT61" t="str">
            <v>#N/A N/A</v>
          </cell>
          <cell r="MU61" t="str">
            <v>#N/A N/A</v>
          </cell>
          <cell r="MV61" t="str">
            <v>#N/A N/A</v>
          </cell>
          <cell r="MW61">
            <v>3371.7369999999996</v>
          </cell>
          <cell r="MX61">
            <v>4472.6629999999996</v>
          </cell>
          <cell r="MY61" t="str">
            <v>#N/A N/A</v>
          </cell>
          <cell r="MZ61">
            <v>-1144.3389892578125</v>
          </cell>
          <cell r="NA61">
            <v>-1363.5570068359375</v>
          </cell>
          <cell r="NB61">
            <v>-1983.240966796875</v>
          </cell>
          <cell r="NC61">
            <v>-2189.62109375</v>
          </cell>
          <cell r="ND61">
            <v>-2838.89404296875</v>
          </cell>
          <cell r="NE61">
            <v>-3256.39306640625</v>
          </cell>
          <cell r="NF61">
            <v>-7058.89404296875</v>
          </cell>
          <cell r="NG61">
            <v>-3656.0009999999997</v>
          </cell>
          <cell r="NH61">
            <v>-6064.585</v>
          </cell>
          <cell r="NI61">
            <v>-7267.2349999999997</v>
          </cell>
          <cell r="NJ61">
            <v>-7869.3379999999997</v>
          </cell>
          <cell r="NK61">
            <v>-8280.8819999999996</v>
          </cell>
          <cell r="NL61">
            <v>-9035.0079999999998</v>
          </cell>
          <cell r="NM61">
            <v>-7294.3179999999993</v>
          </cell>
          <cell r="NN61" t="str">
            <v>#N/A N/A</v>
          </cell>
          <cell r="NO61">
            <v>2771.402099609375</v>
          </cell>
          <cell r="NP61">
            <v>3037.77001953125</v>
          </cell>
          <cell r="NQ61">
            <v>3348.072998046875</v>
          </cell>
          <cell r="NR61">
            <v>3817.93505859375</v>
          </cell>
          <cell r="NS61">
            <v>3886.820068359375</v>
          </cell>
          <cell r="NT61">
            <v>4944.7529296875</v>
          </cell>
          <cell r="NU61">
            <v>5759.50390625</v>
          </cell>
          <cell r="NV61">
            <v>6614.6189999999997</v>
          </cell>
          <cell r="NW61">
            <v>6332.857</v>
          </cell>
          <cell r="NX61">
            <v>5885.951</v>
          </cell>
          <cell r="NY61">
            <v>5896.4380000000001</v>
          </cell>
          <cell r="NZ61">
            <v>6562.2509999999993</v>
          </cell>
          <cell r="OA61">
            <v>5931.4369999999999</v>
          </cell>
          <cell r="OB61">
            <v>9360.7549999999992</v>
          </cell>
          <cell r="OC61" t="str">
            <v>#N/A N/A</v>
          </cell>
          <cell r="OD61" t="str">
            <v>CLP</v>
          </cell>
        </row>
        <row r="62">
          <cell r="C62" t="str">
            <v>CRISTAL CHILE</v>
          </cell>
          <cell r="D62">
            <v>161057.296875</v>
          </cell>
          <cell r="E62">
            <v>169941.09375</v>
          </cell>
          <cell r="F62">
            <v>183645.5</v>
          </cell>
          <cell r="G62">
            <v>187967.390625</v>
          </cell>
          <cell r="H62">
            <v>191723.40625</v>
          </cell>
          <cell r="I62">
            <v>235142.4375</v>
          </cell>
          <cell r="J62">
            <v>250112.25</v>
          </cell>
          <cell r="K62">
            <v>230531.25200000001</v>
          </cell>
          <cell r="L62">
            <v>205987.92300000001</v>
          </cell>
          <cell r="M62">
            <v>226044.02499999999</v>
          </cell>
          <cell r="N62">
            <v>222685.03899999999</v>
          </cell>
          <cell r="O62">
            <v>231104.67300000001</v>
          </cell>
          <cell r="P62">
            <v>251022.304</v>
          </cell>
          <cell r="Q62">
            <v>275403.24400000001</v>
          </cell>
          <cell r="R62" t="str">
            <v>#N/A N/A</v>
          </cell>
          <cell r="S62">
            <v>94777.8984375</v>
          </cell>
          <cell r="T62">
            <v>105685.6015625</v>
          </cell>
          <cell r="U62">
            <v>112639.6015625</v>
          </cell>
          <cell r="V62">
            <v>123161.546875</v>
          </cell>
          <cell r="W62">
            <v>127818.9140625</v>
          </cell>
          <cell r="X62">
            <v>157158.71875</v>
          </cell>
          <cell r="Y62">
            <v>169453.609375</v>
          </cell>
          <cell r="Z62">
            <v>153060.18700000001</v>
          </cell>
          <cell r="AA62">
            <v>130231.85299999999</v>
          </cell>
          <cell r="AB62">
            <v>150852.57</v>
          </cell>
          <cell r="AC62">
            <v>154912.67299999998</v>
          </cell>
          <cell r="AD62">
            <v>152713.18099999998</v>
          </cell>
          <cell r="AE62">
            <v>157412.019</v>
          </cell>
          <cell r="AF62">
            <v>171381.92799999999</v>
          </cell>
          <cell r="AG62" t="str">
            <v>#N/A N/A</v>
          </cell>
          <cell r="AH62">
            <v>55958.798828125</v>
          </cell>
          <cell r="AI62">
            <v>53430</v>
          </cell>
          <cell r="AJ62">
            <v>57359</v>
          </cell>
          <cell r="AK62">
            <v>49816.8984375</v>
          </cell>
          <cell r="AL62">
            <v>45594.521484375</v>
          </cell>
          <cell r="AM62">
            <v>58733.99609375</v>
          </cell>
          <cell r="AN62">
            <v>58944.001953125</v>
          </cell>
          <cell r="AO62">
            <v>51255.360000000001</v>
          </cell>
          <cell r="AP62">
            <v>141560.14300000001</v>
          </cell>
          <cell r="AQ62">
            <v>46098.137000000002</v>
          </cell>
          <cell r="AR62">
            <v>40838.130999999994</v>
          </cell>
          <cell r="AS62">
            <v>45535.509000000005</v>
          </cell>
          <cell r="AT62">
            <v>65886.206999999995</v>
          </cell>
          <cell r="AU62">
            <v>58415.157999999996</v>
          </cell>
          <cell r="AV62" t="str">
            <v>#N/A N/A</v>
          </cell>
          <cell r="AW62">
            <v>40963.69921875</v>
          </cell>
          <cell r="AX62">
            <v>37064.5</v>
          </cell>
          <cell r="AY62">
            <v>40052.19921875</v>
          </cell>
          <cell r="AZ62">
            <v>30460.267578125</v>
          </cell>
          <cell r="BA62">
            <v>26517.30859375</v>
          </cell>
          <cell r="BB62">
            <v>35618.33984375</v>
          </cell>
          <cell r="BC62">
            <v>33295.56640625</v>
          </cell>
          <cell r="BD62">
            <v>29402.110999999997</v>
          </cell>
          <cell r="BE62">
            <v>122572.85399999999</v>
          </cell>
          <cell r="BF62">
            <v>28467.199999999997</v>
          </cell>
          <cell r="BG62">
            <v>22302.368999999999</v>
          </cell>
          <cell r="BH62">
            <v>27205.577999999998</v>
          </cell>
          <cell r="BI62">
            <v>37828.902000000002</v>
          </cell>
          <cell r="BJ62">
            <v>41174.184000000001</v>
          </cell>
          <cell r="BK62" t="str">
            <v>#N/A N/A</v>
          </cell>
          <cell r="BL62" t="str">
            <v>#N/A N/A</v>
          </cell>
          <cell r="BM62" t="str">
            <v>#N/A N/A</v>
          </cell>
          <cell r="BN62" t="str">
            <v>#N/A N/A</v>
          </cell>
          <cell r="BO62">
            <v>2681.010009765625</v>
          </cell>
          <cell r="BP62">
            <v>4837.45703125</v>
          </cell>
          <cell r="BQ62">
            <v>5347.82421875</v>
          </cell>
          <cell r="BR62">
            <v>2764.5869140625</v>
          </cell>
          <cell r="BS62">
            <v>1909.0449999999998</v>
          </cell>
          <cell r="BT62">
            <v>1612.2929999999999</v>
          </cell>
          <cell r="BU62">
            <v>3156.5539999999996</v>
          </cell>
          <cell r="BV62">
            <v>3219.3009999999999</v>
          </cell>
          <cell r="BW62">
            <v>1765.136</v>
          </cell>
          <cell r="BX62">
            <v>1615.3999999999999</v>
          </cell>
          <cell r="BY62">
            <v>1087.9069999999999</v>
          </cell>
          <cell r="BZ62" t="str">
            <v>#N/A N/A</v>
          </cell>
          <cell r="CA62">
            <v>6839.5</v>
          </cell>
          <cell r="CB62">
            <v>6828.89990234375</v>
          </cell>
          <cell r="CC62">
            <v>7011</v>
          </cell>
          <cell r="CD62">
            <v>7492.77685546875</v>
          </cell>
          <cell r="CE62">
            <v>7244.783203125</v>
          </cell>
          <cell r="CF62">
            <v>7608.69091796875</v>
          </cell>
          <cell r="CG62">
            <v>5840.76611328125</v>
          </cell>
          <cell r="CH62">
            <v>8612.6720000000005</v>
          </cell>
          <cell r="CI62">
            <v>4991.076</v>
          </cell>
          <cell r="CJ62">
            <v>5216.13</v>
          </cell>
          <cell r="CK62">
            <v>5309.402</v>
          </cell>
          <cell r="CL62">
            <v>5255.6779999999999</v>
          </cell>
          <cell r="CM62">
            <v>5069.2309999999998</v>
          </cell>
          <cell r="CN62">
            <v>5762.6480000000001</v>
          </cell>
          <cell r="CO62" t="str">
            <v>#N/A N/A</v>
          </cell>
          <cell r="CP62">
            <v>28608.69873046875</v>
          </cell>
          <cell r="CQ62">
            <v>9614.700927734375</v>
          </cell>
          <cell r="CR62">
            <v>34805.39892578125</v>
          </cell>
          <cell r="CS62">
            <v>21195.40966796875</v>
          </cell>
          <cell r="CT62">
            <v>30721.999398231506</v>
          </cell>
          <cell r="CU62">
            <v>32885.963836669922</v>
          </cell>
          <cell r="CV62">
            <v>29536.357177734375</v>
          </cell>
          <cell r="CW62">
            <v>30488.708000000002</v>
          </cell>
          <cell r="CX62">
            <v>121607.177</v>
          </cell>
          <cell r="CY62">
            <v>28810.223999999998</v>
          </cell>
          <cell r="CZ62">
            <v>21705.562999999998</v>
          </cell>
          <cell r="DA62">
            <v>25258.74</v>
          </cell>
          <cell r="DB62">
            <v>31585.951000000001</v>
          </cell>
          <cell r="DC62">
            <v>40147.868999999999</v>
          </cell>
          <cell r="DD62" t="str">
            <v>#N/A N/A</v>
          </cell>
          <cell r="DE62">
            <v>6397.7998046875</v>
          </cell>
          <cell r="DF62">
            <v>1347.5999755859375</v>
          </cell>
          <cell r="DG62">
            <v>5928.10009765625</v>
          </cell>
          <cell r="DH62">
            <v>-2647.498046875</v>
          </cell>
          <cell r="DI62">
            <v>4569.7080078125</v>
          </cell>
          <cell r="DJ62">
            <v>4483.3427734375</v>
          </cell>
          <cell r="DK62">
            <v>2792.12890625</v>
          </cell>
          <cell r="DL62">
            <v>3826.0419999999999</v>
          </cell>
          <cell r="DM62">
            <v>22517.552</v>
          </cell>
          <cell r="DN62">
            <v>4234.21</v>
          </cell>
          <cell r="DO62">
            <v>5431.5540000000001</v>
          </cell>
          <cell r="DP62">
            <v>4132.7759999999998</v>
          </cell>
          <cell r="DQ62">
            <v>4177.1859999999997</v>
          </cell>
          <cell r="DR62">
            <v>8312.7450000000008</v>
          </cell>
          <cell r="DS62" t="str">
            <v>#N/A N/A</v>
          </cell>
          <cell r="DT62">
            <v>22210.900390625</v>
          </cell>
          <cell r="DU62">
            <v>8267.099609375</v>
          </cell>
          <cell r="DV62">
            <v>28877.30078125</v>
          </cell>
          <cell r="DW62">
            <v>23842.90625</v>
          </cell>
          <cell r="DX62">
            <v>26152.291015625</v>
          </cell>
          <cell r="DY62">
            <v>28402.619140625</v>
          </cell>
          <cell r="DZ62">
            <v>26744.23046875</v>
          </cell>
          <cell r="EA62">
            <v>26662.665999999997</v>
          </cell>
          <cell r="EB62">
            <v>99089.625</v>
          </cell>
          <cell r="EC62">
            <v>24576.013999999999</v>
          </cell>
          <cell r="ED62">
            <v>16274.009</v>
          </cell>
          <cell r="EE62">
            <v>21125.964</v>
          </cell>
          <cell r="EF62">
            <v>27408.764999999999</v>
          </cell>
          <cell r="EG62">
            <v>31835.124</v>
          </cell>
          <cell r="EH62" t="str">
            <v>#N/A N/A</v>
          </cell>
          <cell r="EI62">
            <v>15408.20703125</v>
          </cell>
          <cell r="EJ62">
            <v>7779.44287109375</v>
          </cell>
          <cell r="EK62">
            <v>10875.5068359375</v>
          </cell>
          <cell r="EL62">
            <v>32023.732421875</v>
          </cell>
          <cell r="EM62">
            <v>32897.02734375</v>
          </cell>
          <cell r="EN62">
            <v>41524.79296875</v>
          </cell>
          <cell r="EO62">
            <v>65344.1015625</v>
          </cell>
          <cell r="EP62">
            <v>33928.606</v>
          </cell>
          <cell r="EQ62">
            <v>49883.595999999998</v>
          </cell>
          <cell r="ER62">
            <v>43064.14</v>
          </cell>
          <cell r="ES62">
            <v>26428.866999999998</v>
          </cell>
          <cell r="ET62">
            <v>25132.09</v>
          </cell>
          <cell r="EU62">
            <v>38259.442999999999</v>
          </cell>
          <cell r="EV62">
            <v>33532.601000000002</v>
          </cell>
          <cell r="EW62" t="str">
            <v>#N/A N/A</v>
          </cell>
          <cell r="EX62">
            <v>67463.1953125</v>
          </cell>
          <cell r="EY62">
            <v>59614.97265625</v>
          </cell>
          <cell r="EZ62">
            <v>67433.25</v>
          </cell>
          <cell r="FA62">
            <v>53443</v>
          </cell>
          <cell r="FB62">
            <v>58505.296875</v>
          </cell>
          <cell r="FC62">
            <v>59692.26953125</v>
          </cell>
          <cell r="FD62">
            <v>27796.85546875</v>
          </cell>
          <cell r="FE62">
            <v>17921.600999999999</v>
          </cell>
          <cell r="FF62">
            <v>82783.975999999995</v>
          </cell>
          <cell r="FG62">
            <v>44850.339</v>
          </cell>
          <cell r="FH62">
            <v>17738.115999999998</v>
          </cell>
          <cell r="FI62">
            <v>24460.78</v>
          </cell>
          <cell r="FJ62">
            <v>12209.602999999999</v>
          </cell>
          <cell r="FK62">
            <v>32.39</v>
          </cell>
          <cell r="FL62" t="str">
            <v>#N/A N/A</v>
          </cell>
          <cell r="FM62">
            <v>42394.80078125</v>
          </cell>
          <cell r="FN62">
            <v>43097.1328125</v>
          </cell>
          <cell r="FO62">
            <v>46740.24609375</v>
          </cell>
          <cell r="FP62">
            <v>47949.3984375</v>
          </cell>
          <cell r="FQ62">
            <v>55638.7578125</v>
          </cell>
          <cell r="FR62">
            <v>67253.171875</v>
          </cell>
          <cell r="FS62">
            <v>71969.34375</v>
          </cell>
          <cell r="FT62">
            <v>75993.304000000004</v>
          </cell>
          <cell r="FU62">
            <v>94832.436999999991</v>
          </cell>
          <cell r="FV62">
            <v>72246.456999999995</v>
          </cell>
          <cell r="FW62">
            <v>64891.828999999998</v>
          </cell>
          <cell r="FX62">
            <v>75779.574999999997</v>
          </cell>
          <cell r="FY62">
            <v>79273.41</v>
          </cell>
          <cell r="FZ62">
            <v>95146.972999999998</v>
          </cell>
          <cell r="GA62" t="str">
            <v>#N/A N/A</v>
          </cell>
          <cell r="GB62">
            <v>31811.537109375</v>
          </cell>
          <cell r="GC62">
            <v>31888.31640625</v>
          </cell>
          <cell r="GD62">
            <v>38801.4375</v>
          </cell>
          <cell r="GE62">
            <v>43534.4453125</v>
          </cell>
          <cell r="GF62">
            <v>51119.59765625</v>
          </cell>
          <cell r="GG62">
            <v>60087.15625</v>
          </cell>
          <cell r="GH62">
            <v>68551.5234375</v>
          </cell>
          <cell r="GI62">
            <v>73452.953999999998</v>
          </cell>
          <cell r="GJ62">
            <v>76129.402999999991</v>
          </cell>
          <cell r="GK62">
            <v>86559.28</v>
          </cell>
          <cell r="GL62">
            <v>86467.376999999993</v>
          </cell>
          <cell r="GM62">
            <v>83923.635999999999</v>
          </cell>
          <cell r="GN62">
            <v>81813.521999999997</v>
          </cell>
          <cell r="GO62">
            <v>67510.252999999997</v>
          </cell>
          <cell r="GP62" t="str">
            <v>#N/A N/A</v>
          </cell>
          <cell r="GQ62">
            <v>177258.296875</v>
          </cell>
          <cell r="GR62">
            <v>164835.96875</v>
          </cell>
          <cell r="GS62">
            <v>202795.21875</v>
          </cell>
          <cell r="GT62">
            <v>201931.796875</v>
          </cell>
          <cell r="GU62">
            <v>216113.828125</v>
          </cell>
          <cell r="GV62">
            <v>249132.875</v>
          </cell>
          <cell r="GW62">
            <v>252891.875</v>
          </cell>
          <cell r="GX62">
            <v>298720.08299999998</v>
          </cell>
          <cell r="GY62">
            <v>327606.35099999997</v>
          </cell>
          <cell r="GZ62">
            <v>345315.07199999999</v>
          </cell>
          <cell r="HA62">
            <v>225408.28999999998</v>
          </cell>
          <cell r="HB62">
            <v>217960.84599999999</v>
          </cell>
          <cell r="HC62">
            <v>220957.93299999999</v>
          </cell>
          <cell r="HD62">
            <v>209771.076</v>
          </cell>
          <cell r="HE62" t="str">
            <v>#N/A N/A</v>
          </cell>
          <cell r="HF62">
            <v>127422.90625</v>
          </cell>
          <cell r="HG62">
            <v>136140.765625</v>
          </cell>
          <cell r="HH62">
            <v>137432.59375</v>
          </cell>
          <cell r="HI62">
            <v>148099.6875</v>
          </cell>
          <cell r="HJ62">
            <v>180757.28125</v>
          </cell>
          <cell r="HK62">
            <v>189672.390625</v>
          </cell>
          <cell r="HL62">
            <v>206383.984375</v>
          </cell>
          <cell r="HM62">
            <v>169387.55499999999</v>
          </cell>
          <cell r="HN62">
            <v>159318.88999999998</v>
          </cell>
          <cell r="HO62">
            <v>172392.595</v>
          </cell>
          <cell r="HP62">
            <v>187887.32699999999</v>
          </cell>
          <cell r="HQ62">
            <v>207449.54499999998</v>
          </cell>
          <cell r="HR62">
            <v>200346.18899999998</v>
          </cell>
          <cell r="HS62">
            <v>207288.641</v>
          </cell>
          <cell r="HT62" t="str">
            <v>#N/A N/A</v>
          </cell>
          <cell r="HU62">
            <v>452478.40625</v>
          </cell>
          <cell r="HV62">
            <v>437945.5</v>
          </cell>
          <cell r="HW62">
            <v>466384.71875</v>
          </cell>
          <cell r="HX62">
            <v>490859.9375</v>
          </cell>
          <cell r="HY62">
            <v>539075.3125</v>
          </cell>
          <cell r="HZ62">
            <v>585466.625</v>
          </cell>
          <cell r="IA62">
            <v>629316.875</v>
          </cell>
          <cell r="IB62">
            <v>579606.74599999993</v>
          </cell>
          <cell r="IC62">
            <v>603240.49699999997</v>
          </cell>
          <cell r="ID62">
            <v>605191.80200000003</v>
          </cell>
          <cell r="IE62">
            <v>498368.00799999997</v>
          </cell>
          <cell r="IF62">
            <v>475461.66399999999</v>
          </cell>
          <cell r="IG62">
            <v>475704.38799999998</v>
          </cell>
          <cell r="IH62">
            <v>473981.18299999996</v>
          </cell>
          <cell r="II62" t="str">
            <v>#N/A N/A</v>
          </cell>
          <cell r="IJ62">
            <v>10813.2451171875</v>
          </cell>
          <cell r="IK62">
            <v>9454.806640625</v>
          </cell>
          <cell r="IL62">
            <v>11203.7275390625</v>
          </cell>
          <cell r="IM62">
            <v>11304.822265625</v>
          </cell>
          <cell r="IN62">
            <v>15508.3994140625</v>
          </cell>
          <cell r="IO62">
            <v>17339.16796875</v>
          </cell>
          <cell r="IP62">
            <v>12920.814453125</v>
          </cell>
          <cell r="IQ62">
            <v>33091.343000000001</v>
          </cell>
          <cell r="IR62">
            <v>38474.720999999998</v>
          </cell>
          <cell r="IS62">
            <v>29783.240999999998</v>
          </cell>
          <cell r="IT62">
            <v>26502.664999999997</v>
          </cell>
          <cell r="IU62">
            <v>27497.192999999999</v>
          </cell>
          <cell r="IV62">
            <v>31281.407999999999</v>
          </cell>
          <cell r="IW62">
            <v>45265.494999999995</v>
          </cell>
          <cell r="IX62" t="str">
            <v>#N/A N/A</v>
          </cell>
          <cell r="IY62">
            <v>141978.9736328125</v>
          </cell>
          <cell r="IZ62">
            <v>130773.2392578125</v>
          </cell>
          <cell r="JA62">
            <v>127408.21875</v>
          </cell>
          <cell r="JB62">
            <v>127720.6533203125</v>
          </cell>
          <cell r="JC62">
            <v>140320.76953125</v>
          </cell>
          <cell r="JD62">
            <v>144829.259765625</v>
          </cell>
          <cell r="JE62">
            <v>131325.552734375</v>
          </cell>
          <cell r="JF62">
            <v>129228.22200000001</v>
          </cell>
          <cell r="JG62">
            <v>131012.89600000001</v>
          </cell>
          <cell r="JH62">
            <v>139126.07699999999</v>
          </cell>
          <cell r="JI62">
            <v>131413.448</v>
          </cell>
          <cell r="JJ62">
            <v>129214.371</v>
          </cell>
          <cell r="JK62">
            <v>109610.84300000001</v>
          </cell>
          <cell r="JL62">
            <v>93535.383000000002</v>
          </cell>
          <cell r="JM62" t="str">
            <v>#N/A N/A</v>
          </cell>
          <cell r="JN62">
            <v>184395.5390625</v>
          </cell>
          <cell r="JO62">
            <v>171942.1650390625</v>
          </cell>
          <cell r="JP62">
            <v>172213.4716796875</v>
          </cell>
          <cell r="JQ62">
            <v>172022.96484375</v>
          </cell>
          <cell r="JR62">
            <v>193780.34375</v>
          </cell>
          <cell r="JS62">
            <v>200724.47265625</v>
          </cell>
          <cell r="JT62">
            <v>220715.271484375</v>
          </cell>
          <cell r="JU62">
            <v>197918.24400000001</v>
          </cell>
          <cell r="JV62">
            <v>230715.47200000001</v>
          </cell>
          <cell r="JW62">
            <v>220165.13400000002</v>
          </cell>
          <cell r="JX62">
            <v>202250.69700000001</v>
          </cell>
          <cell r="JY62">
            <v>190793.70799999998</v>
          </cell>
          <cell r="JZ62">
            <v>178991.283</v>
          </cell>
          <cell r="KA62">
            <v>176839.99599999998</v>
          </cell>
          <cell r="KB62" t="str">
            <v>#N/A N/A</v>
          </cell>
          <cell r="KC62">
            <v>36752.7421875</v>
          </cell>
          <cell r="KD62">
            <v>37681.75</v>
          </cell>
          <cell r="KE62">
            <v>42098.109375</v>
          </cell>
          <cell r="KF62">
            <v>43179.2109375</v>
          </cell>
          <cell r="KG62">
            <v>45115.6796875</v>
          </cell>
          <cell r="KH62">
            <v>49647.953125</v>
          </cell>
          <cell r="KI62">
            <v>61285.39453125</v>
          </cell>
          <cell r="KJ62">
            <v>63371.558999999994</v>
          </cell>
          <cell r="KK62">
            <v>66511.903999999995</v>
          </cell>
          <cell r="KL62">
            <v>69069.629000000001</v>
          </cell>
          <cell r="KM62">
            <v>59383.986999999994</v>
          </cell>
          <cell r="KN62">
            <v>60419.792999999998</v>
          </cell>
          <cell r="KO62">
            <v>62840.92</v>
          </cell>
          <cell r="KP62">
            <v>61558.780999999995</v>
          </cell>
          <cell r="KQ62" t="str">
            <v>#N/A N/A</v>
          </cell>
          <cell r="KR62">
            <v>268082.875</v>
          </cell>
          <cell r="KS62">
            <v>266003.328125</v>
          </cell>
          <cell r="KT62">
            <v>294171.234375</v>
          </cell>
          <cell r="KU62">
            <v>318836.9609375</v>
          </cell>
          <cell r="KV62">
            <v>345294.9453125</v>
          </cell>
          <cell r="KW62">
            <v>384742.15625</v>
          </cell>
          <cell r="KX62">
            <v>408601.58984375</v>
          </cell>
          <cell r="KY62">
            <v>381688.50199999998</v>
          </cell>
          <cell r="KZ62">
            <v>372525.02499999991</v>
          </cell>
          <cell r="LA62">
            <v>385026.66800000001</v>
          </cell>
          <cell r="LB62">
            <v>296117.31099999999</v>
          </cell>
          <cell r="LC62">
            <v>284667.95600000001</v>
          </cell>
          <cell r="LD62">
            <v>296713.10499999998</v>
          </cell>
          <cell r="LE62">
            <v>297141.18700000003</v>
          </cell>
          <cell r="LF62" t="str">
            <v>#N/A N/A</v>
          </cell>
          <cell r="LG62">
            <v>-15499.2998046875</v>
          </cell>
          <cell r="LH62">
            <v>-25643.599609375</v>
          </cell>
          <cell r="LI62">
            <v>-16450.099609375</v>
          </cell>
          <cell r="LJ62">
            <v>-24065.8359375</v>
          </cell>
          <cell r="LK62">
            <v>-54634.4140625</v>
          </cell>
          <cell r="LL62">
            <v>-21982.138671875</v>
          </cell>
          <cell r="LM62">
            <v>-24357.8046875</v>
          </cell>
          <cell r="LN62">
            <v>-12177.931999999999</v>
          </cell>
          <cell r="LO62">
            <v>-13379.496999999999</v>
          </cell>
          <cell r="LP62">
            <v>-25503.945</v>
          </cell>
          <cell r="LQ62">
            <v>-30890.161</v>
          </cell>
          <cell r="LR62">
            <v>-11613.732</v>
          </cell>
          <cell r="LS62">
            <v>-8176.7249999999995</v>
          </cell>
          <cell r="LT62">
            <v>-18727.415999999997</v>
          </cell>
          <cell r="LU62" t="str">
            <v>#N/A N/A</v>
          </cell>
          <cell r="LV62" t="str">
            <v>#N/A N/A</v>
          </cell>
          <cell r="LW62" t="str">
            <v>#N/A N/A</v>
          </cell>
          <cell r="LX62" t="str">
            <v>#N/A N/A</v>
          </cell>
          <cell r="LY62" t="str">
            <v>#N/A N/A</v>
          </cell>
          <cell r="LZ62" t="str">
            <v>#N/A N/A</v>
          </cell>
          <cell r="MA62" t="str">
            <v>#N/A N/A</v>
          </cell>
          <cell r="MB62" t="str">
            <v>#N/A N/A</v>
          </cell>
          <cell r="MC62">
            <v>4361.6219999999994</v>
          </cell>
          <cell r="MD62">
            <v>5232.7129999999997</v>
          </cell>
          <cell r="ME62">
            <v>5605.6379999999999</v>
          </cell>
          <cell r="MF62">
            <v>5377.1469999999999</v>
          </cell>
          <cell r="MG62">
            <v>5726.9569999999994</v>
          </cell>
          <cell r="MH62">
            <v>4943.5659999999998</v>
          </cell>
          <cell r="MI62">
            <v>6522.4669999999996</v>
          </cell>
          <cell r="MJ62" t="str">
            <v>#N/A N/A</v>
          </cell>
          <cell r="MK62" t="str">
            <v>#N/A N/A</v>
          </cell>
          <cell r="ML62" t="str">
            <v>#N/A N/A</v>
          </cell>
          <cell r="MM62" t="str">
            <v>#N/A N/A</v>
          </cell>
          <cell r="MN62" t="str">
            <v>#N/A N/A</v>
          </cell>
          <cell r="MO62" t="str">
            <v>#N/A N/A</v>
          </cell>
          <cell r="MP62" t="str">
            <v>#N/A N/A</v>
          </cell>
          <cell r="MQ62" t="str">
            <v>#N/A N/A</v>
          </cell>
          <cell r="MR62">
            <v>1431.596</v>
          </cell>
          <cell r="MS62">
            <v>4329.607</v>
          </cell>
          <cell r="MT62">
            <v>25272.850999999999</v>
          </cell>
          <cell r="MU62">
            <v>2942.3119999999999</v>
          </cell>
          <cell r="MV62">
            <v>3254.1289999999999</v>
          </cell>
          <cell r="MW62">
            <v>2570.63</v>
          </cell>
          <cell r="MX62">
            <v>6510.3589999999995</v>
          </cell>
          <cell r="MY62" t="str">
            <v>#N/A N/A</v>
          </cell>
          <cell r="MZ62">
            <v>-9154.5</v>
          </cell>
          <cell r="NA62">
            <v>-9942.7998046875</v>
          </cell>
          <cell r="NB62">
            <v>-5732.39990234375</v>
          </cell>
          <cell r="NC62">
            <v>-11523.2177734375</v>
          </cell>
          <cell r="ND62">
            <v>-9566.08984375</v>
          </cell>
          <cell r="NE62">
            <v>-12331.9697265625</v>
          </cell>
          <cell r="NF62">
            <v>-11704.5458984375</v>
          </cell>
          <cell r="NG62">
            <v>-80645.176999999996</v>
          </cell>
          <cell r="NH62">
            <v>-111038.97899999999</v>
          </cell>
          <cell r="NI62">
            <v>-17429.562999999998</v>
          </cell>
          <cell r="NJ62">
            <v>-123539.177</v>
          </cell>
          <cell r="NK62">
            <v>-27194.78</v>
          </cell>
          <cell r="NL62">
            <v>-10674.678</v>
          </cell>
          <cell r="NM62">
            <v>-18770.233</v>
          </cell>
          <cell r="NN62" t="str">
            <v>#N/A N/A</v>
          </cell>
          <cell r="NO62">
            <v>14995.099609375</v>
          </cell>
          <cell r="NP62">
            <v>16365.5</v>
          </cell>
          <cell r="NQ62">
            <v>17306.80078125</v>
          </cell>
          <cell r="NR62">
            <v>19356.630859375</v>
          </cell>
          <cell r="NS62">
            <v>19077.212890625</v>
          </cell>
          <cell r="NT62">
            <v>23115.65625</v>
          </cell>
          <cell r="NU62">
            <v>25648.435546875</v>
          </cell>
          <cell r="NV62">
            <v>21853.249</v>
          </cell>
          <cell r="NW62">
            <v>18987.289000000001</v>
          </cell>
          <cell r="NX62">
            <v>17630.936999999998</v>
          </cell>
          <cell r="NY62">
            <v>18535.761999999999</v>
          </cell>
          <cell r="NZ62">
            <v>18329.931</v>
          </cell>
          <cell r="OA62">
            <v>28057.305</v>
          </cell>
          <cell r="OB62">
            <v>17240.973999999998</v>
          </cell>
          <cell r="OC62" t="str">
            <v>#N/A N/A</v>
          </cell>
          <cell r="OD62" t="str">
            <v>CLP</v>
          </cell>
        </row>
        <row r="63">
          <cell r="C63" t="str">
            <v>WATTS SA</v>
          </cell>
          <cell r="D63" t="str">
            <v>#N/A N/A</v>
          </cell>
          <cell r="E63" t="str">
            <v>#N/A N/A</v>
          </cell>
          <cell r="F63" t="str">
            <v>#N/A N/A</v>
          </cell>
          <cell r="G63" t="str">
            <v>#N/A N/A</v>
          </cell>
          <cell r="H63" t="str">
            <v>#N/A N/A</v>
          </cell>
          <cell r="I63" t="str">
            <v>#N/A N/A</v>
          </cell>
          <cell r="J63" t="str">
            <v>#N/A N/A</v>
          </cell>
          <cell r="K63" t="str">
            <v>#N/A N/A</v>
          </cell>
          <cell r="L63" t="str">
            <v>#N/A N/A</v>
          </cell>
          <cell r="M63">
            <v>326538.76699999999</v>
          </cell>
          <cell r="N63">
            <v>317466.01500000001</v>
          </cell>
          <cell r="O63">
            <v>312783.19500000001</v>
          </cell>
          <cell r="P63">
            <v>345234.27</v>
          </cell>
          <cell r="Q63">
            <v>386209.565</v>
          </cell>
          <cell r="R63" t="str">
            <v>#N/A N/A</v>
          </cell>
          <cell r="S63" t="str">
            <v>#N/A N/A</v>
          </cell>
          <cell r="T63" t="str">
            <v>#N/A N/A</v>
          </cell>
          <cell r="U63" t="str">
            <v>#N/A N/A</v>
          </cell>
          <cell r="V63" t="str">
            <v>#N/A N/A</v>
          </cell>
          <cell r="W63" t="str">
            <v>#N/A N/A</v>
          </cell>
          <cell r="X63" t="str">
            <v>#N/A N/A</v>
          </cell>
          <cell r="Y63" t="str">
            <v>#N/A N/A</v>
          </cell>
          <cell r="Z63" t="str">
            <v>#N/A N/A</v>
          </cell>
          <cell r="AA63" t="str">
            <v>#N/A N/A</v>
          </cell>
          <cell r="AB63">
            <v>250439.84299999999</v>
          </cell>
          <cell r="AC63">
            <v>237581.34299999999</v>
          </cell>
          <cell r="AD63">
            <v>225635.565</v>
          </cell>
          <cell r="AE63">
            <v>251183.78999999998</v>
          </cell>
          <cell r="AF63">
            <v>275541.99099999998</v>
          </cell>
          <cell r="AG63" t="str">
            <v>#N/A N/A</v>
          </cell>
          <cell r="AH63" t="str">
            <v>#N/A N/A</v>
          </cell>
          <cell r="AI63" t="str">
            <v>#N/A N/A</v>
          </cell>
          <cell r="AJ63" t="str">
            <v>#N/A N/A</v>
          </cell>
          <cell r="AK63" t="str">
            <v>#N/A N/A</v>
          </cell>
          <cell r="AL63" t="str">
            <v>#N/A N/A</v>
          </cell>
          <cell r="AM63" t="str">
            <v>#N/A N/A</v>
          </cell>
          <cell r="AN63" t="str">
            <v>#N/A N/A</v>
          </cell>
          <cell r="AO63" t="str">
            <v>#N/A N/A</v>
          </cell>
          <cell r="AP63" t="str">
            <v>#N/A N/A</v>
          </cell>
          <cell r="AQ63">
            <v>30188.847000000002</v>
          </cell>
          <cell r="AR63">
            <v>27129.933000000001</v>
          </cell>
          <cell r="AS63">
            <v>35755.356</v>
          </cell>
          <cell r="AT63">
            <v>41770.305999999997</v>
          </cell>
          <cell r="AU63">
            <v>48460.714999999997</v>
          </cell>
          <cell r="AV63" t="str">
            <v>#N/A N/A</v>
          </cell>
          <cell r="AW63" t="str">
            <v>#N/A N/A</v>
          </cell>
          <cell r="AX63" t="str">
            <v>#N/A N/A</v>
          </cell>
          <cell r="AY63" t="str">
            <v>#N/A N/A</v>
          </cell>
          <cell r="AZ63" t="str">
            <v>#N/A N/A</v>
          </cell>
          <cell r="BA63" t="str">
            <v>#N/A N/A</v>
          </cell>
          <cell r="BB63" t="str">
            <v>#N/A N/A</v>
          </cell>
          <cell r="BC63" t="str">
            <v>#N/A N/A</v>
          </cell>
          <cell r="BD63" t="str">
            <v>#N/A N/A</v>
          </cell>
          <cell r="BE63" t="str">
            <v>#N/A N/A</v>
          </cell>
          <cell r="BF63">
            <v>22504.042999999998</v>
          </cell>
          <cell r="BG63">
            <v>19529.123</v>
          </cell>
          <cell r="BH63">
            <v>27639.352999999999</v>
          </cell>
          <cell r="BI63">
            <v>32378.630999999998</v>
          </cell>
          <cell r="BJ63">
            <v>37265.087</v>
          </cell>
          <cell r="BK63" t="str">
            <v>#N/A N/A</v>
          </cell>
          <cell r="BL63" t="str">
            <v>#N/A N/A</v>
          </cell>
          <cell r="BM63" t="str">
            <v>#N/A N/A</v>
          </cell>
          <cell r="BN63" t="str">
            <v>#N/A N/A</v>
          </cell>
          <cell r="BO63" t="str">
            <v>#N/A N/A</v>
          </cell>
          <cell r="BP63" t="str">
            <v>#N/A N/A</v>
          </cell>
          <cell r="BQ63" t="str">
            <v>#N/A N/A</v>
          </cell>
          <cell r="BR63" t="str">
            <v>#N/A N/A</v>
          </cell>
          <cell r="BS63" t="str">
            <v>#N/A N/A</v>
          </cell>
          <cell r="BT63" t="str">
            <v>#N/A N/A</v>
          </cell>
          <cell r="BU63">
            <v>676.76299999999992</v>
          </cell>
          <cell r="BV63">
            <v>669.31799999999998</v>
          </cell>
          <cell r="BW63">
            <v>912.66899999999998</v>
          </cell>
          <cell r="BX63">
            <v>725.79499999999996</v>
          </cell>
          <cell r="BY63">
            <v>644.83699999999999</v>
          </cell>
          <cell r="BZ63" t="str">
            <v>#N/A N/A</v>
          </cell>
          <cell r="CA63" t="str">
            <v>#N/A N/A</v>
          </cell>
          <cell r="CB63" t="str">
            <v>#N/A N/A</v>
          </cell>
          <cell r="CC63" t="str">
            <v>#N/A N/A</v>
          </cell>
          <cell r="CD63" t="str">
            <v>#N/A N/A</v>
          </cell>
          <cell r="CE63" t="str">
            <v>#N/A N/A</v>
          </cell>
          <cell r="CF63" t="str">
            <v>#N/A N/A</v>
          </cell>
          <cell r="CG63" t="str">
            <v>#N/A N/A</v>
          </cell>
          <cell r="CH63" t="str">
            <v>#N/A N/A</v>
          </cell>
          <cell r="CI63" t="str">
            <v>#N/A N/A</v>
          </cell>
          <cell r="CJ63">
            <v>5659.6019999999999</v>
          </cell>
          <cell r="CK63">
            <v>4676.0169999999998</v>
          </cell>
          <cell r="CL63">
            <v>4016.5129999999999</v>
          </cell>
          <cell r="CM63">
            <v>4104.8109999999997</v>
          </cell>
          <cell r="CN63">
            <v>5488.87</v>
          </cell>
          <cell r="CO63" t="str">
            <v>#N/A N/A</v>
          </cell>
          <cell r="CP63" t="str">
            <v>#N/A N/A</v>
          </cell>
          <cell r="CQ63" t="str">
            <v>#N/A N/A</v>
          </cell>
          <cell r="CR63" t="str">
            <v>#N/A N/A</v>
          </cell>
          <cell r="CS63" t="str">
            <v>#N/A N/A</v>
          </cell>
          <cell r="CT63" t="str">
            <v>#N/A N/A</v>
          </cell>
          <cell r="CU63" t="str">
            <v>#N/A N/A</v>
          </cell>
          <cell r="CV63" t="str">
            <v>#N/A N/A</v>
          </cell>
          <cell r="CW63" t="str">
            <v>#N/A N/A</v>
          </cell>
          <cell r="CX63" t="str">
            <v>#N/A N/A</v>
          </cell>
          <cell r="CY63">
            <v>15541.87</v>
          </cell>
          <cell r="CZ63">
            <v>14827.376</v>
          </cell>
          <cell r="DA63">
            <v>22994.929</v>
          </cell>
          <cell r="DB63">
            <v>25229.144</v>
          </cell>
          <cell r="DC63">
            <v>29180.252</v>
          </cell>
          <cell r="DD63" t="str">
            <v>#N/A N/A</v>
          </cell>
          <cell r="DE63" t="str">
            <v>#N/A N/A</v>
          </cell>
          <cell r="DF63" t="str">
            <v>#N/A N/A</v>
          </cell>
          <cell r="DG63" t="str">
            <v>#N/A N/A</v>
          </cell>
          <cell r="DH63" t="str">
            <v>#N/A N/A</v>
          </cell>
          <cell r="DI63" t="str">
            <v>#N/A N/A</v>
          </cell>
          <cell r="DJ63" t="str">
            <v>#N/A N/A</v>
          </cell>
          <cell r="DK63" t="str">
            <v>#N/A N/A</v>
          </cell>
          <cell r="DL63" t="str">
            <v>#N/A N/A</v>
          </cell>
          <cell r="DM63" t="str">
            <v>#N/A N/A</v>
          </cell>
          <cell r="DN63">
            <v>1810.1979999999999</v>
          </cell>
          <cell r="DO63">
            <v>-1700.5749999999998</v>
          </cell>
          <cell r="DP63">
            <v>3997.0619999999999</v>
          </cell>
          <cell r="DQ63">
            <v>3590.9609999999998</v>
          </cell>
          <cell r="DR63">
            <v>5705.2379999999994</v>
          </cell>
          <cell r="DS63" t="str">
            <v>#N/A N/A</v>
          </cell>
          <cell r="DT63" t="str">
            <v>#N/A N/A</v>
          </cell>
          <cell r="DU63" t="str">
            <v>#N/A N/A</v>
          </cell>
          <cell r="DV63" t="str">
            <v>#N/A N/A</v>
          </cell>
          <cell r="DW63" t="str">
            <v>#N/A N/A</v>
          </cell>
          <cell r="DX63" t="str">
            <v>#N/A N/A</v>
          </cell>
          <cell r="DY63" t="str">
            <v>#N/A N/A</v>
          </cell>
          <cell r="DZ63" t="str">
            <v>#N/A N/A</v>
          </cell>
          <cell r="EA63" t="str">
            <v>#N/A N/A</v>
          </cell>
          <cell r="EB63" t="str">
            <v>#N/A N/A</v>
          </cell>
          <cell r="EC63">
            <v>13731.671999999999</v>
          </cell>
          <cell r="ED63">
            <v>16527.951000000001</v>
          </cell>
          <cell r="EE63">
            <v>18997.866999999998</v>
          </cell>
          <cell r="EF63">
            <v>21638.182999999997</v>
          </cell>
          <cell r="EG63">
            <v>23475.013999999999</v>
          </cell>
          <cell r="EH63" t="str">
            <v>#N/A N/A</v>
          </cell>
          <cell r="EI63" t="str">
            <v>#N/A N/A</v>
          </cell>
          <cell r="EJ63" t="str">
            <v>#N/A N/A</v>
          </cell>
          <cell r="EK63" t="str">
            <v>#N/A N/A</v>
          </cell>
          <cell r="EL63" t="str">
            <v>#N/A N/A</v>
          </cell>
          <cell r="EM63" t="str">
            <v>#N/A N/A</v>
          </cell>
          <cell r="EN63" t="str">
            <v>#N/A N/A</v>
          </cell>
          <cell r="EO63" t="str">
            <v>#N/A N/A</v>
          </cell>
          <cell r="EP63" t="str">
            <v>#N/A N/A</v>
          </cell>
          <cell r="EQ63" t="str">
            <v>#N/A N/A</v>
          </cell>
          <cell r="ER63">
            <v>13274.552</v>
          </cell>
          <cell r="ES63">
            <v>17032.167000000001</v>
          </cell>
          <cell r="ET63">
            <v>20439.745999999999</v>
          </cell>
          <cell r="EU63">
            <v>18989.061999999998</v>
          </cell>
          <cell r="EV63">
            <v>49685.09</v>
          </cell>
          <cell r="EW63" t="str">
            <v>#N/A N/A</v>
          </cell>
          <cell r="EX63" t="str">
            <v>#N/A N/A</v>
          </cell>
          <cell r="EY63" t="str">
            <v>#N/A N/A</v>
          </cell>
          <cell r="EZ63" t="str">
            <v>#N/A N/A</v>
          </cell>
          <cell r="FA63" t="str">
            <v>#N/A N/A</v>
          </cell>
          <cell r="FB63" t="str">
            <v>#N/A N/A</v>
          </cell>
          <cell r="FC63" t="str">
            <v>#N/A N/A</v>
          </cell>
          <cell r="FD63" t="str">
            <v>#N/A N/A</v>
          </cell>
          <cell r="FE63" t="str">
            <v>#N/A N/A</v>
          </cell>
          <cell r="FF63" t="str">
            <v>#N/A N/A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 t="str">
            <v>#N/A N/A</v>
          </cell>
          <cell r="FM63" t="str">
            <v>#N/A N/A</v>
          </cell>
          <cell r="FN63" t="str">
            <v>#N/A N/A</v>
          </cell>
          <cell r="FO63" t="str">
            <v>#N/A N/A</v>
          </cell>
          <cell r="FP63" t="str">
            <v>#N/A N/A</v>
          </cell>
          <cell r="FQ63" t="str">
            <v>#N/A N/A</v>
          </cell>
          <cell r="FR63" t="str">
            <v>#N/A N/A</v>
          </cell>
          <cell r="FS63" t="str">
            <v>#N/A N/A</v>
          </cell>
          <cell r="FT63" t="str">
            <v>#N/A N/A</v>
          </cell>
          <cell r="FU63" t="str">
            <v>#N/A N/A</v>
          </cell>
          <cell r="FV63">
            <v>59738.687999999995</v>
          </cell>
          <cell r="FW63">
            <v>56931.523000000001</v>
          </cell>
          <cell r="FX63">
            <v>57400.151999999995</v>
          </cell>
          <cell r="FY63">
            <v>65756.425000000003</v>
          </cell>
          <cell r="FZ63">
            <v>69184.082999999999</v>
          </cell>
          <cell r="GA63" t="str">
            <v>#N/A N/A</v>
          </cell>
          <cell r="GB63" t="str">
            <v>#N/A N/A</v>
          </cell>
          <cell r="GC63" t="str">
            <v>#N/A N/A</v>
          </cell>
          <cell r="GD63" t="str">
            <v>#N/A N/A</v>
          </cell>
          <cell r="GE63" t="str">
            <v>#N/A N/A</v>
          </cell>
          <cell r="GF63" t="str">
            <v>#N/A N/A</v>
          </cell>
          <cell r="GG63" t="str">
            <v>#N/A N/A</v>
          </cell>
          <cell r="GH63" t="str">
            <v>#N/A N/A</v>
          </cell>
          <cell r="GI63" t="str">
            <v>#N/A N/A</v>
          </cell>
          <cell r="GJ63" t="str">
            <v>#N/A N/A</v>
          </cell>
          <cell r="GK63">
            <v>59352.815999999999</v>
          </cell>
          <cell r="GL63">
            <v>60787.822</v>
          </cell>
          <cell r="GM63">
            <v>58465.915999999997</v>
          </cell>
          <cell r="GN63">
            <v>76034.493000000002</v>
          </cell>
          <cell r="GO63">
            <v>84669.072999999989</v>
          </cell>
          <cell r="GP63" t="str">
            <v>#N/A N/A</v>
          </cell>
          <cell r="GQ63" t="str">
            <v>#N/A N/A</v>
          </cell>
          <cell r="GR63" t="str">
            <v>#N/A N/A</v>
          </cell>
          <cell r="GS63" t="str">
            <v>#N/A N/A</v>
          </cell>
          <cell r="GT63" t="str">
            <v>#N/A N/A</v>
          </cell>
          <cell r="GU63" t="str">
            <v>#N/A N/A</v>
          </cell>
          <cell r="GV63" t="str">
            <v>#N/A N/A</v>
          </cell>
          <cell r="GW63" t="str">
            <v>#N/A N/A</v>
          </cell>
          <cell r="GX63" t="str">
            <v>#N/A N/A</v>
          </cell>
          <cell r="GY63" t="str">
            <v>#N/A N/A</v>
          </cell>
          <cell r="GZ63">
            <v>139011.14799999999</v>
          </cell>
          <cell r="HA63">
            <v>142276.27499999999</v>
          </cell>
          <cell r="HB63">
            <v>143852.44</v>
          </cell>
          <cell r="HC63">
            <v>171189.46099999998</v>
          </cell>
          <cell r="HD63">
            <v>217542.88199999998</v>
          </cell>
          <cell r="HE63" t="str">
            <v>#N/A N/A</v>
          </cell>
          <cell r="HF63" t="str">
            <v>#N/A N/A</v>
          </cell>
          <cell r="HG63" t="str">
            <v>#N/A N/A</v>
          </cell>
          <cell r="HH63" t="str">
            <v>#N/A N/A</v>
          </cell>
          <cell r="HI63" t="str">
            <v>#N/A N/A</v>
          </cell>
          <cell r="HJ63" t="str">
            <v>#N/A N/A</v>
          </cell>
          <cell r="HK63" t="str">
            <v>#N/A N/A</v>
          </cell>
          <cell r="HL63" t="str">
            <v>#N/A N/A</v>
          </cell>
          <cell r="HM63" t="str">
            <v>#N/A N/A</v>
          </cell>
          <cell r="HN63" t="str">
            <v>#N/A N/A</v>
          </cell>
          <cell r="HO63">
            <v>131062.67599999999</v>
          </cell>
          <cell r="HP63">
            <v>124733.75599999999</v>
          </cell>
          <cell r="HQ63">
            <v>137827.772</v>
          </cell>
          <cell r="HR63">
            <v>161519.875</v>
          </cell>
          <cell r="HS63">
            <v>173835.13</v>
          </cell>
          <cell r="HT63" t="str">
            <v>#N/A N/A</v>
          </cell>
          <cell r="HU63" t="str">
            <v>#N/A N/A</v>
          </cell>
          <cell r="HV63" t="str">
            <v>#N/A N/A</v>
          </cell>
          <cell r="HW63" t="str">
            <v>#N/A N/A</v>
          </cell>
          <cell r="HX63" t="str">
            <v>#N/A N/A</v>
          </cell>
          <cell r="HY63" t="str">
            <v>#N/A N/A</v>
          </cell>
          <cell r="HZ63" t="str">
            <v>#N/A N/A</v>
          </cell>
          <cell r="IA63" t="str">
            <v>#N/A N/A</v>
          </cell>
          <cell r="IB63" t="str">
            <v>#N/A N/A</v>
          </cell>
          <cell r="IC63" t="str">
            <v>#N/A N/A</v>
          </cell>
          <cell r="ID63">
            <v>295537.61799999996</v>
          </cell>
          <cell r="IE63">
            <v>306408.70899999997</v>
          </cell>
          <cell r="IF63">
            <v>321146.31899999996</v>
          </cell>
          <cell r="IG63">
            <v>387762.76499999996</v>
          </cell>
          <cell r="IH63">
            <v>445396.97</v>
          </cell>
          <cell r="II63" t="str">
            <v>#N/A N/A</v>
          </cell>
          <cell r="IJ63" t="str">
            <v>#N/A N/A</v>
          </cell>
          <cell r="IK63" t="str">
            <v>#N/A N/A</v>
          </cell>
          <cell r="IL63" t="str">
            <v>#N/A N/A</v>
          </cell>
          <cell r="IM63" t="str">
            <v>#N/A N/A</v>
          </cell>
          <cell r="IN63" t="str">
            <v>#N/A N/A</v>
          </cell>
          <cell r="IO63" t="str">
            <v>#N/A N/A</v>
          </cell>
          <cell r="IP63" t="str">
            <v>#N/A N/A</v>
          </cell>
          <cell r="IQ63" t="str">
            <v>#N/A N/A</v>
          </cell>
          <cell r="IR63" t="str">
            <v>#N/A N/A</v>
          </cell>
          <cell r="IS63">
            <v>29779.472999999998</v>
          </cell>
          <cell r="IT63">
            <v>23032.862999999998</v>
          </cell>
          <cell r="IU63">
            <v>24962.639999999999</v>
          </cell>
          <cell r="IV63">
            <v>31672.432999999997</v>
          </cell>
          <cell r="IW63">
            <v>33178.781000000003</v>
          </cell>
          <cell r="IX63" t="str">
            <v>#N/A N/A</v>
          </cell>
          <cell r="IY63" t="str">
            <v>#N/A N/A</v>
          </cell>
          <cell r="IZ63" t="str">
            <v>#N/A N/A</v>
          </cell>
          <cell r="JA63" t="str">
            <v>#N/A N/A</v>
          </cell>
          <cell r="JB63" t="str">
            <v>#N/A N/A</v>
          </cell>
          <cell r="JC63" t="str">
            <v>#N/A N/A</v>
          </cell>
          <cell r="JD63" t="str">
            <v>#N/A N/A</v>
          </cell>
          <cell r="JE63" t="str">
            <v>#N/A N/A</v>
          </cell>
          <cell r="JF63" t="str">
            <v>#N/A N/A</v>
          </cell>
          <cell r="JG63" t="str">
            <v>#N/A N/A</v>
          </cell>
          <cell r="JH63">
            <v>109515.478</v>
          </cell>
          <cell r="JI63">
            <v>108024.61300000001</v>
          </cell>
          <cell r="JJ63">
            <v>104921.852</v>
          </cell>
          <cell r="JK63">
            <v>137946.75700000001</v>
          </cell>
          <cell r="JL63">
            <v>167280.23499999999</v>
          </cell>
          <cell r="JM63" t="str">
            <v>#N/A N/A</v>
          </cell>
          <cell r="JN63" t="str">
            <v>#N/A N/A</v>
          </cell>
          <cell r="JO63" t="str">
            <v>#N/A N/A</v>
          </cell>
          <cell r="JP63" t="str">
            <v>#N/A N/A</v>
          </cell>
          <cell r="JQ63" t="str">
            <v>#N/A N/A</v>
          </cell>
          <cell r="JR63" t="str">
            <v>#N/A N/A</v>
          </cell>
          <cell r="JS63" t="str">
            <v>#N/A N/A</v>
          </cell>
          <cell r="JT63" t="str">
            <v>#N/A N/A</v>
          </cell>
          <cell r="JU63" t="str">
            <v>#N/A N/A</v>
          </cell>
          <cell r="JV63" t="str">
            <v>#N/A N/A</v>
          </cell>
          <cell r="JW63">
            <v>173093.29700000002</v>
          </cell>
          <cell r="JX63">
            <v>173079.614</v>
          </cell>
          <cell r="JY63">
            <v>179063.89299999998</v>
          </cell>
          <cell r="JZ63">
            <v>228696.05600000001</v>
          </cell>
          <cell r="KA63">
            <v>262620.495</v>
          </cell>
          <cell r="KB63" t="str">
            <v>#N/A N/A</v>
          </cell>
          <cell r="KC63" t="str">
            <v>#N/A N/A</v>
          </cell>
          <cell r="KD63" t="str">
            <v>#N/A N/A</v>
          </cell>
          <cell r="KE63" t="str">
            <v>#N/A N/A</v>
          </cell>
          <cell r="KF63" t="str">
            <v>#N/A N/A</v>
          </cell>
          <cell r="KG63" t="str">
            <v>#N/A N/A</v>
          </cell>
          <cell r="KH63" t="str">
            <v>#N/A N/A</v>
          </cell>
          <cell r="KI63" t="str">
            <v>#N/A N/A</v>
          </cell>
          <cell r="KJ63" t="str">
            <v>#N/A N/A</v>
          </cell>
          <cell r="KK63" t="str">
            <v>#N/A N/A</v>
          </cell>
          <cell r="KL63">
            <v>860.86299999999994</v>
          </cell>
          <cell r="KM63">
            <v>878.79099999999994</v>
          </cell>
          <cell r="KN63">
            <v>900.82599999999991</v>
          </cell>
          <cell r="KO63">
            <v>1057.1769999999999</v>
          </cell>
          <cell r="KP63">
            <v>1153.404</v>
          </cell>
          <cell r="KQ63" t="str">
            <v>#N/A N/A</v>
          </cell>
          <cell r="KR63" t="str">
            <v>#N/A N/A</v>
          </cell>
          <cell r="KS63" t="str">
            <v>#N/A N/A</v>
          </cell>
          <cell r="KT63" t="str">
            <v>#N/A N/A</v>
          </cell>
          <cell r="KU63" t="str">
            <v>#N/A N/A</v>
          </cell>
          <cell r="KV63" t="str">
            <v>#N/A N/A</v>
          </cell>
          <cell r="KW63" t="str">
            <v>#N/A N/A</v>
          </cell>
          <cell r="KX63" t="str">
            <v>#N/A N/A</v>
          </cell>
          <cell r="KY63" t="str">
            <v>#N/A N/A</v>
          </cell>
          <cell r="KZ63" t="str">
            <v>#N/A N/A</v>
          </cell>
          <cell r="LA63">
            <v>122444.321</v>
          </cell>
          <cell r="LB63">
            <v>133329.095</v>
          </cell>
          <cell r="LC63">
            <v>142082.42600000001</v>
          </cell>
          <cell r="LD63">
            <v>159066.709</v>
          </cell>
          <cell r="LE63">
            <v>182776.47500000001</v>
          </cell>
          <cell r="LF63" t="str">
            <v>#N/A N/A</v>
          </cell>
          <cell r="LG63" t="str">
            <v>#N/A N/A</v>
          </cell>
          <cell r="LH63" t="str">
            <v>#N/A N/A</v>
          </cell>
          <cell r="LI63" t="str">
            <v>#N/A N/A</v>
          </cell>
          <cell r="LJ63" t="str">
            <v>#N/A N/A</v>
          </cell>
          <cell r="LK63" t="str">
            <v>#N/A N/A</v>
          </cell>
          <cell r="LL63" t="str">
            <v>#N/A N/A</v>
          </cell>
          <cell r="LM63" t="str">
            <v>#N/A N/A</v>
          </cell>
          <cell r="LN63" t="str">
            <v>#N/A N/A</v>
          </cell>
          <cell r="LO63" t="str">
            <v>#N/A N/A</v>
          </cell>
          <cell r="LP63">
            <v>-10006.682999999999</v>
          </cell>
          <cell r="LQ63">
            <v>-9986.8819999999996</v>
          </cell>
          <cell r="LR63">
            <v>-16692.896000000001</v>
          </cell>
          <cell r="LS63">
            <v>-15929.663999999999</v>
          </cell>
          <cell r="LT63">
            <v>-17174.508999999998</v>
          </cell>
          <cell r="LU63" t="str">
            <v>#N/A N/A</v>
          </cell>
          <cell r="LV63" t="str">
            <v>#N/A N/A</v>
          </cell>
          <cell r="LW63" t="str">
            <v>#N/A N/A</v>
          </cell>
          <cell r="LX63" t="str">
            <v>#N/A N/A</v>
          </cell>
          <cell r="LY63" t="str">
            <v>#N/A N/A</v>
          </cell>
          <cell r="LZ63" t="str">
            <v>#N/A N/A</v>
          </cell>
          <cell r="MA63" t="str">
            <v>#N/A N/A</v>
          </cell>
          <cell r="MB63" t="str">
            <v>#N/A N/A</v>
          </cell>
          <cell r="MC63" t="str">
            <v>#N/A N/A</v>
          </cell>
          <cell r="MD63" t="str">
            <v>#N/A N/A</v>
          </cell>
          <cell r="ME63">
            <v>3266.7809999999999</v>
          </cell>
          <cell r="MF63">
            <v>3744.788</v>
          </cell>
          <cell r="MG63">
            <v>4062.0059999999999</v>
          </cell>
          <cell r="MH63">
            <v>3796.8989999999999</v>
          </cell>
          <cell r="MI63">
            <v>5342.3130000000001</v>
          </cell>
          <cell r="MJ63" t="str">
            <v>#N/A N/A</v>
          </cell>
          <cell r="MK63" t="str">
            <v>#N/A N/A</v>
          </cell>
          <cell r="ML63" t="str">
            <v>#N/A N/A</v>
          </cell>
          <cell r="MM63" t="str">
            <v>#N/A N/A</v>
          </cell>
          <cell r="MN63" t="str">
            <v>#N/A N/A</v>
          </cell>
          <cell r="MO63" t="str">
            <v>#N/A N/A</v>
          </cell>
          <cell r="MP63" t="str">
            <v>#N/A N/A</v>
          </cell>
          <cell r="MQ63" t="str">
            <v>#N/A N/A</v>
          </cell>
          <cell r="MR63" t="str">
            <v>#N/A N/A</v>
          </cell>
          <cell r="MS63" t="str">
            <v>#N/A N/A</v>
          </cell>
          <cell r="MT63">
            <v>571.56600000000003</v>
          </cell>
          <cell r="MU63">
            <v>483.54499999999996</v>
          </cell>
          <cell r="MV63">
            <v>904.73299999999995</v>
          </cell>
          <cell r="MW63">
            <v>3433.2249999999999</v>
          </cell>
          <cell r="MX63">
            <v>246.75199999999998</v>
          </cell>
          <cell r="MY63" t="str">
            <v>#N/A N/A</v>
          </cell>
          <cell r="MZ63" t="str">
            <v>#N/A N/A</v>
          </cell>
          <cell r="NA63" t="str">
            <v>#N/A N/A</v>
          </cell>
          <cell r="NB63" t="str">
            <v>#N/A N/A</v>
          </cell>
          <cell r="NC63" t="str">
            <v>#N/A N/A</v>
          </cell>
          <cell r="ND63" t="str">
            <v>#N/A N/A</v>
          </cell>
          <cell r="NE63" t="str">
            <v>#N/A N/A</v>
          </cell>
          <cell r="NF63" t="str">
            <v>#N/A N/A</v>
          </cell>
          <cell r="NG63" t="str">
            <v>#N/A N/A</v>
          </cell>
          <cell r="NH63" t="str">
            <v>#N/A N/A</v>
          </cell>
          <cell r="NI63">
            <v>-7987.4829999999993</v>
          </cell>
          <cell r="NJ63">
            <v>-4631.7649999999994</v>
          </cell>
          <cell r="NK63">
            <v>-8194.3160000000007</v>
          </cell>
          <cell r="NL63">
            <v>-8194.3160000000007</v>
          </cell>
          <cell r="NM63">
            <v>-6618.4859999999999</v>
          </cell>
          <cell r="NN63" t="str">
            <v>#N/A N/A</v>
          </cell>
          <cell r="NO63" t="str">
            <v>#N/A N/A</v>
          </cell>
          <cell r="NP63" t="str">
            <v>#N/A N/A</v>
          </cell>
          <cell r="NQ63" t="str">
            <v>#N/A N/A</v>
          </cell>
          <cell r="NR63" t="str">
            <v>#N/A N/A</v>
          </cell>
          <cell r="NS63" t="str">
            <v>#N/A N/A</v>
          </cell>
          <cell r="NT63" t="str">
            <v>#N/A N/A</v>
          </cell>
          <cell r="NU63" t="str">
            <v>#N/A N/A</v>
          </cell>
          <cell r="NV63" t="str">
            <v>#N/A N/A</v>
          </cell>
          <cell r="NW63" t="str">
            <v>#N/A N/A</v>
          </cell>
          <cell r="NX63">
            <v>7684.8040000000001</v>
          </cell>
          <cell r="NY63">
            <v>7600.8099999999995</v>
          </cell>
          <cell r="NZ63">
            <v>8116.0029999999997</v>
          </cell>
          <cell r="OA63">
            <v>9391.6749999999993</v>
          </cell>
          <cell r="OB63">
            <v>11195.627999999999</v>
          </cell>
          <cell r="OC63" t="str">
            <v>#N/A N/A</v>
          </cell>
          <cell r="OD63" t="str">
            <v>CLP</v>
          </cell>
        </row>
        <row r="64">
          <cell r="C64" t="str">
            <v>CTC-A</v>
          </cell>
          <cell r="D64">
            <v>863148.68099999998</v>
          </cell>
          <cell r="E64">
            <v>812790.21400000004</v>
          </cell>
          <cell r="F64">
            <v>702875.1875</v>
          </cell>
          <cell r="G64">
            <v>580709.9375</v>
          </cell>
          <cell r="H64">
            <v>577203.5625</v>
          </cell>
          <cell r="I64">
            <v>632572</v>
          </cell>
          <cell r="J64">
            <v>685268.1875</v>
          </cell>
          <cell r="K64">
            <v>691664.625</v>
          </cell>
          <cell r="L64">
            <v>700337.19299999997</v>
          </cell>
          <cell r="M64">
            <v>702977.21299999999</v>
          </cell>
          <cell r="N64">
            <v>694987.68700000003</v>
          </cell>
          <cell r="O64">
            <v>687773.37899999996</v>
          </cell>
          <cell r="P64">
            <v>679475.80900000001</v>
          </cell>
          <cell r="Q64">
            <v>719062.946</v>
          </cell>
          <cell r="R64" t="str">
            <v>#N/A N/A</v>
          </cell>
          <cell r="S64">
            <v>602236.14899999998</v>
          </cell>
          <cell r="T64">
            <v>554271.22499999998</v>
          </cell>
          <cell r="U64">
            <v>444450</v>
          </cell>
          <cell r="V64">
            <v>373054.21875</v>
          </cell>
          <cell r="W64">
            <v>373024.90625</v>
          </cell>
          <cell r="X64">
            <v>423273.9375</v>
          </cell>
          <cell r="Y64">
            <v>467014.90625</v>
          </cell>
          <cell r="Z64" t="str">
            <v>#N/A N/A</v>
          </cell>
          <cell r="AA64" t="str">
            <v>#N/A N/A</v>
          </cell>
          <cell r="AB64" t="str">
            <v>#N/A N/A</v>
          </cell>
          <cell r="AC64" t="str">
            <v>#N/A N/A</v>
          </cell>
          <cell r="AD64" t="str">
            <v>#N/A N/A</v>
          </cell>
          <cell r="AE64" t="str">
            <v>#N/A N/A</v>
          </cell>
          <cell r="AF64" t="str">
            <v>#N/A N/A</v>
          </cell>
          <cell r="AG64" t="str">
            <v>#N/A N/A</v>
          </cell>
          <cell r="AH64">
            <v>394245.15</v>
          </cell>
          <cell r="AI64">
            <v>409536.326</v>
          </cell>
          <cell r="AJ64">
            <v>476365.015625</v>
          </cell>
          <cell r="AK64">
            <v>288631.4921875</v>
          </cell>
          <cell r="AL64">
            <v>292554.7578125</v>
          </cell>
          <cell r="AM64">
            <v>284545.8984375</v>
          </cell>
          <cell r="AN64">
            <v>271874.13671875</v>
          </cell>
          <cell r="AO64">
            <v>254067.359375</v>
          </cell>
          <cell r="AP64">
            <v>313092.38199999998</v>
          </cell>
          <cell r="AQ64">
            <v>269781.62899999996</v>
          </cell>
          <cell r="AR64">
            <v>272999.86300000001</v>
          </cell>
          <cell r="AS64">
            <v>261906.53399999999</v>
          </cell>
          <cell r="AT64">
            <v>262382.93800000002</v>
          </cell>
          <cell r="AU64">
            <v>237347.23200000002</v>
          </cell>
          <cell r="AV64" t="str">
            <v>#N/A N/A</v>
          </cell>
          <cell r="AW64">
            <v>105836.178</v>
          </cell>
          <cell r="AX64">
            <v>115357.761</v>
          </cell>
          <cell r="AY64">
            <v>99134.140625</v>
          </cell>
          <cell r="AZ64">
            <v>85512.648437999989</v>
          </cell>
          <cell r="BA64">
            <v>80401.1171875</v>
          </cell>
          <cell r="BB64">
            <v>66764.8046875</v>
          </cell>
          <cell r="BC64">
            <v>55389.48046875</v>
          </cell>
          <cell r="BD64">
            <v>90565.359375</v>
          </cell>
          <cell r="BE64">
            <v>136719.095</v>
          </cell>
          <cell r="BF64">
            <v>99320.774999999994</v>
          </cell>
          <cell r="BG64">
            <v>109112.711</v>
          </cell>
          <cell r="BH64">
            <v>94258.84599999999</v>
          </cell>
          <cell r="BI64">
            <v>81720.78899999999</v>
          </cell>
          <cell r="BJ64">
            <v>45133.148999999998</v>
          </cell>
          <cell r="BK64" t="str">
            <v>#N/A N/A</v>
          </cell>
          <cell r="BL64">
            <v>16691.455999999998</v>
          </cell>
          <cell r="BM64">
            <v>7077.018</v>
          </cell>
          <cell r="BN64">
            <v>9285.8857421875</v>
          </cell>
          <cell r="BO64" t="str">
            <v>#N/A N/A</v>
          </cell>
          <cell r="BP64">
            <v>4436.55908203125</v>
          </cell>
          <cell r="BQ64">
            <v>7173.44580078125</v>
          </cell>
          <cell r="BR64">
            <v>5579.7041015625</v>
          </cell>
          <cell r="BS64">
            <v>3958.97705078125</v>
          </cell>
          <cell r="BT64">
            <v>2376.9470000000001</v>
          </cell>
          <cell r="BU64">
            <v>5593.2820000000002</v>
          </cell>
          <cell r="BV64">
            <v>4340.6819999999998</v>
          </cell>
          <cell r="BW64">
            <v>4664.0999999999995</v>
          </cell>
          <cell r="BX64">
            <v>3159.4919999999997</v>
          </cell>
          <cell r="BY64">
            <v>2848.4049999999997</v>
          </cell>
          <cell r="BZ64" t="str">
            <v>#N/A N/A</v>
          </cell>
          <cell r="CA64">
            <v>81472.292000000001</v>
          </cell>
          <cell r="CB64">
            <v>61245.496999999996</v>
          </cell>
          <cell r="CC64">
            <v>54053.46484375</v>
          </cell>
          <cell r="CD64">
            <v>29501.226562</v>
          </cell>
          <cell r="CE64">
            <v>19480.08984375</v>
          </cell>
          <cell r="CF64">
            <v>18910.021484375</v>
          </cell>
          <cell r="CG64">
            <v>32938.16015625</v>
          </cell>
          <cell r="CH64">
            <v>11990.443359375</v>
          </cell>
          <cell r="CI64">
            <v>10343.055999999999</v>
          </cell>
          <cell r="CJ64">
            <v>9660.3179999999993</v>
          </cell>
          <cell r="CK64">
            <v>14215.124</v>
          </cell>
          <cell r="CL64">
            <v>18702.179</v>
          </cell>
          <cell r="CM64">
            <v>18164.348999999998</v>
          </cell>
          <cell r="CN64">
            <v>21691.254999999997</v>
          </cell>
          <cell r="CO64" t="str">
            <v>#N/A N/A</v>
          </cell>
          <cell r="CP64">
            <v>9799.0970000000016</v>
          </cell>
          <cell r="CQ64">
            <v>39283.748999999996</v>
          </cell>
          <cell r="CR64">
            <v>374306.9267578125</v>
          </cell>
          <cell r="CS64">
            <v>58605.586915000007</v>
          </cell>
          <cell r="CT64">
            <v>52911.320159912109</v>
          </cell>
          <cell r="CU64">
            <v>43959.525238037109</v>
          </cell>
          <cell r="CV64">
            <v>48992.29150390625</v>
          </cell>
          <cell r="CW64">
            <v>67688.652404785156</v>
          </cell>
          <cell r="CX64">
            <v>119063.215</v>
          </cell>
          <cell r="CY64">
            <v>87364.369000000006</v>
          </cell>
          <cell r="CZ64">
            <v>91420.24</v>
          </cell>
          <cell r="DA64">
            <v>70315.210000000006</v>
          </cell>
          <cell r="DB64">
            <v>60777.042000000001</v>
          </cell>
          <cell r="DC64">
            <v>34517.078999999998</v>
          </cell>
          <cell r="DD64" t="str">
            <v>#N/A N/A</v>
          </cell>
          <cell r="DE64">
            <v>26716.775999999998</v>
          </cell>
          <cell r="DF64">
            <v>29009.151999999998</v>
          </cell>
          <cell r="DG64">
            <v>62395.20703125</v>
          </cell>
          <cell r="DH64">
            <v>33392.171875</v>
          </cell>
          <cell r="DI64">
            <v>29599.896484375</v>
          </cell>
          <cell r="DJ64">
            <v>33213.72265625</v>
          </cell>
          <cell r="DK64">
            <v>31463.478515625</v>
          </cell>
          <cell r="DL64">
            <v>24150.376953125</v>
          </cell>
          <cell r="DM64">
            <v>14231.583999999999</v>
          </cell>
          <cell r="DN64">
            <v>18046.947</v>
          </cell>
          <cell r="DO64">
            <v>28867.453999999998</v>
          </cell>
          <cell r="DP64">
            <v>20754.834999999999</v>
          </cell>
          <cell r="DQ64">
            <v>18510.821</v>
          </cell>
          <cell r="DR64">
            <v>5457.8379999999997</v>
          </cell>
          <cell r="DS64" t="str">
            <v>#N/A N/A</v>
          </cell>
          <cell r="DT64">
            <v>-16917.679</v>
          </cell>
          <cell r="DU64">
            <v>10274.597</v>
          </cell>
          <cell r="DV64">
            <v>311911.71875</v>
          </cell>
          <cell r="DW64">
            <v>25213.412108999997</v>
          </cell>
          <cell r="DX64">
            <v>23311.427734375</v>
          </cell>
          <cell r="DY64">
            <v>10745.8017578125</v>
          </cell>
          <cell r="DZ64">
            <v>17528.8125</v>
          </cell>
          <cell r="EA64">
            <v>43538.2734375</v>
          </cell>
          <cell r="EB64">
            <v>104831.63099999999</v>
          </cell>
          <cell r="EC64">
            <v>69317.421999999991</v>
          </cell>
          <cell r="ED64">
            <v>62552.786</v>
          </cell>
          <cell r="EE64">
            <v>49560.375</v>
          </cell>
          <cell r="EF64">
            <v>42266.220999999998</v>
          </cell>
          <cell r="EG64">
            <v>29059.240999999998</v>
          </cell>
          <cell r="EH64" t="str">
            <v>#N/A N/A</v>
          </cell>
          <cell r="EI64">
            <v>19260.478999999999</v>
          </cell>
          <cell r="EJ64">
            <v>24720.754999999997</v>
          </cell>
          <cell r="EK64">
            <v>60998.59375</v>
          </cell>
          <cell r="EL64">
            <v>91261.046875</v>
          </cell>
          <cell r="EM64">
            <v>37618.67578125</v>
          </cell>
          <cell r="EN64">
            <v>80962.2109375</v>
          </cell>
          <cell r="EO64">
            <v>61562.0546875</v>
          </cell>
          <cell r="EP64">
            <v>61696.78515625</v>
          </cell>
          <cell r="EQ64">
            <v>64918.976999999999</v>
          </cell>
          <cell r="ER64">
            <v>40789.116999999998</v>
          </cell>
          <cell r="ES64">
            <v>246567.96599999999</v>
          </cell>
          <cell r="ET64">
            <v>173015.72199999998</v>
          </cell>
          <cell r="EU64">
            <v>120638.71299999999</v>
          </cell>
          <cell r="EV64">
            <v>86977.349999999991</v>
          </cell>
          <cell r="EW64" t="str">
            <v>#N/A N/A</v>
          </cell>
          <cell r="EX64">
            <v>76812.03</v>
          </cell>
          <cell r="EY64">
            <v>43209.682999999997</v>
          </cell>
          <cell r="EZ64">
            <v>26120.9609375</v>
          </cell>
          <cell r="FA64">
            <v>15747.310546999999</v>
          </cell>
          <cell r="FB64">
            <v>16263.6015625</v>
          </cell>
          <cell r="FC64">
            <v>5362.55810546875</v>
          </cell>
          <cell r="FD64">
            <v>15888.5791015625</v>
          </cell>
          <cell r="FE64">
            <v>35862.296875</v>
          </cell>
          <cell r="FF64">
            <v>62804.411999999997</v>
          </cell>
          <cell r="FG64">
            <v>12066.55</v>
          </cell>
          <cell r="FH64">
            <v>4998.1350000000002</v>
          </cell>
          <cell r="FI64">
            <v>13442.571</v>
          </cell>
          <cell r="FJ64">
            <v>6396.473</v>
          </cell>
          <cell r="FK64">
            <v>3357.1239999999998</v>
          </cell>
          <cell r="FL64" t="str">
            <v>#N/A N/A</v>
          </cell>
          <cell r="FM64">
            <v>212630.19999999998</v>
          </cell>
          <cell r="FN64">
            <v>223834.86299999998</v>
          </cell>
          <cell r="FO64">
            <v>151188.09375</v>
          </cell>
          <cell r="FP64">
            <v>144948.21875</v>
          </cell>
          <cell r="FQ64">
            <v>180435.703125</v>
          </cell>
          <cell r="FR64">
            <v>186708.5</v>
          </cell>
          <cell r="FS64">
            <v>162203.015625</v>
          </cell>
          <cell r="FT64">
            <v>143955.546875</v>
          </cell>
          <cell r="FU64">
            <v>183919.62899999999</v>
          </cell>
          <cell r="FV64">
            <v>128440.079</v>
          </cell>
          <cell r="FW64">
            <v>140799.91899999999</v>
          </cell>
          <cell r="FX64">
            <v>135230.03400000001</v>
          </cell>
          <cell r="FY64">
            <v>127158.359</v>
          </cell>
          <cell r="FZ64">
            <v>134403.204</v>
          </cell>
          <cell r="GA64" t="str">
            <v>#N/A N/A</v>
          </cell>
          <cell r="GB64">
            <v>14360.38</v>
          </cell>
          <cell r="GC64">
            <v>19974.571</v>
          </cell>
          <cell r="GD64">
            <v>6408.05908203125</v>
          </cell>
          <cell r="GE64">
            <v>2808.7470699999999</v>
          </cell>
          <cell r="GF64">
            <v>5259.29296875</v>
          </cell>
          <cell r="GG64">
            <v>7218.68408203125</v>
          </cell>
          <cell r="GH64">
            <v>7184.9541015625</v>
          </cell>
          <cell r="GI64">
            <v>6362.6630859375</v>
          </cell>
          <cell r="GJ64">
            <v>6348.0339999999997</v>
          </cell>
          <cell r="GK64">
            <v>7840.5709999999999</v>
          </cell>
          <cell r="GL64">
            <v>6147.3949999999995</v>
          </cell>
          <cell r="GM64">
            <v>6781.8139999999994</v>
          </cell>
          <cell r="GN64">
            <v>5036.4589999999998</v>
          </cell>
          <cell r="GO64">
            <v>17904.022999999997</v>
          </cell>
          <cell r="GP64" t="str">
            <v>#N/A N/A</v>
          </cell>
          <cell r="GQ64">
            <v>446383.80499999999</v>
          </cell>
          <cell r="GR64">
            <v>420683.51199999999</v>
          </cell>
          <cell r="GS64">
            <v>422326.78125</v>
          </cell>
          <cell r="GT64">
            <v>315987.15625</v>
          </cell>
          <cell r="GU64">
            <v>296291.375</v>
          </cell>
          <cell r="GV64">
            <v>352577.125</v>
          </cell>
          <cell r="GW64">
            <v>363939.625</v>
          </cell>
          <cell r="GX64">
            <v>289631.34375</v>
          </cell>
          <cell r="GY64">
            <v>354796.07799999998</v>
          </cell>
          <cell r="GZ64">
            <v>271626.04800000001</v>
          </cell>
          <cell r="HA64">
            <v>484909.15399999998</v>
          </cell>
          <cell r="HB64">
            <v>401463.90299999999</v>
          </cell>
          <cell r="HC64">
            <v>333897.51799999998</v>
          </cell>
          <cell r="HD64">
            <v>343160.93199999997</v>
          </cell>
          <cell r="HE64" t="str">
            <v>#N/A N/A</v>
          </cell>
          <cell r="HF64">
            <v>1536535.23</v>
          </cell>
          <cell r="HG64">
            <v>1829867.9279999998</v>
          </cell>
          <cell r="HH64">
            <v>1382877.125</v>
          </cell>
          <cell r="HI64">
            <v>1300498</v>
          </cell>
          <cell r="HJ64">
            <v>1229591.25</v>
          </cell>
          <cell r="HK64">
            <v>1257311.25</v>
          </cell>
          <cell r="HL64">
            <v>1296417.875</v>
          </cell>
          <cell r="HM64">
            <v>964924.0625</v>
          </cell>
          <cell r="HN64">
            <v>936027.87099999993</v>
          </cell>
          <cell r="HO64">
            <v>933886.12899999996</v>
          </cell>
          <cell r="HP64">
            <v>949333.93699999992</v>
          </cell>
          <cell r="HQ64">
            <v>977443.74799999991</v>
          </cell>
          <cell r="HR64">
            <v>996058.66399999999</v>
          </cell>
          <cell r="HS64">
            <v>976094.20600000001</v>
          </cell>
          <cell r="HT64" t="str">
            <v>#N/A N/A</v>
          </cell>
          <cell r="HU64">
            <v>2688373.3049999997</v>
          </cell>
          <cell r="HV64">
            <v>2494980.8109999998</v>
          </cell>
          <cell r="HW64">
            <v>1894621</v>
          </cell>
          <cell r="HX64">
            <v>1708800.375</v>
          </cell>
          <cell r="HY64">
            <v>1616776.25</v>
          </cell>
          <cell r="HZ64">
            <v>1684915.75</v>
          </cell>
          <cell r="IA64">
            <v>1781145.625</v>
          </cell>
          <cell r="IB64">
            <v>1371506.625</v>
          </cell>
          <cell r="IC64">
            <v>1410483.8419999999</v>
          </cell>
          <cell r="ID64">
            <v>1324290.3049999999</v>
          </cell>
          <cell r="IE64">
            <v>1539830.6309999998</v>
          </cell>
          <cell r="IF64">
            <v>1509926.4739999999</v>
          </cell>
          <cell r="IG64">
            <v>1534465.8359999999</v>
          </cell>
          <cell r="IH64">
            <v>1580104.682</v>
          </cell>
          <cell r="II64" t="str">
            <v>#N/A N/A</v>
          </cell>
          <cell r="IJ64">
            <v>149886.63999999998</v>
          </cell>
          <cell r="IK64">
            <v>131699.489</v>
          </cell>
          <cell r="IL64">
            <v>66935.015625</v>
          </cell>
          <cell r="IM64">
            <v>84252.765625</v>
          </cell>
          <cell r="IN64">
            <v>107216.2578125</v>
          </cell>
          <cell r="IO64">
            <v>162430.40625</v>
          </cell>
          <cell r="IP64">
            <v>168846.15625</v>
          </cell>
          <cell r="IQ64">
            <v>158297.5625</v>
          </cell>
          <cell r="IR64">
            <v>168802.348</v>
          </cell>
          <cell r="IS64">
            <v>177516.215</v>
          </cell>
          <cell r="IT64">
            <v>187498.66899999999</v>
          </cell>
          <cell r="IU64">
            <v>176150.77099999998</v>
          </cell>
          <cell r="IV64">
            <v>143963.64600000001</v>
          </cell>
          <cell r="IW64">
            <v>140060.77100000001</v>
          </cell>
          <cell r="IX64" t="str">
            <v>#N/A N/A</v>
          </cell>
          <cell r="IY64">
            <v>1106610.402</v>
          </cell>
          <cell r="IZ64">
            <v>854739.04300000006</v>
          </cell>
          <cell r="JA64">
            <v>614271.515625</v>
          </cell>
          <cell r="JB64">
            <v>502144.046875</v>
          </cell>
          <cell r="JC64">
            <v>401379.37524414062</v>
          </cell>
          <cell r="JD64">
            <v>391344.234375</v>
          </cell>
          <cell r="JE64">
            <v>472347.6171875</v>
          </cell>
          <cell r="JF64">
            <v>426399.1015625</v>
          </cell>
          <cell r="JG64">
            <v>404317.48300000001</v>
          </cell>
          <cell r="JH64">
            <v>321605.78200000001</v>
          </cell>
          <cell r="JI64">
            <v>553990.94200000004</v>
          </cell>
          <cell r="JJ64">
            <v>505799.96299999999</v>
          </cell>
          <cell r="JK64">
            <v>428918.39399999997</v>
          </cell>
          <cell r="JL64">
            <v>472638.46899999998</v>
          </cell>
          <cell r="JM64" t="str">
            <v>#N/A N/A</v>
          </cell>
          <cell r="JN64">
            <v>1400540.99</v>
          </cell>
          <cell r="JO64">
            <v>1203379.0150000001</v>
          </cell>
          <cell r="JP64">
            <v>908118.71875</v>
          </cell>
          <cell r="JQ64">
            <v>781589.6015625</v>
          </cell>
          <cell r="JR64">
            <v>714785.09375</v>
          </cell>
          <cell r="JS64">
            <v>778101.09375</v>
          </cell>
          <cell r="JT64">
            <v>828426.1015625</v>
          </cell>
          <cell r="JU64">
            <v>797951.296875</v>
          </cell>
          <cell r="JV64">
            <v>756466.06599999999</v>
          </cell>
          <cell r="JW64">
            <v>686027.85699999996</v>
          </cell>
          <cell r="JX64">
            <v>937598.21400000004</v>
          </cell>
          <cell r="JY64">
            <v>861161.20600000001</v>
          </cell>
          <cell r="JZ64">
            <v>865249.47199999983</v>
          </cell>
          <cell r="KA64">
            <v>898022.49099999992</v>
          </cell>
          <cell r="KB64" t="str">
            <v>#N/A N/A</v>
          </cell>
          <cell r="KC64">
            <v>1142.2629999999999</v>
          </cell>
          <cell r="KD64">
            <v>1364.249</v>
          </cell>
          <cell r="KE64">
            <v>1631.2230224609375</v>
          </cell>
          <cell r="KF64">
            <v>1635.730957</v>
          </cell>
          <cell r="KG64">
            <v>1230.2869873046875</v>
          </cell>
          <cell r="KH64">
            <v>281.03900146484375</v>
          </cell>
          <cell r="KI64">
            <v>168.41299438476562</v>
          </cell>
          <cell r="KJ64">
            <v>161.81100463867187</v>
          </cell>
          <cell r="KK64">
            <v>185.518</v>
          </cell>
          <cell r="KL64">
            <v>-1360.058</v>
          </cell>
          <cell r="KM64">
            <v>2634.953</v>
          </cell>
          <cell r="KN64">
            <v>6412.973</v>
          </cell>
          <cell r="KO64">
            <v>9707.4110000000001</v>
          </cell>
          <cell r="KP64">
            <v>14183.722</v>
          </cell>
          <cell r="KQ64" t="str">
            <v>#N/A N/A</v>
          </cell>
          <cell r="KR64">
            <v>1287832.3150000002</v>
          </cell>
          <cell r="KS64">
            <v>1291601.7959999999</v>
          </cell>
          <cell r="KT64">
            <v>986502.26208496094</v>
          </cell>
          <cell r="KU64">
            <v>927210.76611328125</v>
          </cell>
          <cell r="KV64">
            <v>901991.14636230469</v>
          </cell>
          <cell r="KW64">
            <v>906814.63751220703</v>
          </cell>
          <cell r="KX64">
            <v>952719.57510375977</v>
          </cell>
          <cell r="KY64">
            <v>573555.29977416992</v>
          </cell>
          <cell r="KZ64">
            <v>654017.77600000007</v>
          </cell>
          <cell r="LA64">
            <v>638262.44799999997</v>
          </cell>
          <cell r="LB64">
            <v>602232.41700000002</v>
          </cell>
          <cell r="LC64">
            <v>648765.26799999981</v>
          </cell>
          <cell r="LD64">
            <v>669216.36399999994</v>
          </cell>
          <cell r="LE64">
            <v>682082.19099999999</v>
          </cell>
          <cell r="LF64" t="str">
            <v>#N/A N/A</v>
          </cell>
          <cell r="LG64">
            <v>-103654.57299999999</v>
          </cell>
          <cell r="LH64">
            <v>-153010.755</v>
          </cell>
          <cell r="LI64">
            <v>-88201.421875</v>
          </cell>
          <cell r="LJ64">
            <v>-72065.960938000004</v>
          </cell>
          <cell r="LK64">
            <v>-109523.7890625</v>
          </cell>
          <cell r="LL64">
            <v>-144654.390625</v>
          </cell>
          <cell r="LM64">
            <v>-151903.1875</v>
          </cell>
          <cell r="LN64">
            <v>-125830</v>
          </cell>
          <cell r="LO64">
            <v>-150009.139</v>
          </cell>
          <cell r="LP64">
            <v>-175014.40099999998</v>
          </cell>
          <cell r="LQ64">
            <v>-192457.36799999999</v>
          </cell>
          <cell r="LR64">
            <v>-205323.389</v>
          </cell>
          <cell r="LS64">
            <v>-213460.557</v>
          </cell>
          <cell r="LT64">
            <v>-176451.31999999998</v>
          </cell>
          <cell r="LU64" t="str">
            <v>#N/A N/A</v>
          </cell>
          <cell r="LV64" t="str">
            <v>#N/A N/A</v>
          </cell>
          <cell r="LW64" t="str">
            <v>#N/A N/A</v>
          </cell>
          <cell r="LX64" t="str">
            <v>#N/A N/A</v>
          </cell>
          <cell r="LY64" t="str">
            <v>#N/A N/A</v>
          </cell>
          <cell r="LZ64" t="str">
            <v>#N/A N/A</v>
          </cell>
          <cell r="MA64" t="str">
            <v>#N/A N/A</v>
          </cell>
          <cell r="MB64" t="str">
            <v>#N/A N/A</v>
          </cell>
          <cell r="MC64">
            <v>71043.7734375</v>
          </cell>
          <cell r="MD64">
            <v>18067.757999999998</v>
          </cell>
          <cell r="ME64" t="str">
            <v>#N/A N/A</v>
          </cell>
          <cell r="MF64">
            <v>18069.992999999999</v>
          </cell>
          <cell r="MG64">
            <v>28402.585999999999</v>
          </cell>
          <cell r="MH64">
            <v>23951.788</v>
          </cell>
          <cell r="MI64">
            <v>16727.076000000001</v>
          </cell>
          <cell r="MJ64" t="str">
            <v>#N/A N/A</v>
          </cell>
          <cell r="MK64" t="str">
            <v>#N/A N/A</v>
          </cell>
          <cell r="ML64" t="str">
            <v>#N/A N/A</v>
          </cell>
          <cell r="MM64" t="str">
            <v>#N/A N/A</v>
          </cell>
          <cell r="MN64" t="str">
            <v>#N/A N/A</v>
          </cell>
          <cell r="MO64" t="str">
            <v>#N/A N/A</v>
          </cell>
          <cell r="MP64" t="str">
            <v>#N/A N/A</v>
          </cell>
          <cell r="MQ64" t="str">
            <v>#N/A N/A</v>
          </cell>
          <cell r="MR64">
            <v>61696.78515625</v>
          </cell>
          <cell r="MS64" t="str">
            <v>#N/A N/A</v>
          </cell>
          <cell r="MT64" t="str">
            <v>#N/A N/A</v>
          </cell>
          <cell r="MU64">
            <v>20722.076999999997</v>
          </cell>
          <cell r="MV64">
            <v>27095.178</v>
          </cell>
          <cell r="MW64">
            <v>12953.004999999999</v>
          </cell>
          <cell r="MX64">
            <v>8344.7009999999991</v>
          </cell>
          <cell r="MY64" t="str">
            <v>#N/A N/A</v>
          </cell>
          <cell r="MZ64">
            <v>-1356.0909999999999</v>
          </cell>
          <cell r="NA64">
            <v>-16716.505000000001</v>
          </cell>
          <cell r="NB64">
            <v>-633850.25</v>
          </cell>
          <cell r="NC64">
            <v>-115741.078125</v>
          </cell>
          <cell r="ND64">
            <v>-24022.4296875</v>
          </cell>
          <cell r="NE64">
            <v>-19433.564453125</v>
          </cell>
          <cell r="NF64">
            <v>-11139.1357421875</v>
          </cell>
          <cell r="NG64">
            <v>-78869.734375</v>
          </cell>
          <cell r="NH64">
            <v>-55000.006999999998</v>
          </cell>
          <cell r="NI64">
            <v>-80401.194999999992</v>
          </cell>
          <cell r="NJ64">
            <v>-92844.236999999994</v>
          </cell>
          <cell r="NK64">
            <v>-2871.471</v>
          </cell>
          <cell r="NL64">
            <v>-10850.332999999999</v>
          </cell>
          <cell r="NM64">
            <v>-12443.041999999999</v>
          </cell>
          <cell r="NN64" t="str">
            <v>#N/A N/A</v>
          </cell>
          <cell r="NO64">
            <v>288408.97200000001</v>
          </cell>
          <cell r="NP64">
            <v>294178.565</v>
          </cell>
          <cell r="NQ64">
            <v>377230.875</v>
          </cell>
          <cell r="NR64">
            <v>203118.84375</v>
          </cell>
          <cell r="NS64">
            <v>212153.640625</v>
          </cell>
          <cell r="NT64">
            <v>217781.09375</v>
          </cell>
          <cell r="NU64">
            <v>216484.65625</v>
          </cell>
          <cell r="NV64">
            <v>163502</v>
          </cell>
          <cell r="NW64">
            <v>176373.28699999998</v>
          </cell>
          <cell r="NX64">
            <v>170460.85399999999</v>
          </cell>
          <cell r="NY64">
            <v>163887.152</v>
          </cell>
          <cell r="NZ64">
            <v>167647.68799999999</v>
          </cell>
          <cell r="OA64">
            <v>180662.149</v>
          </cell>
          <cell r="OB64">
            <v>192214.08299999998</v>
          </cell>
          <cell r="OC64" t="str">
            <v>#N/A N/A</v>
          </cell>
          <cell r="OD64" t="str">
            <v>CLP</v>
          </cell>
        </row>
        <row r="65">
          <cell r="C65" t="str">
            <v>HORTIFRUT SA</v>
          </cell>
          <cell r="D65" t="str">
            <v>#N/A N/A</v>
          </cell>
          <cell r="E65" t="str">
            <v>#N/A N/A</v>
          </cell>
          <cell r="F65" t="str">
            <v>#N/A N/A</v>
          </cell>
          <cell r="G65" t="str">
            <v>#N/A N/A</v>
          </cell>
          <cell r="H65" t="str">
            <v>#N/A N/A</v>
          </cell>
          <cell r="I65" t="str">
            <v>#N/A N/A</v>
          </cell>
          <cell r="J65">
            <v>62452.129000000001</v>
          </cell>
          <cell r="K65">
            <v>63411.635993812291</v>
          </cell>
          <cell r="L65">
            <v>75355.461777832024</v>
          </cell>
          <cell r="M65">
            <v>87082.262522573612</v>
          </cell>
          <cell r="N65">
            <v>103928.76311307101</v>
          </cell>
          <cell r="O65">
            <v>127565.83876527035</v>
          </cell>
          <cell r="P65">
            <v>190406.35561597566</v>
          </cell>
          <cell r="Q65">
            <v>228415.54608239417</v>
          </cell>
          <cell r="R65" t="str">
            <v>#N/A N/A</v>
          </cell>
          <cell r="S65" t="str">
            <v>#N/A N/A</v>
          </cell>
          <cell r="T65" t="str">
            <v>#N/A N/A</v>
          </cell>
          <cell r="U65" t="str">
            <v>#N/A N/A</v>
          </cell>
          <cell r="V65" t="str">
            <v>#N/A N/A</v>
          </cell>
          <cell r="W65" t="str">
            <v>#N/A N/A</v>
          </cell>
          <cell r="X65" t="str">
            <v>#N/A N/A</v>
          </cell>
          <cell r="Y65">
            <v>47290.326000000001</v>
          </cell>
          <cell r="Z65">
            <v>50398.060235228077</v>
          </cell>
          <cell r="AA65">
            <v>60488.738427574412</v>
          </cell>
          <cell r="AB65">
            <v>70589.160602126824</v>
          </cell>
          <cell r="AC65">
            <v>86600.412948673868</v>
          </cell>
          <cell r="AD65">
            <v>103524.22058014793</v>
          </cell>
          <cell r="AE65">
            <v>159310.33075572041</v>
          </cell>
          <cell r="AF65">
            <v>189597.73558243673</v>
          </cell>
          <cell r="AG65" t="str">
            <v>#N/A N/A</v>
          </cell>
          <cell r="AH65" t="str">
            <v>#N/A N/A</v>
          </cell>
          <cell r="AI65" t="str">
            <v>#N/A N/A</v>
          </cell>
          <cell r="AJ65" t="str">
            <v>#N/A N/A</v>
          </cell>
          <cell r="AK65" t="str">
            <v>#N/A N/A</v>
          </cell>
          <cell r="AL65" t="str">
            <v>#N/A N/A</v>
          </cell>
          <cell r="AM65" t="str">
            <v>#N/A N/A</v>
          </cell>
          <cell r="AN65">
            <v>10115.32</v>
          </cell>
          <cell r="AO65">
            <v>7688.9004439056516</v>
          </cell>
          <cell r="AP65" t="str">
            <v>#N/A N/A</v>
          </cell>
          <cell r="AQ65" t="str">
            <v>#N/A N/A</v>
          </cell>
          <cell r="AR65">
            <v>13338.515897923728</v>
          </cell>
          <cell r="AS65">
            <v>18660.172017566896</v>
          </cell>
          <cell r="AT65">
            <v>27567.782521220819</v>
          </cell>
          <cell r="AU65">
            <v>35070.899899666379</v>
          </cell>
          <cell r="AV65" t="str">
            <v>#N/A N/A</v>
          </cell>
          <cell r="AW65" t="str">
            <v>#N/A N/A</v>
          </cell>
          <cell r="AX65" t="str">
            <v>#N/A N/A</v>
          </cell>
          <cell r="AY65" t="str">
            <v>#N/A N/A</v>
          </cell>
          <cell r="AZ65" t="str">
            <v>#N/A N/A</v>
          </cell>
          <cell r="BA65" t="str">
            <v>#N/A N/A</v>
          </cell>
          <cell r="BB65" t="str">
            <v>#N/A N/A</v>
          </cell>
          <cell r="BC65">
            <v>7867.0999999999995</v>
          </cell>
          <cell r="BD65">
            <v>4770.3592361644296</v>
          </cell>
          <cell r="BE65">
            <v>5754.7619608659415</v>
          </cell>
          <cell r="BF65">
            <v>8059.6075339571444</v>
          </cell>
          <cell r="BG65">
            <v>10854.3528758435</v>
          </cell>
          <cell r="BH65">
            <v>16129.475366501378</v>
          </cell>
          <cell r="BI65">
            <v>22645.59619384765</v>
          </cell>
          <cell r="BJ65">
            <v>27568.567457112629</v>
          </cell>
          <cell r="BK65" t="str">
            <v>#N/A N/A</v>
          </cell>
          <cell r="BL65" t="str">
            <v>#N/A N/A</v>
          </cell>
          <cell r="BM65" t="str">
            <v>#N/A N/A</v>
          </cell>
          <cell r="BN65" t="str">
            <v>#N/A N/A</v>
          </cell>
          <cell r="BO65" t="str">
            <v>#N/A N/A</v>
          </cell>
          <cell r="BP65" t="str">
            <v>#N/A N/A</v>
          </cell>
          <cell r="BQ65" t="str">
            <v>#N/A N/A</v>
          </cell>
          <cell r="BR65">
            <v>450.67199999999997</v>
          </cell>
          <cell r="BS65">
            <v>119.02149669708601</v>
          </cell>
          <cell r="BT65">
            <v>133.59450945834456</v>
          </cell>
          <cell r="BU65">
            <v>133.01278712346004</v>
          </cell>
          <cell r="BV65">
            <v>159.51555819152597</v>
          </cell>
          <cell r="BW65">
            <v>383.96435093496035</v>
          </cell>
          <cell r="BX65">
            <v>320.23037569944887</v>
          </cell>
          <cell r="BY65">
            <v>381.69646688269836</v>
          </cell>
          <cell r="BZ65" t="str">
            <v>#N/A N/A</v>
          </cell>
          <cell r="CA65" t="str">
            <v>#N/A N/A</v>
          </cell>
          <cell r="CB65" t="str">
            <v>#N/A N/A</v>
          </cell>
          <cell r="CC65" t="str">
            <v>#N/A N/A</v>
          </cell>
          <cell r="CD65" t="str">
            <v>#N/A N/A</v>
          </cell>
          <cell r="CE65" t="str">
            <v>#N/A N/A</v>
          </cell>
          <cell r="CF65" t="str">
            <v>#N/A N/A</v>
          </cell>
          <cell r="CG65">
            <v>1805.7559999999999</v>
          </cell>
          <cell r="CH65">
            <v>2089.302235447909</v>
          </cell>
          <cell r="CI65">
            <v>1656.1639951171874</v>
          </cell>
          <cell r="CJ65">
            <v>1680.7979463782676</v>
          </cell>
          <cell r="CK65">
            <v>2193.8252530547979</v>
          </cell>
          <cell r="CL65">
            <v>1532.3893386346222</v>
          </cell>
          <cell r="CM65">
            <v>2518.4606374081432</v>
          </cell>
          <cell r="CN65">
            <v>2532.4218420279199</v>
          </cell>
          <cell r="CO65" t="str">
            <v>#N/A N/A</v>
          </cell>
          <cell r="CP65" t="str">
            <v>#N/A N/A</v>
          </cell>
          <cell r="CQ65" t="str">
            <v>#N/A N/A</v>
          </cell>
          <cell r="CR65" t="str">
            <v>#N/A N/A</v>
          </cell>
          <cell r="CS65" t="str">
            <v>#N/A N/A</v>
          </cell>
          <cell r="CT65" t="str">
            <v>#N/A N/A</v>
          </cell>
          <cell r="CU65" t="str">
            <v>#N/A N/A</v>
          </cell>
          <cell r="CV65">
            <v>-326.49999999999994</v>
          </cell>
          <cell r="CW65">
            <v>3406.3617082884339</v>
          </cell>
          <cell r="CX65">
            <v>3512.719754421892</v>
          </cell>
          <cell r="CY65">
            <v>7973.9956673358629</v>
          </cell>
          <cell r="CZ65">
            <v>8245.2035779851576</v>
          </cell>
          <cell r="DA65">
            <v>13368.400104874883</v>
          </cell>
          <cell r="DB65">
            <v>18927.27058367616</v>
          </cell>
          <cell r="DC65">
            <v>25912.148827244317</v>
          </cell>
          <cell r="DD65" t="str">
            <v>#N/A N/A</v>
          </cell>
          <cell r="DE65" t="str">
            <v>#N/A N/A</v>
          </cell>
          <cell r="DF65" t="str">
            <v>#N/A N/A</v>
          </cell>
          <cell r="DG65" t="str">
            <v>#N/A N/A</v>
          </cell>
          <cell r="DH65" t="str">
            <v>#N/A N/A</v>
          </cell>
          <cell r="DI65" t="str">
            <v>#N/A N/A</v>
          </cell>
          <cell r="DJ65" t="str">
            <v>#N/A N/A</v>
          </cell>
          <cell r="DK65">
            <v>355.358</v>
          </cell>
          <cell r="DL65">
            <v>-249.77750715303966</v>
          </cell>
          <cell r="DM65">
            <v>924.96351205128644</v>
          </cell>
          <cell r="DN65">
            <v>1630.0112458402191</v>
          </cell>
          <cell r="DO65">
            <v>1656.9192279223446</v>
          </cell>
          <cell r="DP65">
            <v>3998.1836284453288</v>
          </cell>
          <cell r="DQ65">
            <v>5659.1157659257324</v>
          </cell>
          <cell r="DR65">
            <v>8088.9534276770819</v>
          </cell>
          <cell r="DS65" t="str">
            <v>#N/A N/A</v>
          </cell>
          <cell r="DT65" t="str">
            <v>#N/A N/A</v>
          </cell>
          <cell r="DU65" t="str">
            <v>#N/A N/A</v>
          </cell>
          <cell r="DV65" t="str">
            <v>#N/A N/A</v>
          </cell>
          <cell r="DW65" t="str">
            <v>#N/A N/A</v>
          </cell>
          <cell r="DX65" t="str">
            <v>#N/A N/A</v>
          </cell>
          <cell r="DY65" t="str">
            <v>#N/A N/A</v>
          </cell>
          <cell r="DZ65">
            <v>-681.85799999999995</v>
          </cell>
          <cell r="EA65">
            <v>3656.1392154414734</v>
          </cell>
          <cell r="EB65">
            <v>2587.7562423706054</v>
          </cell>
          <cell r="EC65">
            <v>6343.984421495642</v>
          </cell>
          <cell r="ED65">
            <v>6588.2843500628123</v>
          </cell>
          <cell r="EE65">
            <v>9370.2164764295558</v>
          </cell>
          <cell r="EF65">
            <v>13268.154817750426</v>
          </cell>
          <cell r="EG65">
            <v>17823.195399567234</v>
          </cell>
          <cell r="EH65" t="str">
            <v>#N/A N/A</v>
          </cell>
          <cell r="EI65" t="str">
            <v>#N/A N/A</v>
          </cell>
          <cell r="EJ65" t="str">
            <v>#N/A N/A</v>
          </cell>
          <cell r="EK65" t="str">
            <v>#N/A N/A</v>
          </cell>
          <cell r="EL65" t="str">
            <v>#N/A N/A</v>
          </cell>
          <cell r="EM65" t="str">
            <v>#N/A N/A</v>
          </cell>
          <cell r="EN65" t="str">
            <v>#N/A N/A</v>
          </cell>
          <cell r="EO65">
            <v>4734.4589999999998</v>
          </cell>
          <cell r="EP65">
            <v>5597.1734999999999</v>
          </cell>
          <cell r="EQ65">
            <v>6869.7719999999999</v>
          </cell>
          <cell r="ER65">
            <v>17515.981499999994</v>
          </cell>
          <cell r="ES65">
            <v>18839.907709999999</v>
          </cell>
          <cell r="ET65">
            <v>24501.733500000002</v>
          </cell>
          <cell r="EU65">
            <v>30738.271199999999</v>
          </cell>
          <cell r="EV65">
            <v>17430.8514</v>
          </cell>
          <cell r="EW65" t="str">
            <v>#N/A N/A</v>
          </cell>
          <cell r="EX65" t="str">
            <v>#N/A N/A</v>
          </cell>
          <cell r="EY65" t="str">
            <v>#N/A N/A</v>
          </cell>
          <cell r="EZ65" t="str">
            <v>#N/A N/A</v>
          </cell>
          <cell r="FA65" t="str">
            <v>#N/A N/A</v>
          </cell>
          <cell r="FB65" t="str">
            <v>#N/A N/A</v>
          </cell>
          <cell r="FC65" t="str">
            <v>#N/A N/A</v>
          </cell>
          <cell r="FD65">
            <v>53.105999999999995</v>
          </cell>
          <cell r="FE65">
            <v>1466.0230499999998</v>
          </cell>
          <cell r="FF65">
            <v>1638</v>
          </cell>
          <cell r="FG65">
            <v>340.27250000000004</v>
          </cell>
          <cell r="FH65">
            <v>415.58972</v>
          </cell>
          <cell r="FI65">
            <v>1234.8074999999999</v>
          </cell>
          <cell r="FJ65">
            <v>30.951899999999998</v>
          </cell>
          <cell r="FK65">
            <v>2.1257999999999999</v>
          </cell>
          <cell r="FL65" t="str">
            <v>#N/A N/A</v>
          </cell>
          <cell r="FM65" t="str">
            <v>#N/A N/A</v>
          </cell>
          <cell r="FN65" t="str">
            <v>#N/A N/A</v>
          </cell>
          <cell r="FO65" t="str">
            <v>#N/A N/A</v>
          </cell>
          <cell r="FP65" t="str">
            <v>#N/A N/A</v>
          </cell>
          <cell r="FQ65" t="str">
            <v>#N/A N/A</v>
          </cell>
          <cell r="FR65" t="str">
            <v>#N/A N/A</v>
          </cell>
          <cell r="FS65">
            <v>4446.1629999999996</v>
          </cell>
          <cell r="FT65">
            <v>4406.1883499999985</v>
          </cell>
          <cell r="FU65">
            <v>6459.8040000000001</v>
          </cell>
          <cell r="FV65">
            <v>9148.914499999999</v>
          </cell>
          <cell r="FW65">
            <v>12738.686740000001</v>
          </cell>
          <cell r="FX65">
            <v>31231.697100000001</v>
          </cell>
          <cell r="FY65">
            <v>27739.578299999997</v>
          </cell>
          <cell r="FZ65">
            <v>31541.2032</v>
          </cell>
          <cell r="GA65" t="str">
            <v>#N/A N/A</v>
          </cell>
          <cell r="GB65" t="str">
            <v>#N/A N/A</v>
          </cell>
          <cell r="GC65" t="str">
            <v>#N/A N/A</v>
          </cell>
          <cell r="GD65" t="str">
            <v>#N/A N/A</v>
          </cell>
          <cell r="GE65" t="str">
            <v>#N/A N/A</v>
          </cell>
          <cell r="GF65" t="str">
            <v>#N/A N/A</v>
          </cell>
          <cell r="GG65" t="str">
            <v>#N/A N/A</v>
          </cell>
          <cell r="GH65">
            <v>11780.849</v>
          </cell>
          <cell r="GI65">
            <v>9072.698550000001</v>
          </cell>
          <cell r="GJ65">
            <v>10189.295999999998</v>
          </cell>
          <cell r="GK65">
            <v>15400.057999999999</v>
          </cell>
          <cell r="GL65">
            <v>10389.743</v>
          </cell>
          <cell r="GM65">
            <v>18849.993300000002</v>
          </cell>
          <cell r="GN65">
            <v>30336.503399999994</v>
          </cell>
          <cell r="GO65">
            <v>34622.904600000002</v>
          </cell>
          <cell r="GP65" t="str">
            <v>#N/A N/A</v>
          </cell>
          <cell r="GQ65" t="str">
            <v>#N/A N/A</v>
          </cell>
          <cell r="GR65" t="str">
            <v>#N/A N/A</v>
          </cell>
          <cell r="GS65" t="str">
            <v>#N/A N/A</v>
          </cell>
          <cell r="GT65" t="str">
            <v>#N/A N/A</v>
          </cell>
          <cell r="GU65" t="str">
            <v>#N/A N/A</v>
          </cell>
          <cell r="GV65" t="str">
            <v>#N/A N/A</v>
          </cell>
          <cell r="GW65">
            <v>39043.841999999997</v>
          </cell>
          <cell r="GX65">
            <v>33701.276849999995</v>
          </cell>
          <cell r="GY65">
            <v>37238.292000000001</v>
          </cell>
          <cell r="GZ65">
            <v>58152.829999999994</v>
          </cell>
          <cell r="HA65">
            <v>60495.116499999996</v>
          </cell>
          <cell r="HB65">
            <v>94675.580999999991</v>
          </cell>
          <cell r="HC65">
            <v>113350.10609999999</v>
          </cell>
          <cell r="HD65">
            <v>115624.38780000001</v>
          </cell>
          <cell r="HE65" t="str">
            <v>#N/A N/A</v>
          </cell>
          <cell r="HF65" t="str">
            <v>#N/A N/A</v>
          </cell>
          <cell r="HG65" t="str">
            <v>#N/A N/A</v>
          </cell>
          <cell r="HH65" t="str">
            <v>#N/A N/A</v>
          </cell>
          <cell r="HI65" t="str">
            <v>#N/A N/A</v>
          </cell>
          <cell r="HJ65" t="str">
            <v>#N/A N/A</v>
          </cell>
          <cell r="HK65" t="str">
            <v>#N/A N/A</v>
          </cell>
          <cell r="HL65">
            <v>27278.859</v>
          </cell>
          <cell r="HM65">
            <v>26269.671599999998</v>
          </cell>
          <cell r="HN65">
            <v>13990.859999999999</v>
          </cell>
          <cell r="HO65">
            <v>16848.943500000001</v>
          </cell>
          <cell r="HP65">
            <v>21309.027739999998</v>
          </cell>
          <cell r="HQ65">
            <v>86850.579600000012</v>
          </cell>
          <cell r="HR65">
            <v>46927.328699999991</v>
          </cell>
          <cell r="HS65">
            <v>143067.75719999999</v>
          </cell>
          <cell r="HT65" t="str">
            <v>#N/A N/A</v>
          </cell>
          <cell r="HU65" t="str">
            <v>#N/A N/A</v>
          </cell>
          <cell r="HV65" t="str">
            <v>#N/A N/A</v>
          </cell>
          <cell r="HW65" t="str">
            <v>#N/A N/A</v>
          </cell>
          <cell r="HX65" t="str">
            <v>#N/A N/A</v>
          </cell>
          <cell r="HY65" t="str">
            <v>#N/A N/A</v>
          </cell>
          <cell r="HZ65" t="str">
            <v>#N/A N/A</v>
          </cell>
          <cell r="IA65">
            <v>74622.991999999998</v>
          </cell>
          <cell r="IB65">
            <v>67527.386400000003</v>
          </cell>
          <cell r="IC65">
            <v>81291.599999999977</v>
          </cell>
          <cell r="ID65">
            <v>111446.25700000001</v>
          </cell>
          <cell r="IE65">
            <v>127111.56315000002</v>
          </cell>
          <cell r="IF65">
            <v>219417.93645000001</v>
          </cell>
          <cell r="IG65">
            <v>273389.02919999999</v>
          </cell>
          <cell r="IH65">
            <v>333681.86579999997</v>
          </cell>
          <cell r="II65" t="str">
            <v>#N/A N/A</v>
          </cell>
          <cell r="IJ65" t="str">
            <v>#N/A N/A</v>
          </cell>
          <cell r="IK65" t="str">
            <v>#N/A N/A</v>
          </cell>
          <cell r="IL65" t="str">
            <v>#N/A N/A</v>
          </cell>
          <cell r="IM65" t="str">
            <v>#N/A N/A</v>
          </cell>
          <cell r="IN65" t="str">
            <v>#N/A N/A</v>
          </cell>
          <cell r="IO65" t="str">
            <v>#N/A N/A</v>
          </cell>
          <cell r="IP65">
            <v>7554.4349999999995</v>
          </cell>
          <cell r="IQ65">
            <v>6883.5592499999984</v>
          </cell>
          <cell r="IR65">
            <v>11634.48</v>
          </cell>
          <cell r="IS65">
            <v>18306.660499999998</v>
          </cell>
          <cell r="IT65">
            <v>18751.331560000002</v>
          </cell>
          <cell r="IU65">
            <v>31162.3377</v>
          </cell>
          <cell r="IV65">
            <v>31382.1921</v>
          </cell>
          <cell r="IW65">
            <v>31045.891799999998</v>
          </cell>
          <cell r="IX65" t="str">
            <v>#N/A N/A</v>
          </cell>
          <cell r="IY65" t="str">
            <v>#N/A N/A</v>
          </cell>
          <cell r="IZ65" t="str">
            <v>#N/A N/A</v>
          </cell>
          <cell r="JA65" t="str">
            <v>#N/A N/A</v>
          </cell>
          <cell r="JB65" t="str">
            <v>#N/A N/A</v>
          </cell>
          <cell r="JC65" t="str">
            <v>#N/A N/A</v>
          </cell>
          <cell r="JD65" t="str">
            <v>#N/A N/A</v>
          </cell>
          <cell r="JE65">
            <v>47729.194000000003</v>
          </cell>
          <cell r="JF65">
            <v>38903.146800000002</v>
          </cell>
          <cell r="JG65">
            <v>39619.476000000002</v>
          </cell>
          <cell r="JH65">
            <v>56688.359500000006</v>
          </cell>
          <cell r="JI65">
            <v>37098.085570000003</v>
          </cell>
          <cell r="JJ65">
            <v>72748.552500000005</v>
          </cell>
          <cell r="JK65">
            <v>98295.9516</v>
          </cell>
          <cell r="JL65">
            <v>114838.55039999999</v>
          </cell>
          <cell r="JM65" t="str">
            <v>#N/A N/A</v>
          </cell>
          <cell r="JN65" t="str">
            <v>#N/A N/A</v>
          </cell>
          <cell r="JO65" t="str">
            <v>#N/A N/A</v>
          </cell>
          <cell r="JP65" t="str">
            <v>#N/A N/A</v>
          </cell>
          <cell r="JQ65" t="str">
            <v>#N/A N/A</v>
          </cell>
          <cell r="JR65" t="str">
            <v>#N/A N/A</v>
          </cell>
          <cell r="JS65" t="str">
            <v>#N/A N/A</v>
          </cell>
          <cell r="JT65">
            <v>60740.070999999996</v>
          </cell>
          <cell r="JU65">
            <v>51236.211600000002</v>
          </cell>
          <cell r="JV65">
            <v>60671.052000000003</v>
          </cell>
          <cell r="JW65">
            <v>85179.297999999995</v>
          </cell>
          <cell r="JX65">
            <v>66975.060360000003</v>
          </cell>
          <cell r="JY65">
            <v>120804.63315000002</v>
          </cell>
          <cell r="JZ65">
            <v>154530.69869999998</v>
          </cell>
          <cell r="KA65">
            <v>188371.38960000002</v>
          </cell>
          <cell r="KB65" t="str">
            <v>#N/A N/A</v>
          </cell>
          <cell r="KC65" t="str">
            <v>#N/A N/A</v>
          </cell>
          <cell r="KD65" t="str">
            <v>#N/A N/A</v>
          </cell>
          <cell r="KE65" t="str">
            <v>#N/A N/A</v>
          </cell>
          <cell r="KF65" t="str">
            <v>#N/A N/A</v>
          </cell>
          <cell r="KG65" t="str">
            <v>#N/A N/A</v>
          </cell>
          <cell r="KH65" t="str">
            <v>#N/A N/A</v>
          </cell>
          <cell r="KI65">
            <v>2690.64</v>
          </cell>
          <cell r="KJ65">
            <v>4178.3432999999995</v>
          </cell>
          <cell r="KK65">
            <v>5415.2280000000001</v>
          </cell>
          <cell r="KL65">
            <v>8739.0290000000005</v>
          </cell>
          <cell r="KM65">
            <v>8799.20262</v>
          </cell>
          <cell r="KN65">
            <v>12476.81025</v>
          </cell>
          <cell r="KO65">
            <v>16346.2446</v>
          </cell>
          <cell r="KP65">
            <v>21408.931800000002</v>
          </cell>
          <cell r="KQ65" t="str">
            <v>#N/A N/A</v>
          </cell>
          <cell r="KR65" t="str">
            <v>#N/A N/A</v>
          </cell>
          <cell r="KS65" t="str">
            <v>#N/A N/A</v>
          </cell>
          <cell r="KT65" t="str">
            <v>#N/A N/A</v>
          </cell>
          <cell r="KU65" t="str">
            <v>#N/A N/A</v>
          </cell>
          <cell r="KV65" t="str">
            <v>#N/A N/A</v>
          </cell>
          <cell r="KW65" t="str">
            <v>#N/A N/A</v>
          </cell>
          <cell r="KX65">
            <v>13882.920999999997</v>
          </cell>
          <cell r="KY65">
            <v>16291.174799999997</v>
          </cell>
          <cell r="KZ65">
            <v>20620.547999999999</v>
          </cell>
          <cell r="LA65">
            <v>26266.958999999999</v>
          </cell>
          <cell r="LB65">
            <v>60136.502789999999</v>
          </cell>
          <cell r="LC65">
            <v>98613.303300000014</v>
          </cell>
          <cell r="LD65">
            <v>118858.3305</v>
          </cell>
          <cell r="LE65">
            <v>145310.47619999998</v>
          </cell>
          <cell r="LF65" t="str">
            <v>#N/A N/A</v>
          </cell>
          <cell r="LG65" t="str">
            <v>#N/A N/A</v>
          </cell>
          <cell r="LH65" t="str">
            <v>#N/A N/A</v>
          </cell>
          <cell r="LI65" t="str">
            <v>#N/A N/A</v>
          </cell>
          <cell r="LJ65" t="str">
            <v>#N/A N/A</v>
          </cell>
          <cell r="LK65" t="str">
            <v>#N/A N/A</v>
          </cell>
          <cell r="LL65" t="str">
            <v>#N/A N/A</v>
          </cell>
          <cell r="LM65">
            <v>-7983.7609999999995</v>
          </cell>
          <cell r="LN65">
            <v>-5477.2239935438365</v>
          </cell>
          <cell r="LO65">
            <v>-2305.2701422182281</v>
          </cell>
          <cell r="LP65">
            <v>-3716.1354307983397</v>
          </cell>
          <cell r="LQ65">
            <v>-9283.5136899940226</v>
          </cell>
          <cell r="LR65">
            <v>-14120.474794835231</v>
          </cell>
          <cell r="LS65">
            <v>-6242.4944539200933</v>
          </cell>
          <cell r="LT65">
            <v>-11553.683621061709</v>
          </cell>
          <cell r="LU65" t="str">
            <v>#N/A N/A</v>
          </cell>
          <cell r="LV65" t="str">
            <v>#N/A N/A</v>
          </cell>
          <cell r="LW65" t="str">
            <v>#N/A N/A</v>
          </cell>
          <cell r="LX65" t="str">
            <v>#N/A N/A</v>
          </cell>
          <cell r="LY65" t="str">
            <v>#N/A N/A</v>
          </cell>
          <cell r="LZ65" t="str">
            <v>#N/A N/A</v>
          </cell>
          <cell r="MA65" t="str">
            <v>#N/A N/A</v>
          </cell>
          <cell r="MB65" t="str">
            <v>#N/A N/A</v>
          </cell>
          <cell r="MC65" t="str">
            <v>#N/A N/A</v>
          </cell>
          <cell r="MD65">
            <v>1656.1639951171874</v>
          </cell>
          <cell r="ME65">
            <v>1680.7979463782676</v>
          </cell>
          <cell r="MF65">
            <v>2193.8252530547979</v>
          </cell>
          <cell r="MG65">
            <v>1532.3893386346222</v>
          </cell>
          <cell r="MH65">
            <v>2518.4606374081432</v>
          </cell>
          <cell r="MI65">
            <v>2532.4218420279199</v>
          </cell>
          <cell r="MJ65" t="str">
            <v>#N/A N/A</v>
          </cell>
          <cell r="MK65" t="str">
            <v>#N/A N/A</v>
          </cell>
          <cell r="ML65" t="str">
            <v>#N/A N/A</v>
          </cell>
          <cell r="MM65" t="str">
            <v>#N/A N/A</v>
          </cell>
          <cell r="MN65" t="str">
            <v>#N/A N/A</v>
          </cell>
          <cell r="MO65" t="str">
            <v>#N/A N/A</v>
          </cell>
          <cell r="MP65" t="str">
            <v>#N/A N/A</v>
          </cell>
          <cell r="MQ65" t="str">
            <v>#N/A N/A</v>
          </cell>
          <cell r="MR65" t="str">
            <v>#N/A N/A</v>
          </cell>
          <cell r="MS65" t="str">
            <v>#N/A N/A</v>
          </cell>
          <cell r="MT65" t="str">
            <v>#N/A N/A</v>
          </cell>
          <cell r="MU65">
            <v>1509.0755398423935</v>
          </cell>
          <cell r="MV65">
            <v>1086.495253677894</v>
          </cell>
          <cell r="MW65">
            <v>5097.9990826591393</v>
          </cell>
          <cell r="MX65">
            <v>4814.0894013524548</v>
          </cell>
          <cell r="MY65" t="str">
            <v>#N/A N/A</v>
          </cell>
          <cell r="MZ65" t="str">
            <v>#N/A N/A</v>
          </cell>
          <cell r="NA65" t="str">
            <v>#N/A N/A</v>
          </cell>
          <cell r="NB65" t="str">
            <v>#N/A N/A</v>
          </cell>
          <cell r="NC65" t="str">
            <v>#N/A N/A</v>
          </cell>
          <cell r="ND65" t="str">
            <v>#N/A N/A</v>
          </cell>
          <cell r="NE65" t="str">
            <v>#N/A N/A</v>
          </cell>
          <cell r="NF65">
            <v>-2511.9849999999997</v>
          </cell>
          <cell r="NG65">
            <v>-1188.5386078624504</v>
          </cell>
          <cell r="NH65">
            <v>-948.4190366126752</v>
          </cell>
          <cell r="NI65">
            <v>-1973.909760912147</v>
          </cell>
          <cell r="NJ65">
            <v>-2648.0555315635943</v>
          </cell>
          <cell r="NK65">
            <v>-2696.1729003716828</v>
          </cell>
          <cell r="NL65">
            <v>-4401.0270884897518</v>
          </cell>
          <cell r="NM65">
            <v>-4490.6622064295507</v>
          </cell>
          <cell r="NN65" t="str">
            <v>#N/A N/A</v>
          </cell>
          <cell r="NO65" t="str">
            <v>#N/A N/A</v>
          </cell>
          <cell r="NP65" t="str">
            <v>#N/A N/A</v>
          </cell>
          <cell r="NQ65" t="str">
            <v>#N/A N/A</v>
          </cell>
          <cell r="NR65" t="str">
            <v>#N/A N/A</v>
          </cell>
          <cell r="NS65" t="str">
            <v>#N/A N/A</v>
          </cell>
          <cell r="NT65" t="str">
            <v>#N/A N/A</v>
          </cell>
          <cell r="NU65">
            <v>2248.2199999999998</v>
          </cell>
          <cell r="NV65">
            <v>2918.5412077412216</v>
          </cell>
          <cell r="NW65" t="str">
            <v>#N/A N/A</v>
          </cell>
          <cell r="NX65" t="str">
            <v>#N/A N/A</v>
          </cell>
          <cell r="NY65">
            <v>2484.1630220802276</v>
          </cell>
          <cell r="NZ65">
            <v>2530.6966510655193</v>
          </cell>
          <cell r="OA65">
            <v>4922.1863273731678</v>
          </cell>
          <cell r="OB65">
            <v>7502.3324425537576</v>
          </cell>
          <cell r="OC65" t="str">
            <v>#N/A N/A</v>
          </cell>
          <cell r="OD65" t="str">
            <v>CLP</v>
          </cell>
        </row>
        <row r="66">
          <cell r="C66" t="str">
            <v>PUCOBRE-A</v>
          </cell>
          <cell r="D66">
            <v>37992.19921875</v>
          </cell>
          <cell r="E66">
            <v>44284.3984375</v>
          </cell>
          <cell r="F66">
            <v>64721.8984375</v>
          </cell>
          <cell r="G66">
            <v>86016.337492690349</v>
          </cell>
          <cell r="H66">
            <v>151743.76007122596</v>
          </cell>
          <cell r="I66">
            <v>152631.34011376879</v>
          </cell>
          <cell r="J66">
            <v>126119.81435303121</v>
          </cell>
          <cell r="K66">
            <v>113606.85541269828</v>
          </cell>
          <cell r="L66">
            <v>134190.0758211207</v>
          </cell>
          <cell r="M66">
            <v>129210.55614317815</v>
          </cell>
          <cell r="N66">
            <v>134918.55091514546</v>
          </cell>
          <cell r="O66">
            <v>141457.91670103333</v>
          </cell>
          <cell r="P66">
            <v>143984.93837287053</v>
          </cell>
          <cell r="Q66">
            <v>128127.58193037899</v>
          </cell>
          <cell r="R66" t="str">
            <v>#N/A N/A</v>
          </cell>
          <cell r="S66">
            <v>24346.5</v>
          </cell>
          <cell r="T66">
            <v>26655.69921875</v>
          </cell>
          <cell r="U66">
            <v>28644.80078125</v>
          </cell>
          <cell r="V66">
            <v>34739.841898461018</v>
          </cell>
          <cell r="W66">
            <v>43008.341297262275</v>
          </cell>
          <cell r="X66">
            <v>55928.115942645854</v>
          </cell>
          <cell r="Y66">
            <v>67271.264649573437</v>
          </cell>
          <cell r="Z66">
            <v>55447.810575685042</v>
          </cell>
          <cell r="AA66">
            <v>69429.882409834245</v>
          </cell>
          <cell r="AB66">
            <v>79121.326292518963</v>
          </cell>
          <cell r="AC66">
            <v>95239.055815003361</v>
          </cell>
          <cell r="AD66">
            <v>94685.113502689055</v>
          </cell>
          <cell r="AE66">
            <v>112608.64058129906</v>
          </cell>
          <cell r="AF66">
            <v>107009.22646593934</v>
          </cell>
          <cell r="AG66" t="str">
            <v>#N/A N/A</v>
          </cell>
          <cell r="AH66">
            <v>15539.20263671875</v>
          </cell>
          <cell r="AI66">
            <v>21710.400390625</v>
          </cell>
          <cell r="AJ66">
            <v>39580.400390625</v>
          </cell>
          <cell r="AK66">
            <v>54435.019036839985</v>
          </cell>
          <cell r="AL66">
            <v>112257.3247078173</v>
          </cell>
          <cell r="AM66">
            <v>100116.32755278121</v>
          </cell>
          <cell r="AN66">
            <v>62428.139235381816</v>
          </cell>
          <cell r="AO66">
            <v>62964.048282394979</v>
          </cell>
          <cell r="AP66">
            <v>67508.059103923937</v>
          </cell>
          <cell r="AQ66">
            <v>51902.073218436373</v>
          </cell>
          <cell r="AR66">
            <v>42940.323812563372</v>
          </cell>
          <cell r="AS66">
            <v>48639.117662824254</v>
          </cell>
          <cell r="AT66">
            <v>32093.819328566511</v>
          </cell>
          <cell r="AU66">
            <v>27261.508035212137</v>
          </cell>
          <cell r="AV66" t="str">
            <v>#N/A N/A</v>
          </cell>
          <cell r="AW66">
            <v>11353.2998046875</v>
          </cell>
          <cell r="AX66">
            <v>15201.2001953125</v>
          </cell>
          <cell r="AY66">
            <v>32321.900390625</v>
          </cell>
          <cell r="AZ66">
            <v>46599.12840955444</v>
          </cell>
          <cell r="BA66">
            <v>103355.71734302881</v>
          </cell>
          <cell r="BB66">
            <v>90260.757310031913</v>
          </cell>
          <cell r="BC66">
            <v>52086.80939618819</v>
          </cell>
          <cell r="BD66">
            <v>51920.75298971669</v>
          </cell>
          <cell r="BE66">
            <v>56931.147234861171</v>
          </cell>
          <cell r="BF66">
            <v>40116.656596435547</v>
          </cell>
          <cell r="BG66">
            <v>29598.403619190431</v>
          </cell>
          <cell r="BH66">
            <v>34960.078012096172</v>
          </cell>
          <cell r="BI66">
            <v>16678.237285537427</v>
          </cell>
          <cell r="BJ66">
            <v>11280.014456126944</v>
          </cell>
          <cell r="BK66" t="str">
            <v>#N/A N/A</v>
          </cell>
          <cell r="BL66" t="str">
            <v>#N/A N/A</v>
          </cell>
          <cell r="BM66" t="str">
            <v>#N/A N/A</v>
          </cell>
          <cell r="BN66" t="str">
            <v>#N/A N/A</v>
          </cell>
          <cell r="BO66">
            <v>120.27675566218849</v>
          </cell>
          <cell r="BP66">
            <v>1199.9663755812076</v>
          </cell>
          <cell r="BQ66">
            <v>1723.0018159353442</v>
          </cell>
          <cell r="BR66">
            <v>2416.5898786502357</v>
          </cell>
          <cell r="BS66">
            <v>601.25411969419338</v>
          </cell>
          <cell r="BT66">
            <v>524.68988638410895</v>
          </cell>
          <cell r="BU66">
            <v>937.37738707369272</v>
          </cell>
          <cell r="BV66">
            <v>86.080042072866149</v>
          </cell>
          <cell r="BW66">
            <v>15.854011909572558</v>
          </cell>
          <cell r="BX66">
            <v>222.62004727769173</v>
          </cell>
          <cell r="BY66">
            <v>0</v>
          </cell>
          <cell r="BZ66" t="str">
            <v>#N/A N/A</v>
          </cell>
          <cell r="CA66">
            <v>693.5</v>
          </cell>
          <cell r="CB66">
            <v>510.70001220703125</v>
          </cell>
          <cell r="CC66">
            <v>417.5</v>
          </cell>
          <cell r="CD66">
            <v>578.44729297168908</v>
          </cell>
          <cell r="CE66">
            <v>573.4586951375004</v>
          </cell>
          <cell r="CF66">
            <v>528.90935893365395</v>
          </cell>
          <cell r="CG66">
            <v>1464.6158309587458</v>
          </cell>
          <cell r="CH66">
            <v>1120.9254806042034</v>
          </cell>
          <cell r="CI66">
            <v>140.22324466047618</v>
          </cell>
          <cell r="CJ66">
            <v>251.0314055166391</v>
          </cell>
          <cell r="CK66">
            <v>813.62661236104566</v>
          </cell>
          <cell r="CL66">
            <v>1058.7507328361423</v>
          </cell>
          <cell r="CM66">
            <v>953.27045885575683</v>
          </cell>
          <cell r="CN66">
            <v>517.22162750828772</v>
          </cell>
          <cell r="CO66" t="str">
            <v>#N/A N/A</v>
          </cell>
          <cell r="CP66">
            <v>11888.599853515625</v>
          </cell>
          <cell r="CQ66">
            <v>12998.200225830078</v>
          </cell>
          <cell r="CR66">
            <v>29804.700340270996</v>
          </cell>
          <cell r="CS66">
            <v>38616.108604355737</v>
          </cell>
          <cell r="CT66">
            <v>71269.08426774996</v>
          </cell>
          <cell r="CU66">
            <v>89474.441902579478</v>
          </cell>
          <cell r="CV66">
            <v>51903.536348151007</v>
          </cell>
          <cell r="CW66">
            <v>53280.838888307742</v>
          </cell>
          <cell r="CX66">
            <v>56447.759467813426</v>
          </cell>
          <cell r="CY66">
            <v>39216.522789756425</v>
          </cell>
          <cell r="CZ66">
            <v>28886.905870305673</v>
          </cell>
          <cell r="DA66">
            <v>34041.040759213145</v>
          </cell>
          <cell r="DB66">
            <v>17641.211695171954</v>
          </cell>
          <cell r="DC66">
            <v>10741.84207914997</v>
          </cell>
          <cell r="DD66" t="str">
            <v>#N/A N/A</v>
          </cell>
          <cell r="DE66">
            <v>1769.199951171875</v>
          </cell>
          <cell r="DF66">
            <v>2270.699951171875</v>
          </cell>
          <cell r="DG66">
            <v>5142</v>
          </cell>
          <cell r="DH66">
            <v>6676.1989768924986</v>
          </cell>
          <cell r="DI66">
            <v>12995.391202796478</v>
          </cell>
          <cell r="DJ66">
            <v>16352.331840507188</v>
          </cell>
          <cell r="DK66">
            <v>9796.7456981544437</v>
          </cell>
          <cell r="DL66">
            <v>10144.207376194587</v>
          </cell>
          <cell r="DM66">
            <v>10485.129381648621</v>
          </cell>
          <cell r="DN66">
            <v>9089.8520305861257</v>
          </cell>
          <cell r="DO66">
            <v>4619.6289245771504</v>
          </cell>
          <cell r="DP66">
            <v>7170.4723239763625</v>
          </cell>
          <cell r="DQ66">
            <v>-3004.2289969807475</v>
          </cell>
          <cell r="DR66">
            <v>2587.4175593832315</v>
          </cell>
          <cell r="DS66" t="str">
            <v>#N/A N/A</v>
          </cell>
          <cell r="DT66">
            <v>10119.400390625</v>
          </cell>
          <cell r="DU66">
            <v>10727.5</v>
          </cell>
          <cell r="DV66">
            <v>24662.69921875</v>
          </cell>
          <cell r="DW66">
            <v>31939.912495084507</v>
          </cell>
          <cell r="DX66">
            <v>58273.695989767773</v>
          </cell>
          <cell r="DY66">
            <v>73122.111804841697</v>
          </cell>
          <cell r="DZ66">
            <v>42106.791149376797</v>
          </cell>
          <cell r="EA66">
            <v>43136.630579537785</v>
          </cell>
          <cell r="EB66">
            <v>45962.630086164798</v>
          </cell>
          <cell r="EC66">
            <v>30126.670759170298</v>
          </cell>
          <cell r="ED66">
            <v>24267.276945728518</v>
          </cell>
          <cell r="EE66">
            <v>26870.568435236786</v>
          </cell>
          <cell r="EF66">
            <v>20645.440692152701</v>
          </cell>
          <cell r="EG66">
            <v>8154.4245197667378</v>
          </cell>
          <cell r="EH66" t="str">
            <v>#N/A N/A</v>
          </cell>
          <cell r="EI66">
            <v>158.81300354003906</v>
          </cell>
          <cell r="EJ66">
            <v>798.6610107421875</v>
          </cell>
          <cell r="EK66">
            <v>111.48000335693359</v>
          </cell>
          <cell r="EL66">
            <v>75.557999938726425</v>
          </cell>
          <cell r="EM66">
            <v>1358.5188233757019</v>
          </cell>
          <cell r="EN66">
            <v>501.08862090110779</v>
          </cell>
          <cell r="EO66">
            <v>11233.130763053894</v>
          </cell>
          <cell r="EP66">
            <v>4125.0609028816225</v>
          </cell>
          <cell r="EQ66">
            <v>5883.2280000000001</v>
          </cell>
          <cell r="ER66">
            <v>1712.7914999999998</v>
          </cell>
          <cell r="ES66">
            <v>1602.03134</v>
          </cell>
          <cell r="ET66">
            <v>324.72810000000004</v>
          </cell>
          <cell r="EU66">
            <v>766.51469999999995</v>
          </cell>
          <cell r="EV66">
            <v>7407.7044000000005</v>
          </cell>
          <cell r="EW66" t="str">
            <v>#N/A N/A</v>
          </cell>
          <cell r="EX66">
            <v>0</v>
          </cell>
          <cell r="EY66">
            <v>0</v>
          </cell>
          <cell r="EZ66">
            <v>10585.0263671875</v>
          </cell>
          <cell r="FA66">
            <v>4168.0261058807373</v>
          </cell>
          <cell r="FB66">
            <v>18798.977530288696</v>
          </cell>
          <cell r="FC66">
            <v>8243.5546199798591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 t="str">
            <v>#N/A N/A</v>
          </cell>
          <cell r="FI66" t="str">
            <v>#N/A N/A</v>
          </cell>
          <cell r="FJ66" t="str">
            <v>#N/A N/A</v>
          </cell>
          <cell r="FK66">
            <v>0</v>
          </cell>
          <cell r="FL66" t="str">
            <v>#N/A N/A</v>
          </cell>
          <cell r="FM66">
            <v>1949.5889892578125</v>
          </cell>
          <cell r="FN66">
            <v>5059.17578125</v>
          </cell>
          <cell r="FO66">
            <v>6172.64794921875</v>
          </cell>
          <cell r="FP66">
            <v>9110.6501960754395</v>
          </cell>
          <cell r="FQ66">
            <v>2517.0201467514039</v>
          </cell>
          <cell r="FR66">
            <v>9536.6225543975834</v>
          </cell>
          <cell r="FS66">
            <v>0</v>
          </cell>
          <cell r="FT66">
            <v>14748.019210624694</v>
          </cell>
          <cell r="FU66">
            <v>19670.507999999994</v>
          </cell>
          <cell r="FV66">
            <v>8914.619999999999</v>
          </cell>
          <cell r="FW66">
            <v>14606.925319999998</v>
          </cell>
          <cell r="FX66">
            <v>18859.976850000003</v>
          </cell>
          <cell r="FY66">
            <v>14478.206399999999</v>
          </cell>
          <cell r="FZ66">
            <v>12055.411800000002</v>
          </cell>
          <cell r="GA66" t="str">
            <v>#N/A N/A</v>
          </cell>
          <cell r="GB66">
            <v>5723.009765625</v>
          </cell>
          <cell r="GC66">
            <v>5185.65478515625</v>
          </cell>
          <cell r="GD66">
            <v>5894.5048828125</v>
          </cell>
          <cell r="GE66">
            <v>8041.5302352905273</v>
          </cell>
          <cell r="GF66">
            <v>9033.3241194915772</v>
          </cell>
          <cell r="GG66">
            <v>10262.852445602417</v>
          </cell>
          <cell r="GH66">
            <v>17511.501379966736</v>
          </cell>
          <cell r="GI66">
            <v>14548.591538715362</v>
          </cell>
          <cell r="GJ66">
            <v>9287.9279999999999</v>
          </cell>
          <cell r="GK66">
            <v>14227.546499999999</v>
          </cell>
          <cell r="GL66">
            <v>11550.329959999999</v>
          </cell>
          <cell r="GM66">
            <v>12442.655999999999</v>
          </cell>
          <cell r="GN66">
            <v>11991.1302</v>
          </cell>
          <cell r="GO66">
            <v>9127.4766</v>
          </cell>
          <cell r="GP66" t="str">
            <v>#N/A N/A</v>
          </cell>
          <cell r="GQ66">
            <v>8450.853515625</v>
          </cell>
          <cell r="GR66">
            <v>13358.125</v>
          </cell>
          <cell r="GS66">
            <v>24084.697265625</v>
          </cell>
          <cell r="GT66">
            <v>27481.010078430176</v>
          </cell>
          <cell r="GU66">
            <v>65417.458552856442</v>
          </cell>
          <cell r="GV66">
            <v>62606.688042449947</v>
          </cell>
          <cell r="GW66">
            <v>81789.934577941895</v>
          </cell>
          <cell r="GX66">
            <v>59086.464896392819</v>
          </cell>
          <cell r="GY66">
            <v>39619.943999999996</v>
          </cell>
          <cell r="GZ66">
            <v>32783.047500000001</v>
          </cell>
          <cell r="HA66">
            <v>31881.189729999998</v>
          </cell>
          <cell r="HB66">
            <v>34136.384700000002</v>
          </cell>
          <cell r="HC66">
            <v>30253.965</v>
          </cell>
          <cell r="HD66">
            <v>31873.536600000003</v>
          </cell>
          <cell r="HE66" t="str">
            <v>#N/A N/A</v>
          </cell>
          <cell r="HF66">
            <v>56970.68359375</v>
          </cell>
          <cell r="HG66">
            <v>48604.90625</v>
          </cell>
          <cell r="HH66">
            <v>46675.00390625</v>
          </cell>
          <cell r="HI66">
            <v>46431.675811767578</v>
          </cell>
          <cell r="HJ66">
            <v>52476.059352416989</v>
          </cell>
          <cell r="HK66">
            <v>57275.522283172613</v>
          </cell>
          <cell r="HL66">
            <v>84954.336524963379</v>
          </cell>
          <cell r="HM66">
            <v>73031.18872833252</v>
          </cell>
          <cell r="HN66">
            <v>88331.255999999994</v>
          </cell>
          <cell r="HO66">
            <v>114602.739</v>
          </cell>
          <cell r="HP66">
            <v>113902.70462999999</v>
          </cell>
          <cell r="HQ66">
            <v>127209.3432</v>
          </cell>
          <cell r="HR66">
            <v>153813.34289999999</v>
          </cell>
          <cell r="HS66">
            <v>170664.8928</v>
          </cell>
          <cell r="HT66" t="str">
            <v>#N/A N/A</v>
          </cell>
          <cell r="HU66">
            <v>73171.7421875</v>
          </cell>
          <cell r="HV66">
            <v>68338.0703125</v>
          </cell>
          <cell r="HW66">
            <v>75648.1015625</v>
          </cell>
          <cell r="HX66">
            <v>77979.453247070313</v>
          </cell>
          <cell r="HY66">
            <v>120838.83581939696</v>
          </cell>
          <cell r="HZ66">
            <v>124415.91901855468</v>
          </cell>
          <cell r="IA66">
            <v>171385.53555297852</v>
          </cell>
          <cell r="IB66">
            <v>144768.38615112304</v>
          </cell>
          <cell r="IC66">
            <v>170365.57199999999</v>
          </cell>
          <cell r="ID66">
            <v>192517.86849999998</v>
          </cell>
          <cell r="IE66">
            <v>193040.46735999998</v>
          </cell>
          <cell r="IF66">
            <v>220932.28335000001</v>
          </cell>
          <cell r="IG66">
            <v>252523.2003</v>
          </cell>
          <cell r="IH66">
            <v>281649.36780000001</v>
          </cell>
          <cell r="II66" t="str">
            <v>#N/A N/A</v>
          </cell>
          <cell r="IJ66">
            <v>1923</v>
          </cell>
          <cell r="IK66">
            <v>2141.8369140625</v>
          </cell>
          <cell r="IL66">
            <v>3558.9990234375</v>
          </cell>
          <cell r="IM66">
            <v>4966.2678470611572</v>
          </cell>
          <cell r="IN66">
            <v>3169.3439132022854</v>
          </cell>
          <cell r="IO66">
            <v>2658.3596467971802</v>
          </cell>
          <cell r="IP66">
            <v>14802.345860481262</v>
          </cell>
          <cell r="IQ66">
            <v>7268.7139819622025</v>
          </cell>
          <cell r="IR66">
            <v>18811.727999999999</v>
          </cell>
          <cell r="IS66">
            <v>33455.800000000003</v>
          </cell>
          <cell r="IT66">
            <v>12591.219419999999</v>
          </cell>
          <cell r="IU66">
            <v>10863.1533</v>
          </cell>
          <cell r="IV66">
            <v>19062.122099999997</v>
          </cell>
          <cell r="IW66">
            <v>20078.181</v>
          </cell>
          <cell r="IX66" t="str">
            <v>#N/A N/A</v>
          </cell>
          <cell r="IY66">
            <v>18400.727783203125</v>
          </cell>
          <cell r="IZ66">
            <v>18940.43896484375</v>
          </cell>
          <cell r="JA66">
            <v>13324.6474609375</v>
          </cell>
          <cell r="JB66">
            <v>12011.152260780334</v>
          </cell>
          <cell r="JC66">
            <v>9024.7893863582613</v>
          </cell>
          <cell r="JD66">
            <v>9681.071535396577</v>
          </cell>
          <cell r="JE66">
            <v>24346.643831253052</v>
          </cell>
          <cell r="JF66">
            <v>6824.6949899911879</v>
          </cell>
          <cell r="JG66">
            <v>7136.5319999999992</v>
          </cell>
          <cell r="JH66">
            <v>33503.593999999997</v>
          </cell>
          <cell r="JI66">
            <v>35056.525009999998</v>
          </cell>
          <cell r="JJ66">
            <v>26669.214750000003</v>
          </cell>
          <cell r="JK66">
            <v>20669.800199999998</v>
          </cell>
          <cell r="JL66">
            <v>14184.754800000001</v>
          </cell>
          <cell r="JM66" t="str">
            <v>#N/A N/A</v>
          </cell>
          <cell r="JN66">
            <v>23280.808349609375</v>
          </cell>
          <cell r="JO66">
            <v>25656.317138671875</v>
          </cell>
          <cell r="JP66">
            <v>34209.86669921875</v>
          </cell>
          <cell r="JQ66">
            <v>33136.552456855774</v>
          </cell>
          <cell r="JR66">
            <v>71722.541042404177</v>
          </cell>
          <cell r="JS66">
            <v>73540.980025291443</v>
          </cell>
          <cell r="JT66">
            <v>100241.30864477158</v>
          </cell>
          <cell r="JU66">
            <v>56668.463536405565</v>
          </cell>
          <cell r="JV66">
            <v>59349.419999999991</v>
          </cell>
          <cell r="JW66">
            <v>81613.45</v>
          </cell>
          <cell r="JX66">
            <v>74313.953479999996</v>
          </cell>
          <cell r="JY66">
            <v>70638.345300000001</v>
          </cell>
          <cell r="JZ66">
            <v>66357.232199999999</v>
          </cell>
          <cell r="KA66">
            <v>58087.485000000001</v>
          </cell>
          <cell r="KB66" t="str">
            <v>#N/A N/A</v>
          </cell>
          <cell r="KC66">
            <v>0</v>
          </cell>
          <cell r="KD66">
            <v>0</v>
          </cell>
          <cell r="KE66">
            <v>0</v>
          </cell>
          <cell r="KF66">
            <v>0</v>
          </cell>
          <cell r="KG66">
            <v>0</v>
          </cell>
          <cell r="KH66">
            <v>0</v>
          </cell>
          <cell r="KI66">
            <v>0</v>
          </cell>
          <cell r="KJ66">
            <v>0</v>
          </cell>
          <cell r="KK66">
            <v>6195.384</v>
          </cell>
          <cell r="KL66">
            <v>0</v>
          </cell>
          <cell r="KM66">
            <v>0</v>
          </cell>
          <cell r="KN66">
            <v>0</v>
          </cell>
          <cell r="KO66">
            <v>0</v>
          </cell>
          <cell r="KP66">
            <v>0</v>
          </cell>
          <cell r="KQ66" t="str">
            <v>#N/A N/A</v>
          </cell>
          <cell r="KR66">
            <v>49890.9375</v>
          </cell>
          <cell r="KS66">
            <v>42681.7490234375</v>
          </cell>
          <cell r="KT66">
            <v>41438.23046875</v>
          </cell>
          <cell r="KU66">
            <v>44842.902015686035</v>
          </cell>
          <cell r="KV66">
            <v>49116.298846359248</v>
          </cell>
          <cell r="KW66">
            <v>50874.936143112187</v>
          </cell>
          <cell r="KX66">
            <v>71144.223863601685</v>
          </cell>
          <cell r="KY66">
            <v>88099.914387702942</v>
          </cell>
          <cell r="KZ66">
            <v>111016.152</v>
          </cell>
          <cell r="LA66">
            <v>110904.4185</v>
          </cell>
          <cell r="LB66">
            <v>118726.51388</v>
          </cell>
          <cell r="LC66">
            <v>150293.93805</v>
          </cell>
          <cell r="LD66">
            <v>186165.9681</v>
          </cell>
          <cell r="LE66">
            <v>223561.88279999999</v>
          </cell>
          <cell r="LF66" t="str">
            <v>#N/A N/A</v>
          </cell>
          <cell r="LG66">
            <v>-9211.8623046875</v>
          </cell>
          <cell r="LH66">
            <v>-7571.5</v>
          </cell>
          <cell r="LI66">
            <v>-8667.599609375</v>
          </cell>
          <cell r="LJ66">
            <v>-13306.524549628853</v>
          </cell>
          <cell r="LK66">
            <v>-13154.538538150464</v>
          </cell>
          <cell r="LL66">
            <v>-20766.348534764009</v>
          </cell>
          <cell r="LM66">
            <v>-20139.645588827563</v>
          </cell>
          <cell r="LN66">
            <v>-17381.60931178811</v>
          </cell>
          <cell r="LO66">
            <v>-27903.40588201904</v>
          </cell>
          <cell r="LP66">
            <v>-30520.872291918007</v>
          </cell>
          <cell r="LQ66">
            <v>-19268.798570446495</v>
          </cell>
          <cell r="LR66">
            <v>-16202.304733710978</v>
          </cell>
          <cell r="LS66">
            <v>-21039.877750278047</v>
          </cell>
          <cell r="LT66">
            <v>-13040.532122417813</v>
          </cell>
          <cell r="LU66" t="str">
            <v>#N/A N/A</v>
          </cell>
          <cell r="LV66" t="str">
            <v>#N/A N/A</v>
          </cell>
          <cell r="LW66" t="str">
            <v>#N/A N/A</v>
          </cell>
          <cell r="LX66" t="str">
            <v>#N/A N/A</v>
          </cell>
          <cell r="LY66" t="str">
            <v>#N/A N/A</v>
          </cell>
          <cell r="LZ66">
            <v>0</v>
          </cell>
          <cell r="MA66" t="str">
            <v>#N/A N/A</v>
          </cell>
          <cell r="MB66" t="str">
            <v>#N/A N/A</v>
          </cell>
          <cell r="MC66" t="str">
            <v>#N/A N/A</v>
          </cell>
          <cell r="MD66" t="str">
            <v>#N/A N/A</v>
          </cell>
          <cell r="ME66" t="str">
            <v>#N/A N/A</v>
          </cell>
          <cell r="MF66">
            <v>771.31608320658597</v>
          </cell>
          <cell r="MG66">
            <v>686.18145296118723</v>
          </cell>
          <cell r="MH66">
            <v>741.49600362492686</v>
          </cell>
          <cell r="MI66">
            <v>440.62044976338939</v>
          </cell>
          <cell r="MJ66" t="str">
            <v>#N/A N/A</v>
          </cell>
          <cell r="MK66" t="str">
            <v>#N/A N/A</v>
          </cell>
          <cell r="ML66" t="str">
            <v>#N/A N/A</v>
          </cell>
          <cell r="MM66" t="str">
            <v>#N/A N/A</v>
          </cell>
          <cell r="MN66" t="str">
            <v>#N/A N/A</v>
          </cell>
          <cell r="MO66">
            <v>0</v>
          </cell>
          <cell r="MP66" t="str">
            <v>#N/A N/A</v>
          </cell>
          <cell r="MQ66" t="str">
            <v>#N/A N/A</v>
          </cell>
          <cell r="MR66" t="str">
            <v>#N/A N/A</v>
          </cell>
          <cell r="MS66" t="str">
            <v>#N/A N/A</v>
          </cell>
          <cell r="MT66">
            <v>12032.578564619327</v>
          </cell>
          <cell r="MU66">
            <v>-61.763646007084745</v>
          </cell>
          <cell r="MV66">
            <v>3515.627140947714</v>
          </cell>
          <cell r="MW66">
            <v>3630.4192325285107</v>
          </cell>
          <cell r="MX66">
            <v>302.47644545421383</v>
          </cell>
          <cell r="MY66" t="str">
            <v>#N/A N/A</v>
          </cell>
          <cell r="MZ66">
            <v>-1028.3310546875</v>
          </cell>
          <cell r="NA66">
            <v>-9272.2001953125</v>
          </cell>
          <cell r="NB66">
            <v>-14924.900390625</v>
          </cell>
          <cell r="NC66">
            <v>-27495.826167402756</v>
          </cell>
          <cell r="ND66">
            <v>-24433.265987937662</v>
          </cell>
          <cell r="NE66">
            <v>-67842.934573545543</v>
          </cell>
          <cell r="NF66">
            <v>-50366.132850701681</v>
          </cell>
          <cell r="NG66">
            <v>-8386.2660419009517</v>
          </cell>
          <cell r="NH66">
            <v>0</v>
          </cell>
          <cell r="NI66">
            <v>0</v>
          </cell>
          <cell r="NJ66" t="str">
            <v>#N/A N/A</v>
          </cell>
          <cell r="NK66" t="str">
            <v>#N/A N/A</v>
          </cell>
          <cell r="NL66">
            <v>-9331.7757253735999</v>
          </cell>
          <cell r="NM66">
            <v>-7106.2323354113341</v>
          </cell>
          <cell r="NN66" t="str">
            <v>#N/A N/A</v>
          </cell>
          <cell r="NO66">
            <v>4185.90283203125</v>
          </cell>
          <cell r="NP66">
            <v>6509.2001953125</v>
          </cell>
          <cell r="NQ66">
            <v>7258.5</v>
          </cell>
          <cell r="NR66">
            <v>7835.8906272855374</v>
          </cell>
          <cell r="NS66">
            <v>8901.6073647884896</v>
          </cell>
          <cell r="NT66">
            <v>9855.5702427492724</v>
          </cell>
          <cell r="NU66">
            <v>10341.329839193615</v>
          </cell>
          <cell r="NV66">
            <v>11043.295292678291</v>
          </cell>
          <cell r="NW66">
            <v>10576.911869062753</v>
          </cell>
          <cell r="NX66">
            <v>11785.416622000825</v>
          </cell>
          <cell r="NY66">
            <v>13341.920193372938</v>
          </cell>
          <cell r="NZ66">
            <v>13679.039650728071</v>
          </cell>
          <cell r="OA66">
            <v>15415.582043029082</v>
          </cell>
          <cell r="OB66">
            <v>15981.493579085191</v>
          </cell>
          <cell r="OC66" t="str">
            <v>#N/A N/A</v>
          </cell>
          <cell r="OD66" t="str">
            <v>CLP</v>
          </cell>
        </row>
        <row r="67">
          <cell r="C67" t="str">
            <v>DETROIT CHILE SA</v>
          </cell>
          <cell r="D67">
            <v>36049.1015625</v>
          </cell>
          <cell r="E67">
            <v>34528.199219000002</v>
          </cell>
          <cell r="F67">
            <v>35567.69921875</v>
          </cell>
          <cell r="G67">
            <v>36927.8203125</v>
          </cell>
          <cell r="H67">
            <v>46255.390625</v>
          </cell>
          <cell r="I67">
            <v>65822.4375</v>
          </cell>
          <cell r="J67">
            <v>86227.640625</v>
          </cell>
          <cell r="K67">
            <v>86506.276644002748</v>
          </cell>
          <cell r="L67">
            <v>84789.681678588866</v>
          </cell>
          <cell r="M67">
            <v>84634.827239501945</v>
          </cell>
          <cell r="N67">
            <v>87359.08450592625</v>
          </cell>
          <cell r="O67">
            <v>82428.971420845119</v>
          </cell>
          <cell r="P67">
            <v>107229.22692605555</v>
          </cell>
          <cell r="Q67">
            <v>122146.14295706796</v>
          </cell>
          <cell r="R67" t="str">
            <v>#N/A N/A</v>
          </cell>
          <cell r="S67">
            <v>26495.900390625</v>
          </cell>
          <cell r="T67">
            <v>26314.699218999998</v>
          </cell>
          <cell r="U67">
            <v>25969.099609375</v>
          </cell>
          <cell r="V67">
            <v>27054.26171875</v>
          </cell>
          <cell r="W67">
            <v>34004.30078125</v>
          </cell>
          <cell r="X67">
            <v>50112.9453125</v>
          </cell>
          <cell r="Y67">
            <v>68135.515625</v>
          </cell>
          <cell r="Z67">
            <v>58957.549842767818</v>
          </cell>
          <cell r="AA67">
            <v>53058.436168692744</v>
          </cell>
          <cell r="AB67">
            <v>51261.193425932426</v>
          </cell>
          <cell r="AC67">
            <v>50106.365733149141</v>
          </cell>
          <cell r="AD67">
            <v>44409.069110201424</v>
          </cell>
          <cell r="AE67">
            <v>53355.746305488203</v>
          </cell>
          <cell r="AF67">
            <v>63117.406329033503</v>
          </cell>
          <cell r="AG67" t="str">
            <v>#N/A N/A</v>
          </cell>
          <cell r="AH67">
            <v>6726.300048828125</v>
          </cell>
          <cell r="AI67">
            <v>5595.5</v>
          </cell>
          <cell r="AJ67">
            <v>6589.500244140625</v>
          </cell>
          <cell r="AK67">
            <v>7242.708984375</v>
          </cell>
          <cell r="AL67">
            <v>8501.958984375</v>
          </cell>
          <cell r="AM67">
            <v>11424.149169921875</v>
          </cell>
          <cell r="AN67">
            <v>14158.967041015625</v>
          </cell>
          <cell r="AO67">
            <v>14209.378589249767</v>
          </cell>
          <cell r="AP67">
            <v>18498.760338317868</v>
          </cell>
          <cell r="AQ67">
            <v>17248.61455130803</v>
          </cell>
          <cell r="AR67">
            <v>17665.861741790188</v>
          </cell>
          <cell r="AS67">
            <v>18418.89377381809</v>
          </cell>
          <cell r="AT67">
            <v>37473.232983810012</v>
          </cell>
          <cell r="AU67">
            <v>46193.129023857269</v>
          </cell>
          <cell r="AV67" t="str">
            <v>#N/A N/A</v>
          </cell>
          <cell r="AW67">
            <v>4788</v>
          </cell>
          <cell r="AX67">
            <v>3237.3999019999997</v>
          </cell>
          <cell r="AY67">
            <v>4724.7001953125</v>
          </cell>
          <cell r="AZ67">
            <v>5026.1640625</v>
          </cell>
          <cell r="BA67">
            <v>6318.5380859375</v>
          </cell>
          <cell r="BB67">
            <v>8916.330078125</v>
          </cell>
          <cell r="BC67">
            <v>10616.416015625</v>
          </cell>
          <cell r="BD67">
            <v>8010.7613927203047</v>
          </cell>
          <cell r="BE67">
            <v>14236.993506055109</v>
          </cell>
          <cell r="BF67">
            <v>12045.638001900541</v>
          </cell>
          <cell r="BG67">
            <v>11444.268644399357</v>
          </cell>
          <cell r="BH67">
            <v>8430.3708329152068</v>
          </cell>
          <cell r="BI67">
            <v>20918.292955226381</v>
          </cell>
          <cell r="BJ67">
            <v>23208.847434862386</v>
          </cell>
          <cell r="BK67" t="str">
            <v>#N/A N/A</v>
          </cell>
          <cell r="BL67" t="str">
            <v>#N/A N/A</v>
          </cell>
          <cell r="BM67" t="str">
            <v>#N/A N/A</v>
          </cell>
          <cell r="BN67" t="str">
            <v>#N/A N/A</v>
          </cell>
          <cell r="BO67">
            <v>23.457000732421875</v>
          </cell>
          <cell r="BP67">
            <v>14.717000007629395</v>
          </cell>
          <cell r="BQ67">
            <v>43.284999847412109</v>
          </cell>
          <cell r="BR67">
            <v>25.948999404907227</v>
          </cell>
          <cell r="BS67" t="str">
            <v>#N/A N/A</v>
          </cell>
          <cell r="BT67" t="str">
            <v>#N/A N/A</v>
          </cell>
          <cell r="BU67" t="str">
            <v>#N/A N/A</v>
          </cell>
          <cell r="BV67" t="str">
            <v>#N/A N/A</v>
          </cell>
          <cell r="BW67" t="str">
            <v>#N/A N/A</v>
          </cell>
          <cell r="BX67">
            <v>0</v>
          </cell>
          <cell r="BY67">
            <v>0</v>
          </cell>
          <cell r="BZ67" t="str">
            <v>#N/A N/A</v>
          </cell>
          <cell r="CA67">
            <v>743.9000244140625</v>
          </cell>
          <cell r="CB67">
            <v>542.20001200000002</v>
          </cell>
          <cell r="CC67">
            <v>569.70001220703125</v>
          </cell>
          <cell r="CD67">
            <v>713.35400390625</v>
          </cell>
          <cell r="CE67">
            <v>880.10498046875</v>
          </cell>
          <cell r="CF67">
            <v>1118.625</v>
          </cell>
          <cell r="CG67">
            <v>1858.9859619140625</v>
          </cell>
          <cell r="CH67">
            <v>2042.3641804124384</v>
          </cell>
          <cell r="CI67">
            <v>2228.7847360397868</v>
          </cell>
          <cell r="CJ67">
            <v>1895.0694543626053</v>
          </cell>
          <cell r="CK67">
            <v>1982.7589352038151</v>
          </cell>
          <cell r="CL67">
            <v>3169.3160682979892</v>
          </cell>
          <cell r="CM67">
            <v>7719.7782548294936</v>
          </cell>
          <cell r="CN67">
            <v>9191.486618466899</v>
          </cell>
          <cell r="CO67" t="str">
            <v>#N/A N/A</v>
          </cell>
          <cell r="CP67">
            <v>4085.2999877929687</v>
          </cell>
          <cell r="CQ67">
            <v>2070.2999150000001</v>
          </cell>
          <cell r="CR67">
            <v>4144.4002075195312</v>
          </cell>
          <cell r="CS67">
            <v>4467.9430541992187</v>
          </cell>
          <cell r="CT67">
            <v>5800.4401016235352</v>
          </cell>
          <cell r="CU67">
            <v>7449.4160690307617</v>
          </cell>
          <cell r="CV67">
            <v>8855.87109375</v>
          </cell>
          <cell r="CW67">
            <v>7475.4440507681538</v>
          </cell>
          <cell r="CX67">
            <v>12423.26957421033</v>
          </cell>
          <cell r="CY67">
            <v>10941.390027344689</v>
          </cell>
          <cell r="CZ67">
            <v>9178.4668589898447</v>
          </cell>
          <cell r="DA67">
            <v>10086.12420172119</v>
          </cell>
          <cell r="DB67">
            <v>14797.954116991999</v>
          </cell>
          <cell r="DC67">
            <v>17821.231266804545</v>
          </cell>
          <cell r="DD67" t="str">
            <v>#N/A N/A</v>
          </cell>
          <cell r="DE67">
            <v>571</v>
          </cell>
          <cell r="DF67">
            <v>360</v>
          </cell>
          <cell r="DG67">
            <v>642</v>
          </cell>
          <cell r="DH67">
            <v>852.323974609375</v>
          </cell>
          <cell r="DI67">
            <v>1035.7010498046875</v>
          </cell>
          <cell r="DJ67">
            <v>1278.802001953125</v>
          </cell>
          <cell r="DK67">
            <v>1807.5439453125</v>
          </cell>
          <cell r="DL67">
            <v>-530.84705099639302</v>
          </cell>
          <cell r="DM67">
            <v>2117.6259457271181</v>
          </cell>
          <cell r="DN67">
            <v>2681.0541055466874</v>
          </cell>
          <cell r="DO67">
            <v>1769.2609777462546</v>
          </cell>
          <cell r="DP67">
            <v>2824.4913092647857</v>
          </cell>
          <cell r="DQ67">
            <v>4986.1182383862488</v>
          </cell>
          <cell r="DR67">
            <v>8022.1729137456305</v>
          </cell>
          <cell r="DS67" t="str">
            <v>#N/A N/A</v>
          </cell>
          <cell r="DT67">
            <v>3514.300048828125</v>
          </cell>
          <cell r="DU67">
            <v>1710.3000489999999</v>
          </cell>
          <cell r="DV67">
            <v>3502.39990234375</v>
          </cell>
          <cell r="DW67">
            <v>3615.618896484375</v>
          </cell>
          <cell r="DX67">
            <v>4764.73876953125</v>
          </cell>
          <cell r="DY67">
            <v>6170.61376953125</v>
          </cell>
          <cell r="DZ67">
            <v>7048.3271484375</v>
          </cell>
          <cell r="EA67">
            <v>8006.2911017645456</v>
          </cell>
          <cell r="EB67">
            <v>10305.643628483213</v>
          </cell>
          <cell r="EC67">
            <v>8260.3359217980014</v>
          </cell>
          <cell r="ED67">
            <v>7409.2058812435907</v>
          </cell>
          <cell r="EE67">
            <v>7261.6328924564041</v>
          </cell>
          <cell r="EF67">
            <v>9811.8358786057506</v>
          </cell>
          <cell r="EG67">
            <v>9799.0583530589138</v>
          </cell>
          <cell r="EH67" t="str">
            <v>#N/A N/A</v>
          </cell>
          <cell r="EI67">
            <v>608.35101318359375</v>
          </cell>
          <cell r="EJ67">
            <v>990.82800299999997</v>
          </cell>
          <cell r="EK67">
            <v>341.37701416015625</v>
          </cell>
          <cell r="EL67">
            <v>1489.718017578125</v>
          </cell>
          <cell r="EM67">
            <v>1285.35595703125</v>
          </cell>
          <cell r="EN67">
            <v>1930.6180419921875</v>
          </cell>
          <cell r="EO67">
            <v>1542.4100341796875</v>
          </cell>
          <cell r="EP67">
            <v>7210.3570499999996</v>
          </cell>
          <cell r="EQ67">
            <v>2993.7960000000003</v>
          </cell>
          <cell r="ER67">
            <v>10168.173499999999</v>
          </cell>
          <cell r="ES67">
            <v>9631.3396400000001</v>
          </cell>
          <cell r="ET67">
            <v>20926.5717</v>
          </cell>
          <cell r="EU67">
            <v>18643.361099999998</v>
          </cell>
          <cell r="EV67">
            <v>14570.941799999999</v>
          </cell>
          <cell r="EW67" t="str">
            <v>#N/A N/A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 t="str">
            <v>#N/A N/A</v>
          </cell>
          <cell r="FH67" t="str">
            <v>#N/A N/A</v>
          </cell>
          <cell r="FI67" t="str">
            <v>#N/A N/A</v>
          </cell>
          <cell r="FJ67" t="str">
            <v>#N/A N/A</v>
          </cell>
          <cell r="FK67">
            <v>0</v>
          </cell>
          <cell r="FL67" t="str">
            <v>#N/A N/A</v>
          </cell>
          <cell r="FM67">
            <v>3966.866943359375</v>
          </cell>
          <cell r="FN67">
            <v>4360.9331050000001</v>
          </cell>
          <cell r="FO67">
            <v>5142.490234375</v>
          </cell>
          <cell r="FP67">
            <v>6326.033203125</v>
          </cell>
          <cell r="FQ67">
            <v>8197.884765625</v>
          </cell>
          <cell r="FR67">
            <v>15276.3056640625</v>
          </cell>
          <cell r="FS67">
            <v>9752.44140625</v>
          </cell>
          <cell r="FT67">
            <v>7791.3872999999985</v>
          </cell>
          <cell r="FU67">
            <v>10755.575999999999</v>
          </cell>
          <cell r="FV67">
            <v>9852.3174999999992</v>
          </cell>
          <cell r="FW67">
            <v>13633.06646</v>
          </cell>
          <cell r="FX67">
            <v>13756.280999999999</v>
          </cell>
          <cell r="FY67">
            <v>16575.6528</v>
          </cell>
          <cell r="FZ67">
            <v>16907.904600000002</v>
          </cell>
          <cell r="GA67" t="str">
            <v>#N/A N/A</v>
          </cell>
          <cell r="GB67">
            <v>9598.21484375</v>
          </cell>
          <cell r="GC67">
            <v>9307.0136719999991</v>
          </cell>
          <cell r="GD67">
            <v>8536.1484375</v>
          </cell>
          <cell r="GE67">
            <v>8839.5888671875</v>
          </cell>
          <cell r="GF67">
            <v>11528.484375</v>
          </cell>
          <cell r="GG67">
            <v>16091.3681640625</v>
          </cell>
          <cell r="GH67">
            <v>39572.2578125</v>
          </cell>
          <cell r="GI67">
            <v>19770.252</v>
          </cell>
          <cell r="GJ67">
            <v>20025.719999999998</v>
          </cell>
          <cell r="GK67">
            <v>35153.006499999996</v>
          </cell>
          <cell r="GL67">
            <v>36831.399540000006</v>
          </cell>
          <cell r="GM67">
            <v>27434.795400000003</v>
          </cell>
          <cell r="GN67">
            <v>39512.831399999988</v>
          </cell>
          <cell r="GO67">
            <v>53303.726400000007</v>
          </cell>
          <cell r="GP67" t="str">
            <v>#N/A N/A</v>
          </cell>
          <cell r="GQ67">
            <v>17088.451171875</v>
          </cell>
          <cell r="GR67">
            <v>18462.421875</v>
          </cell>
          <cell r="GS67">
            <v>19373.626953125</v>
          </cell>
          <cell r="GT67">
            <v>22504.146484375</v>
          </cell>
          <cell r="GU67">
            <v>27360.537109375</v>
          </cell>
          <cell r="GV67">
            <v>38222.8515625</v>
          </cell>
          <cell r="GW67">
            <v>61348.5234375</v>
          </cell>
          <cell r="GX67">
            <v>41353.115399999995</v>
          </cell>
          <cell r="GY67">
            <v>40229.748</v>
          </cell>
          <cell r="GZ67">
            <v>62184.149999999994</v>
          </cell>
          <cell r="HA67">
            <v>74871.265039999998</v>
          </cell>
          <cell r="HB67">
            <v>79067.08875000001</v>
          </cell>
          <cell r="HC67">
            <v>88706.324699999997</v>
          </cell>
          <cell r="HD67">
            <v>101199.4176</v>
          </cell>
          <cell r="HE67" t="str">
            <v>#N/A N/A</v>
          </cell>
          <cell r="HF67">
            <v>15497.4013671875</v>
          </cell>
          <cell r="HG67">
            <v>15704.993164</v>
          </cell>
          <cell r="HH67">
            <v>21381.025390625</v>
          </cell>
          <cell r="HI67">
            <v>23085.146484375</v>
          </cell>
          <cell r="HJ67">
            <v>24959.646484375</v>
          </cell>
          <cell r="HK67">
            <v>32703.30078125</v>
          </cell>
          <cell r="HL67">
            <v>37782.2109375</v>
          </cell>
          <cell r="HM67">
            <v>64457.313899999994</v>
          </cell>
          <cell r="HN67">
            <v>66100.788</v>
          </cell>
          <cell r="HO67">
            <v>89425.171499999997</v>
          </cell>
          <cell r="HP67">
            <v>136221.50048000002</v>
          </cell>
          <cell r="HQ67">
            <v>210507.35535000003</v>
          </cell>
          <cell r="HR67">
            <v>360165.41190000001</v>
          </cell>
          <cell r="HS67">
            <v>494384.55120000005</v>
          </cell>
          <cell r="HT67" t="str">
            <v>#N/A N/A</v>
          </cell>
          <cell r="HU67">
            <v>33153.49609375</v>
          </cell>
          <cell r="HV67">
            <v>34696.417969000002</v>
          </cell>
          <cell r="HW67">
            <v>41151.94140625</v>
          </cell>
          <cell r="HX67">
            <v>46125.078125</v>
          </cell>
          <cell r="HY67">
            <v>52503.32421875</v>
          </cell>
          <cell r="HZ67">
            <v>75255.296875</v>
          </cell>
          <cell r="IA67">
            <v>105039.5078125</v>
          </cell>
          <cell r="IB67">
            <v>113902.227</v>
          </cell>
          <cell r="IC67">
            <v>113369.724</v>
          </cell>
          <cell r="ID67">
            <v>157653.1845</v>
          </cell>
          <cell r="IE67">
            <v>212334.26798999999</v>
          </cell>
          <cell r="IF67">
            <v>292734.50039999996</v>
          </cell>
          <cell r="IG67">
            <v>454220.34629999998</v>
          </cell>
          <cell r="IH67">
            <v>598008.08939999994</v>
          </cell>
          <cell r="II67" t="str">
            <v>#N/A N/A</v>
          </cell>
          <cell r="IJ67">
            <v>2242.138916015625</v>
          </cell>
          <cell r="IK67">
            <v>2239.8710940000001</v>
          </cell>
          <cell r="IL67">
            <v>2364.33203125</v>
          </cell>
          <cell r="IM67">
            <v>2325.60205078125</v>
          </cell>
          <cell r="IN67">
            <v>3469.39111328125</v>
          </cell>
          <cell r="IO67">
            <v>4481.90185546875</v>
          </cell>
          <cell r="IP67">
            <v>6826.81884765625</v>
          </cell>
          <cell r="IQ67">
            <v>4596.4821000000002</v>
          </cell>
          <cell r="IR67">
            <v>5507.424</v>
          </cell>
          <cell r="IS67">
            <v>7856.3984999999984</v>
          </cell>
          <cell r="IT67">
            <v>9373.7506199999989</v>
          </cell>
          <cell r="IU67">
            <v>7142.4418499999992</v>
          </cell>
          <cell r="IV67">
            <v>10271.175599999997</v>
          </cell>
          <cell r="IW67">
            <v>16245.363599999997</v>
          </cell>
          <cell r="IX67" t="str">
            <v>#N/A N/A</v>
          </cell>
          <cell r="IY67">
            <v>9500.0830078125</v>
          </cell>
          <cell r="IZ67">
            <v>10254.930176</v>
          </cell>
          <cell r="JA67">
            <v>13400.968505859375</v>
          </cell>
          <cell r="JB67">
            <v>13893.46337890625</v>
          </cell>
          <cell r="JC67">
            <v>14717.6240234375</v>
          </cell>
          <cell r="JD67">
            <v>19938.76416015625</v>
          </cell>
          <cell r="JE67">
            <v>30343.994140625</v>
          </cell>
          <cell r="JF67">
            <v>30708.8442</v>
          </cell>
          <cell r="JG67">
            <v>28669.212</v>
          </cell>
          <cell r="JH67">
            <v>63085.482499999998</v>
          </cell>
          <cell r="JI67">
            <v>113081.10098999999</v>
          </cell>
          <cell r="JJ67">
            <v>184079.32215000002</v>
          </cell>
          <cell r="JK67">
            <v>271913.04839999997</v>
          </cell>
          <cell r="JL67">
            <v>374434.16039999999</v>
          </cell>
          <cell r="JM67" t="str">
            <v>#N/A N/A</v>
          </cell>
          <cell r="JN67">
            <v>13344.16015625</v>
          </cell>
          <cell r="JO67">
            <v>14464.14093</v>
          </cell>
          <cell r="JP67">
            <v>18689.969116210938</v>
          </cell>
          <cell r="JQ67">
            <v>21389.551147460938</v>
          </cell>
          <cell r="JR67">
            <v>24975.446899414063</v>
          </cell>
          <cell r="JS67">
            <v>43259.15283203125</v>
          </cell>
          <cell r="JT67">
            <v>64952.752075195313</v>
          </cell>
          <cell r="JU67">
            <v>55077.100649999993</v>
          </cell>
          <cell r="JV67">
            <v>54125.603999999999</v>
          </cell>
          <cell r="JW67">
            <v>88606.958999999988</v>
          </cell>
          <cell r="JX67">
            <v>135697.70421999999</v>
          </cell>
          <cell r="JY67">
            <v>204613.38270000002</v>
          </cell>
          <cell r="JZ67">
            <v>318354.85709999996</v>
          </cell>
          <cell r="KA67">
            <v>434263.38419999997</v>
          </cell>
          <cell r="KB67" t="str">
            <v>#N/A N/A</v>
          </cell>
          <cell r="KC67">
            <v>0.12399999797344208</v>
          </cell>
          <cell r="KD67">
            <v>6.699999999999999E-2</v>
          </cell>
          <cell r="KE67">
            <v>6.4000003039836884E-2</v>
          </cell>
          <cell r="KF67">
            <v>9.0999998152256012E-2</v>
          </cell>
          <cell r="KG67">
            <v>0.22300000488758087</v>
          </cell>
          <cell r="KH67">
            <v>0.53899997472763062</v>
          </cell>
          <cell r="KI67">
            <v>1.7020000219345093</v>
          </cell>
          <cell r="KJ67">
            <v>6.0893999999999995</v>
          </cell>
          <cell r="KK67">
            <v>6.0839999999999996</v>
          </cell>
          <cell r="KL67">
            <v>8.8315000000000001</v>
          </cell>
          <cell r="KM67">
            <v>1.9151600000000002</v>
          </cell>
          <cell r="KN67">
            <v>2.1018000000000003</v>
          </cell>
          <cell r="KO67">
            <v>-2.4276</v>
          </cell>
          <cell r="KP67">
            <v>-7.0859999999999994</v>
          </cell>
          <cell r="KQ67" t="str">
            <v>#N/A N/A</v>
          </cell>
          <cell r="KR67">
            <v>19809.336402341723</v>
          </cell>
          <cell r="KS67">
            <v>20232.277205000002</v>
          </cell>
          <cell r="KT67">
            <v>22461.970005862415</v>
          </cell>
          <cell r="KU67">
            <v>24735.527035154402</v>
          </cell>
          <cell r="KV67">
            <v>27527.877296879884</v>
          </cell>
          <cell r="KW67">
            <v>31996.143492162228</v>
          </cell>
          <cell r="KX67">
            <v>40086.752781271935</v>
          </cell>
          <cell r="KY67">
            <v>58825.126349999999</v>
          </cell>
          <cell r="KZ67">
            <v>59244.119999999995</v>
          </cell>
          <cell r="LA67">
            <v>69046.2255</v>
          </cell>
          <cell r="LB67">
            <v>76636.563769999993</v>
          </cell>
          <cell r="LC67">
            <v>88121.117700000003</v>
          </cell>
          <cell r="LD67">
            <v>135865.48920000001</v>
          </cell>
          <cell r="LE67">
            <v>163744.7052</v>
          </cell>
          <cell r="LF67" t="str">
            <v>#N/A N/A</v>
          </cell>
          <cell r="LG67">
            <v>-7191.7998046875</v>
          </cell>
          <cell r="LH67">
            <v>-3659.8000489999999</v>
          </cell>
          <cell r="LI67">
            <v>-9296.599609375</v>
          </cell>
          <cell r="LJ67">
            <v>-3734.2919921875</v>
          </cell>
          <cell r="LK67">
            <v>-3766.594970703125</v>
          </cell>
          <cell r="LL67">
            <v>-9185.9208984375</v>
          </cell>
          <cell r="LM67">
            <v>-6967.52001953125</v>
          </cell>
          <cell r="LN67">
            <v>-13255.530256564669</v>
          </cell>
          <cell r="LO67">
            <v>-10660.535913151181</v>
          </cell>
          <cell r="LP67">
            <v>-22040.460667788462</v>
          </cell>
          <cell r="LQ67">
            <v>-50936.527494834918</v>
          </cell>
          <cell r="LR67">
            <v>-52271.172703732882</v>
          </cell>
          <cell r="LS67">
            <v>-83757.65327474424</v>
          </cell>
          <cell r="LT67">
            <v>-91232.002694173876</v>
          </cell>
          <cell r="LU67" t="str">
            <v>#N/A N/A</v>
          </cell>
          <cell r="LV67" t="str">
            <v>#N/A N/A</v>
          </cell>
          <cell r="LW67" t="str">
            <v>#N/A N/A</v>
          </cell>
          <cell r="LX67" t="str">
            <v>#N/A N/A</v>
          </cell>
          <cell r="LY67" t="str">
            <v>#N/A N/A</v>
          </cell>
          <cell r="LZ67" t="str">
            <v>#N/A N/A</v>
          </cell>
          <cell r="MA67" t="str">
            <v>#N/A N/A</v>
          </cell>
          <cell r="MB67" t="str">
            <v>#N/A N/A</v>
          </cell>
          <cell r="MC67" t="str">
            <v>#N/A N/A</v>
          </cell>
          <cell r="MD67" t="str">
            <v>#N/A N/A</v>
          </cell>
          <cell r="ME67">
            <v>711.01380753267711</v>
          </cell>
          <cell r="MF67">
            <v>869.55432331234283</v>
          </cell>
          <cell r="MG67">
            <v>537.55009130894439</v>
          </cell>
          <cell r="MH67">
            <v>7418.3849600535414</v>
          </cell>
          <cell r="MI67">
            <v>7355.6771962729263</v>
          </cell>
          <cell r="MJ67" t="str">
            <v>#N/A N/A</v>
          </cell>
          <cell r="MK67" t="str">
            <v>#N/A N/A</v>
          </cell>
          <cell r="ML67" t="str">
            <v>#N/A N/A</v>
          </cell>
          <cell r="MM67" t="str">
            <v>#N/A N/A</v>
          </cell>
          <cell r="MN67" t="str">
            <v>#N/A N/A</v>
          </cell>
          <cell r="MO67" t="str">
            <v>#N/A N/A</v>
          </cell>
          <cell r="MP67" t="str">
            <v>#N/A N/A</v>
          </cell>
          <cell r="MQ67" t="str">
            <v>#N/A N/A</v>
          </cell>
          <cell r="MR67" t="str">
            <v>#N/A N/A</v>
          </cell>
          <cell r="MS67" t="str">
            <v>#N/A N/A</v>
          </cell>
          <cell r="MT67" t="str">
            <v>#N/A N/A</v>
          </cell>
          <cell r="MU67">
            <v>-1494.9720301242403</v>
          </cell>
          <cell r="MV67">
            <v>-826.39037078646948</v>
          </cell>
          <cell r="MW67">
            <v>451.5191215298824</v>
          </cell>
          <cell r="MX67">
            <v>627.86777313980747</v>
          </cell>
          <cell r="MY67" t="str">
            <v>#N/A N/A</v>
          </cell>
          <cell r="MZ67">
            <v>-2145.300048828125</v>
          </cell>
          <cell r="NA67">
            <v>-1310.6999509999998</v>
          </cell>
          <cell r="NB67">
            <v>-1668.199951171875</v>
          </cell>
          <cell r="NC67">
            <v>-1906.4759521484375</v>
          </cell>
          <cell r="ND67">
            <v>-2502.25</v>
          </cell>
          <cell r="NE67">
            <v>-3614.55810546875</v>
          </cell>
          <cell r="NF67">
            <v>-1787.322021484375</v>
          </cell>
          <cell r="NG67">
            <v>0</v>
          </cell>
          <cell r="NH67">
            <v>0</v>
          </cell>
          <cell r="NI67" t="str">
            <v>#N/A N/A</v>
          </cell>
          <cell r="NJ67" t="str">
            <v>#N/A N/A</v>
          </cell>
          <cell r="NK67" t="str">
            <v>#N/A N/A</v>
          </cell>
          <cell r="NL67">
            <v>0</v>
          </cell>
          <cell r="NM67">
            <v>-5388.9255898996398</v>
          </cell>
          <cell r="NN67" t="str">
            <v>#N/A N/A</v>
          </cell>
          <cell r="NO67">
            <v>1938.300048828125</v>
          </cell>
          <cell r="NP67">
            <v>2358.1000979999999</v>
          </cell>
          <cell r="NQ67">
            <v>1864.800048828125</v>
          </cell>
          <cell r="NR67">
            <v>2216.544921875</v>
          </cell>
          <cell r="NS67">
            <v>2183.4208984375</v>
          </cell>
          <cell r="NT67">
            <v>2507.819091796875</v>
          </cell>
          <cell r="NU67">
            <v>3542.551025390625</v>
          </cell>
          <cell r="NV67">
            <v>6198.6171965294607</v>
          </cell>
          <cell r="NW67">
            <v>4261.7668322627633</v>
          </cell>
          <cell r="NX67">
            <v>5202.9765494074882</v>
          </cell>
          <cell r="NY67">
            <v>6221.593097390828</v>
          </cell>
          <cell r="NZ67">
            <v>9988.5229409028852</v>
          </cell>
          <cell r="OA67">
            <v>16554.940028583627</v>
          </cell>
          <cell r="OB67">
            <v>22984.281588994872</v>
          </cell>
          <cell r="OC67" t="str">
            <v>#N/A N/A</v>
          </cell>
          <cell r="OD67" t="str">
            <v>CLP</v>
          </cell>
        </row>
        <row r="68">
          <cell r="C68" t="str">
            <v>BANVIDA SA</v>
          </cell>
          <cell r="D68">
            <v>5304.9731449999999</v>
          </cell>
          <cell r="E68">
            <v>32206.400390625</v>
          </cell>
          <cell r="F68">
            <v>33802.7890625</v>
          </cell>
          <cell r="G68">
            <v>57.833000183105469</v>
          </cell>
          <cell r="H68">
            <v>54.148998260498047</v>
          </cell>
          <cell r="I68">
            <v>51.130001068115234</v>
          </cell>
          <cell r="J68">
            <v>115.5260009765625</v>
          </cell>
          <cell r="K68">
            <v>10.168000221252441</v>
          </cell>
          <cell r="L68">
            <v>9.3719999999999999</v>
          </cell>
          <cell r="M68" t="str">
            <v>#N/A N/A</v>
          </cell>
          <cell r="N68">
            <v>-502.93200000000002</v>
          </cell>
          <cell r="O68">
            <v>-923.572</v>
          </cell>
          <cell r="P68">
            <v>-2943.6570000000002</v>
          </cell>
          <cell r="Q68">
            <v>66.965000000000003</v>
          </cell>
          <cell r="R68" t="str">
            <v>#N/A N/A</v>
          </cell>
          <cell r="S68" t="str">
            <v>#N/A N/A</v>
          </cell>
          <cell r="T68" t="str">
            <v>#N/A N/A</v>
          </cell>
          <cell r="U68" t="str">
            <v>#N/A N/A</v>
          </cell>
          <cell r="V68" t="str">
            <v>#N/A N/A</v>
          </cell>
          <cell r="W68" t="str">
            <v>#N/A N/A</v>
          </cell>
          <cell r="X68" t="str">
            <v>#N/A N/A</v>
          </cell>
          <cell r="Y68" t="str">
            <v>#N/A N/A</v>
          </cell>
          <cell r="Z68" t="str">
            <v>#N/A N/A</v>
          </cell>
          <cell r="AA68" t="str">
            <v>#N/A N/A</v>
          </cell>
          <cell r="AB68" t="str">
            <v>#N/A N/A</v>
          </cell>
          <cell r="AC68" t="str">
            <v>#N/A N/A</v>
          </cell>
          <cell r="AD68" t="str">
            <v>#N/A N/A</v>
          </cell>
          <cell r="AE68" t="str">
            <v>#N/A N/A</v>
          </cell>
          <cell r="AF68" t="str">
            <v>#N/A N/A</v>
          </cell>
          <cell r="AG68" t="str">
            <v>#N/A N/A</v>
          </cell>
          <cell r="AH68">
            <v>3977.100019</v>
          </cell>
          <cell r="AI68">
            <v>32051.660522460937</v>
          </cell>
          <cell r="AJ68">
            <v>33660.487518310547</v>
          </cell>
          <cell r="AK68">
            <v>-66.837982177734375</v>
          </cell>
          <cell r="AL68">
            <v>-72.07000732421875</v>
          </cell>
          <cell r="AM68">
            <v>-91.289932250976563</v>
          </cell>
          <cell r="AN68">
            <v>-173.38705444335937</v>
          </cell>
          <cell r="AO68">
            <v>-264.02097320556641</v>
          </cell>
          <cell r="AP68">
            <v>-209.18299999999999</v>
          </cell>
          <cell r="AQ68" t="str">
            <v>#N/A N/A</v>
          </cell>
          <cell r="AR68">
            <v>-813.99199999999985</v>
          </cell>
          <cell r="AS68">
            <v>-1229.384</v>
          </cell>
          <cell r="AT68" t="str">
            <v>#N/A N/A</v>
          </cell>
          <cell r="AU68" t="str">
            <v>#N/A N/A</v>
          </cell>
          <cell r="AV68" t="str">
            <v>#N/A N/A</v>
          </cell>
          <cell r="AW68">
            <v>3540.7700199999999</v>
          </cell>
          <cell r="AX68">
            <v>30637.73046875</v>
          </cell>
          <cell r="AY68">
            <v>32215.48046875</v>
          </cell>
          <cell r="AZ68">
            <v>-1618.2969970703125</v>
          </cell>
          <cell r="BA68">
            <v>-1660.56396484375</v>
          </cell>
          <cell r="BB68">
            <v>-1735.887939453125</v>
          </cell>
          <cell r="BC68">
            <v>-1914.1070556640625</v>
          </cell>
          <cell r="BD68">
            <v>-1850.116943359375</v>
          </cell>
          <cell r="BE68">
            <v>-1830.9179999999999</v>
          </cell>
          <cell r="BF68" t="str">
            <v>#N/A N/A</v>
          </cell>
          <cell r="BG68">
            <v>-1442.3409999999999</v>
          </cell>
          <cell r="BH68">
            <v>-3449.1879999999996</v>
          </cell>
          <cell r="BI68">
            <v>-5629.4929999999995</v>
          </cell>
          <cell r="BJ68">
            <v>-2793.3199999999997</v>
          </cell>
          <cell r="BK68" t="str">
            <v>#N/A N/A</v>
          </cell>
          <cell r="BL68">
            <v>133.932999</v>
          </cell>
          <cell r="BM68">
            <v>28.860000610351562</v>
          </cell>
          <cell r="BN68">
            <v>30.450000762939453</v>
          </cell>
          <cell r="BO68">
            <v>57.833000183105469</v>
          </cell>
          <cell r="BP68">
            <v>54.148998260498047</v>
          </cell>
          <cell r="BQ68">
            <v>51.130001068115234</v>
          </cell>
          <cell r="BR68">
            <v>115.5260009765625</v>
          </cell>
          <cell r="BS68">
            <v>10.168000221252441</v>
          </cell>
          <cell r="BT68">
            <v>9.3719999999999999</v>
          </cell>
          <cell r="BU68" t="str">
            <v>#N/A N/A</v>
          </cell>
          <cell r="BV68">
            <v>56.274000000000001</v>
          </cell>
          <cell r="BW68">
            <v>106.59899999999999</v>
          </cell>
          <cell r="BX68">
            <v>78.989999999999995</v>
          </cell>
          <cell r="BY68">
            <v>66.965000000000003</v>
          </cell>
          <cell r="BZ68" t="str">
            <v>#N/A N/A</v>
          </cell>
          <cell r="CA68" t="str">
            <v>#N/A N/A</v>
          </cell>
          <cell r="CB68" t="str">
            <v>#N/A N/A</v>
          </cell>
          <cell r="CC68" t="str">
            <v>#N/A N/A</v>
          </cell>
          <cell r="CD68" t="str">
            <v>#N/A N/A</v>
          </cell>
          <cell r="CE68" t="str">
            <v>#N/A N/A</v>
          </cell>
          <cell r="CF68" t="str">
            <v>#N/A N/A</v>
          </cell>
          <cell r="CG68" t="str">
            <v>#N/A N/A</v>
          </cell>
          <cell r="CH68" t="str">
            <v>#N/A N/A</v>
          </cell>
          <cell r="CI68" t="str">
            <v>#N/A N/A</v>
          </cell>
          <cell r="CJ68" t="str">
            <v>#N/A N/A</v>
          </cell>
          <cell r="CK68" t="str">
            <v>#N/A N/A</v>
          </cell>
          <cell r="CL68" t="str">
            <v>#N/A N/A</v>
          </cell>
          <cell r="CM68" t="str">
            <v>#N/A N/A</v>
          </cell>
          <cell r="CN68" t="str">
            <v>#N/A N/A</v>
          </cell>
          <cell r="CO68" t="str">
            <v>#N/A N/A</v>
          </cell>
          <cell r="CP68">
            <v>4119.130005</v>
          </cell>
          <cell r="CQ68">
            <v>30645.675468921661</v>
          </cell>
          <cell r="CR68">
            <v>32178.804470062256</v>
          </cell>
          <cell r="CS68">
            <v>25504.179565429688</v>
          </cell>
          <cell r="CT68">
            <v>34624.99072265625</v>
          </cell>
          <cell r="CU68">
            <v>38811.069091796875</v>
          </cell>
          <cell r="CV68">
            <v>-33869.941040039063</v>
          </cell>
          <cell r="CW68">
            <v>52083.504150390625</v>
          </cell>
          <cell r="CX68">
            <v>50992.498999999996</v>
          </cell>
          <cell r="CY68" t="str">
            <v>#N/A N/A</v>
          </cell>
          <cell r="CZ68">
            <v>25287.629000000001</v>
          </cell>
          <cell r="DA68">
            <v>17826.285000000003</v>
          </cell>
          <cell r="DB68">
            <v>46781.498</v>
          </cell>
          <cell r="DC68">
            <v>35366.254999999997</v>
          </cell>
          <cell r="DD68" t="str">
            <v>#N/A N/A</v>
          </cell>
          <cell r="DE68">
            <v>12.055999999999999</v>
          </cell>
          <cell r="DF68">
            <v>-40.041000366210938</v>
          </cell>
          <cell r="DG68">
            <v>8.0989999771118164</v>
          </cell>
          <cell r="DH68">
            <v>54.243000030517578</v>
          </cell>
          <cell r="DI68">
            <v>5.4250001907348633</v>
          </cell>
          <cell r="DJ68">
            <v>70.556999206542969</v>
          </cell>
          <cell r="DK68">
            <v>94.303001403808594</v>
          </cell>
          <cell r="DL68">
            <v>30.158000946044922</v>
          </cell>
          <cell r="DM68">
            <v>16.908999999999999</v>
          </cell>
          <cell r="DN68" t="str">
            <v>#N/A N/A</v>
          </cell>
          <cell r="DO68">
            <v>53.055</v>
          </cell>
          <cell r="DP68">
            <v>261.89</v>
          </cell>
          <cell r="DQ68">
            <v>254.43899999999999</v>
          </cell>
          <cell r="DR68">
            <v>3.7869999999999999</v>
          </cell>
          <cell r="DS68" t="str">
            <v>#N/A N/A</v>
          </cell>
          <cell r="DT68">
            <v>4107.0742190000001</v>
          </cell>
          <cell r="DU68">
            <v>30685.716796875</v>
          </cell>
          <cell r="DV68">
            <v>32170.705078125</v>
          </cell>
          <cell r="DW68">
            <v>25449.935546875</v>
          </cell>
          <cell r="DX68">
            <v>34619.56640625</v>
          </cell>
          <cell r="DY68">
            <v>38740.51171875</v>
          </cell>
          <cell r="DZ68">
            <v>-33964.2421875</v>
          </cell>
          <cell r="EA68">
            <v>52053.34375</v>
          </cell>
          <cell r="EB68">
            <v>50975.59</v>
          </cell>
          <cell r="EC68" t="str">
            <v>#N/A N/A</v>
          </cell>
          <cell r="ED68">
            <v>25234.574000000001</v>
          </cell>
          <cell r="EE68">
            <v>17564.395</v>
          </cell>
          <cell r="EF68">
            <v>46527.059000000001</v>
          </cell>
          <cell r="EG68">
            <v>35362.468000000001</v>
          </cell>
          <cell r="EH68" t="str">
            <v>#N/A N/A</v>
          </cell>
          <cell r="EI68">
            <v>13.798999999999999</v>
          </cell>
          <cell r="EJ68">
            <v>65.516998291015625</v>
          </cell>
          <cell r="EK68">
            <v>30.870000839233398</v>
          </cell>
          <cell r="EL68">
            <v>66.688003540039063</v>
          </cell>
          <cell r="EM68">
            <v>47.168998718261719</v>
          </cell>
          <cell r="EN68">
            <v>44.097000122070312</v>
          </cell>
          <cell r="EO68">
            <v>32.305000305175781</v>
          </cell>
          <cell r="EP68">
            <v>207.72700500488281</v>
          </cell>
          <cell r="EQ68">
            <v>306.66499999999996</v>
          </cell>
          <cell r="ER68" t="str">
            <v>#N/A N/A</v>
          </cell>
          <cell r="ES68">
            <v>3333.2739999999999</v>
          </cell>
          <cell r="ET68">
            <v>751.31899999999996</v>
          </cell>
          <cell r="EU68">
            <v>958.26099999999997</v>
          </cell>
          <cell r="EV68">
            <v>2145.623</v>
          </cell>
          <cell r="EW68" t="str">
            <v>#N/A N/A</v>
          </cell>
          <cell r="EX68">
            <v>396.03601099999997</v>
          </cell>
          <cell r="EY68" t="str">
            <v>#N/A N/A</v>
          </cell>
          <cell r="EZ68" t="str">
            <v>#N/A N/A</v>
          </cell>
          <cell r="FA68">
            <v>43.474998474121094</v>
          </cell>
          <cell r="FB68">
            <v>142.0570068359375</v>
          </cell>
          <cell r="FC68" t="str">
            <v>#N/A N/A</v>
          </cell>
          <cell r="FD68">
            <v>0</v>
          </cell>
          <cell r="FE68">
            <v>0</v>
          </cell>
          <cell r="FF68">
            <v>0</v>
          </cell>
          <cell r="FG68" t="str">
            <v>#N/A N/A</v>
          </cell>
          <cell r="FH68">
            <v>0</v>
          </cell>
          <cell r="FI68">
            <v>0</v>
          </cell>
          <cell r="FJ68">
            <v>0</v>
          </cell>
          <cell r="FK68">
            <v>3.8089999999999997</v>
          </cell>
          <cell r="FL68" t="str">
            <v>#N/A N/A</v>
          </cell>
          <cell r="FM68" t="str">
            <v>#N/A N/A</v>
          </cell>
          <cell r="FN68" t="str">
            <v>#N/A N/A</v>
          </cell>
          <cell r="FO68">
            <v>160.05000305175781</v>
          </cell>
          <cell r="FP68" t="str">
            <v>#N/A N/A</v>
          </cell>
          <cell r="FQ68" t="str">
            <v>#N/A N/A</v>
          </cell>
          <cell r="FR68" t="str">
            <v>#N/A N/A</v>
          </cell>
          <cell r="FS68">
            <v>0</v>
          </cell>
          <cell r="FT68">
            <v>0</v>
          </cell>
          <cell r="FU68">
            <v>0</v>
          </cell>
          <cell r="FV68" t="str">
            <v>#N/A N/A</v>
          </cell>
          <cell r="FW68">
            <v>7818.5339999999997</v>
          </cell>
          <cell r="FX68">
            <v>6382.6419999999998</v>
          </cell>
          <cell r="FY68">
            <v>15747.396999999999</v>
          </cell>
          <cell r="FZ68">
            <v>12115.558999999999</v>
          </cell>
          <cell r="GA68" t="str">
            <v>#N/A N/A</v>
          </cell>
          <cell r="GB68" t="str">
            <v>#N/A N/A</v>
          </cell>
          <cell r="GC68" t="str">
            <v>#N/A N/A</v>
          </cell>
          <cell r="GD68" t="str">
            <v>#N/A N/A</v>
          </cell>
          <cell r="GE68" t="str">
            <v>#N/A N/A</v>
          </cell>
          <cell r="GF68" t="str">
            <v>#N/A N/A</v>
          </cell>
          <cell r="GG68" t="str">
            <v>#N/A N/A</v>
          </cell>
          <cell r="GH68" t="str">
            <v>#N/A N/A</v>
          </cell>
          <cell r="GI68" t="str">
            <v>#N/A N/A</v>
          </cell>
          <cell r="GJ68" t="str">
            <v>#N/A N/A</v>
          </cell>
          <cell r="GK68" t="str">
            <v>#N/A N/A</v>
          </cell>
          <cell r="GL68" t="str">
            <v>#N/A N/A</v>
          </cell>
          <cell r="GM68" t="str">
            <v>#N/A N/A</v>
          </cell>
          <cell r="GN68" t="str">
            <v>#N/A N/A</v>
          </cell>
          <cell r="GO68" t="str">
            <v>#N/A N/A</v>
          </cell>
          <cell r="GP68" t="str">
            <v>#N/A N/A</v>
          </cell>
          <cell r="GQ68" t="str">
            <v>#N/A N/A</v>
          </cell>
          <cell r="GR68" t="str">
            <v>#N/A N/A</v>
          </cell>
          <cell r="GS68" t="str">
            <v>#N/A N/A</v>
          </cell>
          <cell r="GT68" t="str">
            <v>#N/A N/A</v>
          </cell>
          <cell r="GU68" t="str">
            <v>#N/A N/A</v>
          </cell>
          <cell r="GV68" t="str">
            <v>#N/A N/A</v>
          </cell>
          <cell r="GW68" t="str">
            <v>#N/A N/A</v>
          </cell>
          <cell r="GX68" t="str">
            <v>#N/A N/A</v>
          </cell>
          <cell r="GY68" t="str">
            <v>#N/A N/A</v>
          </cell>
          <cell r="GZ68" t="str">
            <v>#N/A N/A</v>
          </cell>
          <cell r="HA68" t="str">
            <v>#N/A N/A</v>
          </cell>
          <cell r="HB68" t="str">
            <v>#N/A N/A</v>
          </cell>
          <cell r="HC68" t="str">
            <v>#N/A N/A</v>
          </cell>
          <cell r="HD68" t="str">
            <v>#N/A N/A</v>
          </cell>
          <cell r="HE68" t="str">
            <v>#N/A N/A</v>
          </cell>
          <cell r="HF68">
            <v>0</v>
          </cell>
          <cell r="HG68" t="str">
            <v>#N/A N/A</v>
          </cell>
          <cell r="HH68" t="str">
            <v>#N/A N/A</v>
          </cell>
          <cell r="HI68" t="str">
            <v>#N/A N/A</v>
          </cell>
          <cell r="HJ68" t="str">
            <v>#N/A N/A</v>
          </cell>
          <cell r="HK68" t="str">
            <v>#N/A N/A</v>
          </cell>
          <cell r="HL68">
            <v>0</v>
          </cell>
          <cell r="HM68">
            <v>0</v>
          </cell>
          <cell r="HN68">
            <v>0</v>
          </cell>
          <cell r="HO68" t="str">
            <v>#N/A N/A</v>
          </cell>
          <cell r="HP68">
            <v>0</v>
          </cell>
          <cell r="HQ68">
            <v>0</v>
          </cell>
          <cell r="HR68" t="str">
            <v>#N/A N/A</v>
          </cell>
          <cell r="HS68" t="str">
            <v>#N/A N/A</v>
          </cell>
          <cell r="HT68" t="str">
            <v>#N/A N/A</v>
          </cell>
          <cell r="HU68">
            <v>97167.84375</v>
          </cell>
          <cell r="HV68">
            <v>132474.328125</v>
          </cell>
          <cell r="HW68">
            <v>161004.296875</v>
          </cell>
          <cell r="HX68">
            <v>171918.640625</v>
          </cell>
          <cell r="HY68">
            <v>200673.1875</v>
          </cell>
          <cell r="HZ68">
            <v>233338.3125</v>
          </cell>
          <cell r="IA68">
            <v>198760.96875</v>
          </cell>
          <cell r="IB68">
            <v>245447.390625</v>
          </cell>
          <cell r="IC68">
            <v>264418.196</v>
          </cell>
          <cell r="ID68" t="str">
            <v>#N/A N/A</v>
          </cell>
          <cell r="IE68">
            <v>329096.83199999999</v>
          </cell>
          <cell r="IF68">
            <v>319160.79199999996</v>
          </cell>
          <cell r="IG68">
            <v>351560.19699999999</v>
          </cell>
          <cell r="IH68">
            <v>358195.59399999998</v>
          </cell>
          <cell r="II68" t="str">
            <v>#N/A N/A</v>
          </cell>
          <cell r="IJ68" t="str">
            <v>#N/A N/A</v>
          </cell>
          <cell r="IK68" t="str">
            <v>#N/A N/A</v>
          </cell>
          <cell r="IL68" t="str">
            <v>#N/A N/A</v>
          </cell>
          <cell r="IM68" t="str">
            <v>#N/A N/A</v>
          </cell>
          <cell r="IN68" t="str">
            <v>#N/A N/A</v>
          </cell>
          <cell r="IO68" t="str">
            <v>#N/A N/A</v>
          </cell>
          <cell r="IP68" t="str">
            <v>#N/A N/A</v>
          </cell>
          <cell r="IQ68" t="str">
            <v>#N/A N/A</v>
          </cell>
          <cell r="IR68" t="str">
            <v>#N/A N/A</v>
          </cell>
          <cell r="IS68" t="str">
            <v>#N/A N/A</v>
          </cell>
          <cell r="IT68" t="str">
            <v>#N/A N/A</v>
          </cell>
          <cell r="IU68" t="str">
            <v>#N/A N/A</v>
          </cell>
          <cell r="IV68" t="str">
            <v>#N/A N/A</v>
          </cell>
          <cell r="IW68" t="str">
            <v>#N/A N/A</v>
          </cell>
          <cell r="IX68" t="str">
            <v>#N/A N/A</v>
          </cell>
          <cell r="IY68">
            <v>7132.98999</v>
          </cell>
          <cell r="IZ68">
            <v>6076.185791015625</v>
          </cell>
          <cell r="JA68">
            <v>4922.10205078125</v>
          </cell>
          <cell r="JB68">
            <v>6229.7801513671875</v>
          </cell>
          <cell r="JC68">
            <v>5549.0469970703125</v>
          </cell>
          <cell r="JD68">
            <v>4789.60107421875</v>
          </cell>
          <cell r="JE68">
            <v>3038.653076171875</v>
          </cell>
          <cell r="JF68">
            <v>2951.113037109375</v>
          </cell>
          <cell r="JG68">
            <v>1182.2059999999999</v>
          </cell>
          <cell r="JH68" t="str">
            <v>#N/A N/A</v>
          </cell>
          <cell r="JI68">
            <v>52753.671000000002</v>
          </cell>
          <cell r="JJ68">
            <v>53464.04</v>
          </cell>
          <cell r="JK68">
            <v>56513.344000000005</v>
          </cell>
          <cell r="JL68">
            <v>58828.875</v>
          </cell>
          <cell r="JM68" t="str">
            <v>#N/A N/A</v>
          </cell>
          <cell r="JN68">
            <v>7139.2539900000002</v>
          </cell>
          <cell r="JO68">
            <v>6081.4907908439636</v>
          </cell>
          <cell r="JP68">
            <v>4944.8270511627197</v>
          </cell>
          <cell r="JQ68">
            <v>6257.4251518249512</v>
          </cell>
          <cell r="JR68">
            <v>5576.4739971160889</v>
          </cell>
          <cell r="JS68">
            <v>4879.7980728149414</v>
          </cell>
          <cell r="JT68">
            <v>3278.6500701904297</v>
          </cell>
          <cell r="JU68">
            <v>3148.0310363769531</v>
          </cell>
          <cell r="JV68">
            <v>1375.1849999999999</v>
          </cell>
          <cell r="JW68" t="str">
            <v>#N/A N/A</v>
          </cell>
          <cell r="JX68">
            <v>60439.184999999998</v>
          </cell>
          <cell r="JY68">
            <v>59073.035000000003</v>
          </cell>
          <cell r="JZ68">
            <v>70784.657999999996</v>
          </cell>
          <cell r="KA68">
            <v>69527.343000000008</v>
          </cell>
          <cell r="KB68" t="str">
            <v>#N/A N/A</v>
          </cell>
          <cell r="KC68">
            <v>0</v>
          </cell>
          <cell r="KD68">
            <v>0</v>
          </cell>
          <cell r="KE68" t="str">
            <v>#N/A N/A</v>
          </cell>
          <cell r="KF68">
            <v>0</v>
          </cell>
          <cell r="KG68">
            <v>0</v>
          </cell>
          <cell r="KH68">
            <v>0</v>
          </cell>
          <cell r="KI68">
            <v>0</v>
          </cell>
          <cell r="KJ68">
            <v>0</v>
          </cell>
          <cell r="KK68" t="str">
            <v>#N/A N/A</v>
          </cell>
          <cell r="KL68" t="str">
            <v>#N/A N/A</v>
          </cell>
          <cell r="KM68">
            <v>0</v>
          </cell>
          <cell r="KN68">
            <v>0</v>
          </cell>
          <cell r="KO68">
            <v>0</v>
          </cell>
          <cell r="KP68">
            <v>0</v>
          </cell>
          <cell r="KQ68" t="str">
            <v>#N/A N/A</v>
          </cell>
          <cell r="KR68">
            <v>90028.587891000003</v>
          </cell>
          <cell r="KS68">
            <v>126392.8359375</v>
          </cell>
          <cell r="KT68">
            <v>156059.46875</v>
          </cell>
          <cell r="KU68">
            <v>165661.21875</v>
          </cell>
          <cell r="KV68">
            <v>195096.71875</v>
          </cell>
          <cell r="KW68">
            <v>228458.5234375</v>
          </cell>
          <cell r="KX68">
            <v>195482.3125</v>
          </cell>
          <cell r="KY68">
            <v>242299.375</v>
          </cell>
          <cell r="KZ68">
            <v>263043.011</v>
          </cell>
          <cell r="LA68" t="str">
            <v>#N/A N/A</v>
          </cell>
          <cell r="LB68">
            <v>268657.647</v>
          </cell>
          <cell r="LC68">
            <v>260087.75699999995</v>
          </cell>
          <cell r="LD68">
            <v>280775.53899999999</v>
          </cell>
          <cell r="LE68">
            <v>288668.25099999999</v>
          </cell>
          <cell r="LF68" t="str">
            <v>#N/A N/A</v>
          </cell>
          <cell r="LG68">
            <v>0</v>
          </cell>
          <cell r="LH68" t="str">
            <v>#N/A N/A</v>
          </cell>
          <cell r="LI68" t="str">
            <v>#N/A N/A</v>
          </cell>
          <cell r="LJ68">
            <v>0</v>
          </cell>
          <cell r="LK68">
            <v>0</v>
          </cell>
          <cell r="LL68" t="str">
            <v>#N/A N/A</v>
          </cell>
          <cell r="LM68">
            <v>0</v>
          </cell>
          <cell r="LN68">
            <v>0</v>
          </cell>
          <cell r="LO68">
            <v>0</v>
          </cell>
          <cell r="LP68" t="str">
            <v>#N/A N/A</v>
          </cell>
          <cell r="LQ68">
            <v>0</v>
          </cell>
          <cell r="LR68">
            <v>0</v>
          </cell>
          <cell r="LS68">
            <v>0</v>
          </cell>
          <cell r="LT68">
            <v>0</v>
          </cell>
          <cell r="LU68" t="str">
            <v>#N/A N/A</v>
          </cell>
          <cell r="LV68" t="str">
            <v>#N/A N/A</v>
          </cell>
          <cell r="LW68" t="str">
            <v>#N/A N/A</v>
          </cell>
          <cell r="LX68" t="str">
            <v>#N/A N/A</v>
          </cell>
          <cell r="LY68" t="str">
            <v>#N/A N/A</v>
          </cell>
          <cell r="LZ68" t="str">
            <v>#N/A N/A</v>
          </cell>
          <cell r="MA68" t="str">
            <v>#N/A N/A</v>
          </cell>
          <cell r="MB68" t="str">
            <v>#N/A N/A</v>
          </cell>
          <cell r="MC68" t="str">
            <v>#N/A N/A</v>
          </cell>
          <cell r="MD68" t="str">
            <v>#N/A N/A</v>
          </cell>
          <cell r="ME68" t="str">
            <v>#N/A N/A</v>
          </cell>
          <cell r="MF68" t="str">
            <v>#N/A N/A</v>
          </cell>
          <cell r="MG68" t="str">
            <v>#N/A N/A</v>
          </cell>
          <cell r="MH68" t="str">
            <v>#N/A N/A</v>
          </cell>
          <cell r="MI68" t="str">
            <v>#N/A N/A</v>
          </cell>
          <cell r="MJ68" t="str">
            <v>#N/A N/A</v>
          </cell>
          <cell r="MK68" t="str">
            <v>#N/A N/A</v>
          </cell>
          <cell r="ML68" t="str">
            <v>#N/A N/A</v>
          </cell>
          <cell r="MM68" t="str">
            <v>#N/A N/A</v>
          </cell>
          <cell r="MN68" t="str">
            <v>#N/A N/A</v>
          </cell>
          <cell r="MO68" t="str">
            <v>#N/A N/A</v>
          </cell>
          <cell r="MP68" t="str">
            <v>#N/A N/A</v>
          </cell>
          <cell r="MQ68" t="str">
            <v>#N/A N/A</v>
          </cell>
          <cell r="MR68" t="str">
            <v>#N/A N/A</v>
          </cell>
          <cell r="MS68" t="str">
            <v>#N/A N/A</v>
          </cell>
          <cell r="MT68" t="str">
            <v>#N/A N/A</v>
          </cell>
          <cell r="MU68" t="str">
            <v>#N/A N/A</v>
          </cell>
          <cell r="MV68" t="str">
            <v>#N/A N/A</v>
          </cell>
          <cell r="MW68">
            <v>267.76900000000001</v>
          </cell>
          <cell r="MX68">
            <v>254.82799999999997</v>
          </cell>
          <cell r="MY68" t="str">
            <v>#N/A N/A</v>
          </cell>
          <cell r="MZ68">
            <v>-1719.9470209999999</v>
          </cell>
          <cell r="NA68">
            <v>-4796.634765625</v>
          </cell>
          <cell r="NB68">
            <v>-10505.0087890625</v>
          </cell>
          <cell r="NC68">
            <v>-20101.939453125</v>
          </cell>
          <cell r="ND68">
            <v>-9702.693359375</v>
          </cell>
          <cell r="NE68">
            <v>-15069.6689453125</v>
          </cell>
          <cell r="NF68">
            <v>-12252.240234375</v>
          </cell>
          <cell r="NG68">
            <v>0</v>
          </cell>
          <cell r="NH68">
            <v>-17875</v>
          </cell>
          <cell r="NI68" t="str">
            <v>#N/A N/A</v>
          </cell>
          <cell r="NJ68">
            <v>0</v>
          </cell>
          <cell r="NK68">
            <v>0</v>
          </cell>
          <cell r="NL68">
            <v>0</v>
          </cell>
          <cell r="NM68">
            <v>-18758.166999999998</v>
          </cell>
          <cell r="NN68" t="str">
            <v>#N/A N/A</v>
          </cell>
          <cell r="NO68">
            <v>0.61899999999999999</v>
          </cell>
          <cell r="NP68">
            <v>1200.373046875</v>
          </cell>
          <cell r="NQ68">
            <v>1230.383056640625</v>
          </cell>
          <cell r="NR68">
            <v>1274.676025390625</v>
          </cell>
          <cell r="NS68">
            <v>1301.4439697265625</v>
          </cell>
          <cell r="NT68">
            <v>1397.75</v>
          </cell>
          <cell r="NU68">
            <v>1522.1510009765625</v>
          </cell>
          <cell r="NV68">
            <v>1487.1419677734375</v>
          </cell>
          <cell r="NW68">
            <v>1524.32</v>
          </cell>
          <cell r="NX68" t="str">
            <v>#N/A N/A</v>
          </cell>
          <cell r="NY68">
            <v>0</v>
          </cell>
          <cell r="NZ68">
            <v>0</v>
          </cell>
          <cell r="OA68" t="str">
            <v>#N/A N/A</v>
          </cell>
          <cell r="OB68" t="str">
            <v>#N/A N/A</v>
          </cell>
          <cell r="OC68" t="str">
            <v>#N/A N/A</v>
          </cell>
          <cell r="OD68" t="str">
            <v>CLP</v>
          </cell>
        </row>
        <row r="69">
          <cell r="C69" t="str">
            <v>ORO BLANCO</v>
          </cell>
          <cell r="D69">
            <v>6988.27197265625</v>
          </cell>
          <cell r="E69">
            <v>5688.1181640625</v>
          </cell>
          <cell r="F69">
            <v>8571.3818360000005</v>
          </cell>
          <cell r="G69">
            <v>2223.096923828125</v>
          </cell>
          <cell r="H69">
            <v>17608.01171875</v>
          </cell>
          <cell r="I69">
            <v>29352.701171875</v>
          </cell>
          <cell r="J69">
            <v>1111.160114001754</v>
          </cell>
          <cell r="K69">
            <v>25270.554772906187</v>
          </cell>
          <cell r="L69">
            <v>2641.805929403371</v>
          </cell>
          <cell r="M69">
            <v>3206.3336939687874</v>
          </cell>
          <cell r="N69">
            <v>827.24379415788326</v>
          </cell>
          <cell r="O69">
            <v>18634.904686086018</v>
          </cell>
          <cell r="P69">
            <v>5523.2604550229362</v>
          </cell>
          <cell r="Q69">
            <v>7675.8308365913481</v>
          </cell>
          <cell r="R69" t="str">
            <v>#N/A N/A</v>
          </cell>
          <cell r="S69" t="str">
            <v>#N/A N/A</v>
          </cell>
          <cell r="T69" t="str">
            <v>#N/A N/A</v>
          </cell>
          <cell r="U69" t="str">
            <v>#N/A N/A</v>
          </cell>
          <cell r="V69" t="str">
            <v>#N/A N/A</v>
          </cell>
          <cell r="W69" t="str">
            <v>#N/A N/A</v>
          </cell>
          <cell r="X69" t="str">
            <v>#N/A N/A</v>
          </cell>
          <cell r="Y69" t="str">
            <v>#N/A N/A</v>
          </cell>
          <cell r="Z69" t="str">
            <v>#N/A N/A</v>
          </cell>
          <cell r="AA69" t="str">
            <v>#N/A N/A</v>
          </cell>
          <cell r="AB69" t="str">
            <v>#N/A N/A</v>
          </cell>
          <cell r="AC69" t="str">
            <v>#N/A N/A</v>
          </cell>
          <cell r="AD69" t="str">
            <v>#N/A N/A</v>
          </cell>
          <cell r="AE69" t="str">
            <v>#N/A N/A</v>
          </cell>
          <cell r="AF69" t="str">
            <v>#N/A N/A</v>
          </cell>
          <cell r="AG69" t="str">
            <v>#N/A N/A</v>
          </cell>
          <cell r="AH69">
            <v>5089.5751037597656</v>
          </cell>
          <cell r="AI69">
            <v>5050.1778869628906</v>
          </cell>
          <cell r="AJ69">
            <v>8064.073089999999</v>
          </cell>
          <cell r="AK69">
            <v>1147.8920288085937</v>
          </cell>
          <cell r="AL69">
            <v>16544.422973632813</v>
          </cell>
          <cell r="AM69">
            <v>28097.192626953125</v>
          </cell>
          <cell r="AN69">
            <v>-540.91819068579082</v>
          </cell>
          <cell r="AO69">
            <v>23095.199436559913</v>
          </cell>
          <cell r="AP69">
            <v>-217.7284562546283</v>
          </cell>
          <cell r="AQ69">
            <v>838.22240030893056</v>
          </cell>
          <cell r="AR69">
            <v>-2328.0517593379086</v>
          </cell>
          <cell r="AS69">
            <v>15031.089603891305</v>
          </cell>
          <cell r="AT69">
            <v>3440.335961391404</v>
          </cell>
          <cell r="AU69">
            <v>5664.5588875970952</v>
          </cell>
          <cell r="AV69" t="str">
            <v>#N/A N/A</v>
          </cell>
          <cell r="AW69">
            <v>-275.92498779296875</v>
          </cell>
          <cell r="AX69">
            <v>3408.076904296875</v>
          </cell>
          <cell r="AY69">
            <v>6500.4541019999997</v>
          </cell>
          <cell r="AZ69">
            <v>-2188.675048828125</v>
          </cell>
          <cell r="BA69">
            <v>10088.4228515625</v>
          </cell>
          <cell r="BB69">
            <v>16302.759765625</v>
          </cell>
          <cell r="BC69">
            <v>-23275.192202508621</v>
          </cell>
          <cell r="BD69">
            <v>-2968.2731946240419</v>
          </cell>
          <cell r="BE69">
            <v>-32666.91697881238</v>
          </cell>
          <cell r="BF69">
            <v>-27613.454606830306</v>
          </cell>
          <cell r="BG69">
            <v>-25747.65913821329</v>
          </cell>
          <cell r="BH69">
            <v>-7325.0489400946944</v>
          </cell>
          <cell r="BI69">
            <v>-19032.872400974553</v>
          </cell>
          <cell r="BJ69">
            <v>-15750.380624008703</v>
          </cell>
          <cell r="BK69" t="str">
            <v>#N/A N/A</v>
          </cell>
          <cell r="BL69">
            <v>1705.7149658203125</v>
          </cell>
          <cell r="BM69">
            <v>105.33599853515625</v>
          </cell>
          <cell r="BN69">
            <v>11.331</v>
          </cell>
          <cell r="BO69">
            <v>362.12600708007812</v>
          </cell>
          <cell r="BP69">
            <v>490.39999389648437</v>
          </cell>
          <cell r="BQ69">
            <v>1415.06103515625</v>
          </cell>
          <cell r="BR69">
            <v>1465.1395559870946</v>
          </cell>
          <cell r="BS69">
            <v>10242.554152383032</v>
          </cell>
          <cell r="BT69">
            <v>2641.8059294033706</v>
          </cell>
          <cell r="BU69">
            <v>773.40889676513666</v>
          </cell>
          <cell r="BV69">
            <v>3162.5904723155281</v>
          </cell>
          <cell r="BW69">
            <v>2699.6409654769018</v>
          </cell>
          <cell r="BX69">
            <v>5653.4075595852782</v>
          </cell>
          <cell r="BY69">
            <v>7871.58940193942</v>
          </cell>
          <cell r="BZ69" t="str">
            <v>#N/A N/A</v>
          </cell>
          <cell r="CA69" t="str">
            <v>#N/A N/A</v>
          </cell>
          <cell r="CB69" t="str">
            <v>#N/A N/A</v>
          </cell>
          <cell r="CC69" t="str">
            <v>#N/A N/A</v>
          </cell>
          <cell r="CD69" t="str">
            <v>#N/A N/A</v>
          </cell>
          <cell r="CE69" t="str">
            <v>#N/A N/A</v>
          </cell>
          <cell r="CF69" t="str">
            <v>#N/A N/A</v>
          </cell>
          <cell r="CG69" t="str">
            <v>#N/A N/A</v>
          </cell>
          <cell r="CH69" t="str">
            <v>#N/A N/A</v>
          </cell>
          <cell r="CI69" t="str">
            <v>#N/A N/A</v>
          </cell>
          <cell r="CJ69" t="str">
            <v>#N/A N/A</v>
          </cell>
          <cell r="CK69" t="str">
            <v>#N/A N/A</v>
          </cell>
          <cell r="CL69" t="str">
            <v>#N/A N/A</v>
          </cell>
          <cell r="CM69" t="str">
            <v>#N/A N/A</v>
          </cell>
          <cell r="CN69" t="str">
            <v>#N/A N/A</v>
          </cell>
          <cell r="CO69" t="str">
            <v>#N/A N/A</v>
          </cell>
          <cell r="CP69">
            <v>2300.1450805664062</v>
          </cell>
          <cell r="CQ69">
            <v>5927.511962890625</v>
          </cell>
          <cell r="CR69">
            <v>9796.5700689999994</v>
          </cell>
          <cell r="CS69">
            <v>11557.335693359375</v>
          </cell>
          <cell r="CT69">
            <v>10496.115844726562</v>
          </cell>
          <cell r="CU69">
            <v>20359.875732421875</v>
          </cell>
          <cell r="CV69">
            <v>63970.778734664018</v>
          </cell>
          <cell r="CW69">
            <v>160277.81192778674</v>
          </cell>
          <cell r="CX69">
            <v>55180.141336082721</v>
          </cell>
          <cell r="CY69">
            <v>50511.968672280651</v>
          </cell>
          <cell r="CZ69">
            <v>49402.162903084121</v>
          </cell>
          <cell r="DA69">
            <v>46188.186509178777</v>
          </cell>
          <cell r="DB69">
            <v>18725.200079224102</v>
          </cell>
          <cell r="DC69">
            <v>17423.167026899431</v>
          </cell>
          <cell r="DD69" t="str">
            <v>#N/A N/A</v>
          </cell>
          <cell r="DE69">
            <v>12.503000259399414</v>
          </cell>
          <cell r="DF69">
            <v>-235.89199829101562</v>
          </cell>
          <cell r="DG69">
            <v>43.578998999999996</v>
          </cell>
          <cell r="DH69">
            <v>-106.75399780273437</v>
          </cell>
          <cell r="DI69">
            <v>-760.96600341796875</v>
          </cell>
          <cell r="DJ69">
            <v>158.82200622558594</v>
          </cell>
          <cell r="DK69">
            <v>-214.16800256930642</v>
          </cell>
          <cell r="DL69">
            <v>79.347664464724005</v>
          </cell>
          <cell r="DM69">
            <v>-3531.0762519047175</v>
          </cell>
          <cell r="DN69">
            <v>736.64899923283485</v>
          </cell>
          <cell r="DO69">
            <v>-3274.9322221394386</v>
          </cell>
          <cell r="DP69">
            <v>-2285.9503422114931</v>
          </cell>
          <cell r="DQ69">
            <v>-3378.6873329145055</v>
          </cell>
          <cell r="DR69">
            <v>-2067.5770881913577</v>
          </cell>
          <cell r="DS69" t="str">
            <v>#N/A N/A</v>
          </cell>
          <cell r="DT69">
            <v>2287.64208984375</v>
          </cell>
          <cell r="DU69">
            <v>6163.40380859375</v>
          </cell>
          <cell r="DV69">
            <v>9752.9912109999987</v>
          </cell>
          <cell r="DW69">
            <v>11664.08984375</v>
          </cell>
          <cell r="DX69">
            <v>11257.08203125</v>
          </cell>
          <cell r="DY69">
            <v>20201.0546875</v>
          </cell>
          <cell r="DZ69">
            <v>64184.94294506462</v>
          </cell>
          <cell r="EA69">
            <v>160198.46426332201</v>
          </cell>
          <cell r="EB69">
            <v>58711.217587987441</v>
          </cell>
          <cell r="EC69">
            <v>49775.319673047808</v>
          </cell>
          <cell r="ED69">
            <v>52677.095125223561</v>
          </cell>
          <cell r="EE69">
            <v>48474.136851390263</v>
          </cell>
          <cell r="EF69">
            <v>22103.887412138603</v>
          </cell>
          <cell r="EG69">
            <v>19490.744115090791</v>
          </cell>
          <cell r="EH69" t="str">
            <v>#N/A N/A</v>
          </cell>
          <cell r="EI69">
            <v>240.1929931640625</v>
          </cell>
          <cell r="EJ69">
            <v>223.49000549316406</v>
          </cell>
          <cell r="EK69">
            <v>26.936999999999998</v>
          </cell>
          <cell r="EL69">
            <v>1652.7900390625</v>
          </cell>
          <cell r="EM69">
            <v>118.87799835205078</v>
          </cell>
          <cell r="EN69">
            <v>26510.158203125</v>
          </cell>
          <cell r="EO69">
            <v>16419.027597427368</v>
          </cell>
          <cell r="EP69">
            <v>434.88464999999991</v>
          </cell>
          <cell r="EQ69">
            <v>545.68799999999999</v>
          </cell>
          <cell r="ER69">
            <v>549.11149999999998</v>
          </cell>
          <cell r="ES69">
            <v>52425.111050000007</v>
          </cell>
          <cell r="ET69">
            <v>22077.832650000004</v>
          </cell>
          <cell r="EU69">
            <v>2692.2084</v>
          </cell>
          <cell r="EV69">
            <v>3909.3462000000004</v>
          </cell>
          <cell r="EW69" t="str">
            <v>#N/A N/A</v>
          </cell>
          <cell r="EX69">
            <v>1377.47705078125</v>
          </cell>
          <cell r="EY69">
            <v>306.89898681640625</v>
          </cell>
          <cell r="EZ69">
            <v>425.64801</v>
          </cell>
          <cell r="FA69">
            <v>9228.5078125</v>
          </cell>
          <cell r="FB69">
            <v>9705.4296875</v>
          </cell>
          <cell r="FC69">
            <v>6183.1640625</v>
          </cell>
          <cell r="FD69">
            <v>22533.303733825684</v>
          </cell>
          <cell r="FE69">
            <v>214270.25504999998</v>
          </cell>
          <cell r="FF69">
            <v>19947.095999999998</v>
          </cell>
          <cell r="FG69">
            <v>39227.445</v>
          </cell>
          <cell r="FH69">
            <v>12250.32094</v>
          </cell>
          <cell r="FI69">
            <v>123562.19475000001</v>
          </cell>
          <cell r="FJ69">
            <v>19124.632799999999</v>
          </cell>
          <cell r="FK69">
            <v>59696.715599999989</v>
          </cell>
          <cell r="FL69" t="str">
            <v>#N/A N/A</v>
          </cell>
          <cell r="FM69">
            <v>94.338996887207031</v>
          </cell>
          <cell r="FN69">
            <v>88.141998291015625</v>
          </cell>
          <cell r="FO69">
            <v>87.755996999999994</v>
          </cell>
          <cell r="FP69">
            <v>48.676998138427734</v>
          </cell>
          <cell r="FQ69">
            <v>3.5360000133514404</v>
          </cell>
          <cell r="FR69">
            <v>3.8380000591278076</v>
          </cell>
          <cell r="FS69">
            <v>5.746499752625823</v>
          </cell>
          <cell r="FT69">
            <v>67045.308900000004</v>
          </cell>
          <cell r="FU69" t="str">
            <v>#N/A N/A</v>
          </cell>
          <cell r="FV69">
            <v>42086.253500000006</v>
          </cell>
          <cell r="FW69">
            <v>34220.078880000001</v>
          </cell>
          <cell r="FX69">
            <v>57578.810999999994</v>
          </cell>
          <cell r="FY69">
            <v>148980.59820000001</v>
          </cell>
          <cell r="FZ69">
            <v>212507.01419999998</v>
          </cell>
          <cell r="GA69" t="str">
            <v>#N/A N/A</v>
          </cell>
          <cell r="GB69" t="str">
            <v>#N/A N/A</v>
          </cell>
          <cell r="GC69" t="str">
            <v>#N/A N/A</v>
          </cell>
          <cell r="GD69" t="str">
            <v>#N/A N/A</v>
          </cell>
          <cell r="GE69" t="str">
            <v>#N/A N/A</v>
          </cell>
          <cell r="GF69" t="str">
            <v>#N/A N/A</v>
          </cell>
          <cell r="GG69" t="str">
            <v>#N/A N/A</v>
          </cell>
          <cell r="GH69" t="str">
            <v>#N/A N/A</v>
          </cell>
          <cell r="GI69" t="str">
            <v>#N/A N/A</v>
          </cell>
          <cell r="GJ69" t="str">
            <v>#N/A N/A</v>
          </cell>
          <cell r="GK69" t="str">
            <v>#N/A N/A</v>
          </cell>
          <cell r="GL69" t="str">
            <v>#N/A N/A</v>
          </cell>
          <cell r="GM69" t="str">
            <v>#N/A N/A</v>
          </cell>
          <cell r="GN69" t="str">
            <v>#N/A N/A</v>
          </cell>
          <cell r="GO69" t="str">
            <v>#N/A N/A</v>
          </cell>
          <cell r="GP69" t="str">
            <v>#N/A N/A</v>
          </cell>
          <cell r="GQ69" t="str">
            <v>#N/A N/A</v>
          </cell>
          <cell r="GR69" t="str">
            <v>#N/A N/A</v>
          </cell>
          <cell r="GS69" t="str">
            <v>#N/A N/A</v>
          </cell>
          <cell r="GT69" t="str">
            <v>#N/A N/A</v>
          </cell>
          <cell r="GU69" t="str">
            <v>#N/A N/A</v>
          </cell>
          <cell r="GV69" t="str">
            <v>#N/A N/A</v>
          </cell>
          <cell r="GW69" t="str">
            <v>#N/A N/A</v>
          </cell>
          <cell r="GX69" t="str">
            <v>#N/A N/A</v>
          </cell>
          <cell r="GY69" t="str">
            <v>#N/A N/A</v>
          </cell>
          <cell r="GZ69" t="str">
            <v>#N/A N/A</v>
          </cell>
          <cell r="HA69" t="str">
            <v>#N/A N/A</v>
          </cell>
          <cell r="HB69" t="str">
            <v>#N/A N/A</v>
          </cell>
          <cell r="HC69" t="str">
            <v>#N/A N/A</v>
          </cell>
          <cell r="HD69" t="str">
            <v>#N/A N/A</v>
          </cell>
          <cell r="HE69" t="str">
            <v>#N/A N/A</v>
          </cell>
          <cell r="HF69">
            <v>650.666015625</v>
          </cell>
          <cell r="HG69">
            <v>582.34698486328125</v>
          </cell>
          <cell r="HH69">
            <v>520.40600600000005</v>
          </cell>
          <cell r="HI69">
            <v>538.01202392578125</v>
          </cell>
          <cell r="HJ69">
            <v>450.17300415039063</v>
          </cell>
          <cell r="HK69">
            <v>373.99099731445312</v>
          </cell>
          <cell r="HL69">
            <v>346.70548903942108</v>
          </cell>
          <cell r="HM69">
            <v>169.48829999999998</v>
          </cell>
          <cell r="HN69">
            <v>62.244</v>
          </cell>
          <cell r="HO69">
            <v>8.8315000000000001</v>
          </cell>
          <cell r="HP69">
            <v>8.1394300000000008</v>
          </cell>
          <cell r="HQ69">
            <v>9.4581</v>
          </cell>
          <cell r="HR69">
            <v>7.8896999999999986</v>
          </cell>
          <cell r="HS69">
            <v>3.5429999999999997</v>
          </cell>
          <cell r="HT69" t="str">
            <v>#N/A N/A</v>
          </cell>
          <cell r="HU69">
            <v>139335.390625</v>
          </cell>
          <cell r="HV69">
            <v>120906.921875</v>
          </cell>
          <cell r="HW69">
            <v>142024.3125</v>
          </cell>
          <cell r="HX69">
            <v>154891.90625</v>
          </cell>
          <cell r="HY69">
            <v>254536.609375</v>
          </cell>
          <cell r="HZ69">
            <v>372045.09375</v>
          </cell>
          <cell r="IA69">
            <v>675928.24334716797</v>
          </cell>
          <cell r="IB69">
            <v>939170.69925000006</v>
          </cell>
          <cell r="IC69">
            <v>851653.76399999997</v>
          </cell>
          <cell r="ID69">
            <v>901502.89599999995</v>
          </cell>
          <cell r="IE69">
            <v>894477.87194999994</v>
          </cell>
          <cell r="IF69">
            <v>1012866.3526499999</v>
          </cell>
          <cell r="IG69">
            <v>1080400.9523999998</v>
          </cell>
          <cell r="IH69">
            <v>1360490.7419999999</v>
          </cell>
          <cell r="II69" t="str">
            <v>#N/A N/A</v>
          </cell>
          <cell r="IJ69" t="str">
            <v>#N/A N/A</v>
          </cell>
          <cell r="IK69" t="str">
            <v>#N/A N/A</v>
          </cell>
          <cell r="IL69" t="str">
            <v>#N/A N/A</v>
          </cell>
          <cell r="IM69" t="str">
            <v>#N/A N/A</v>
          </cell>
          <cell r="IN69" t="str">
            <v>#N/A N/A</v>
          </cell>
          <cell r="IO69" t="str">
            <v>#N/A N/A</v>
          </cell>
          <cell r="IP69" t="str">
            <v>#N/A N/A</v>
          </cell>
          <cell r="IQ69" t="str">
            <v>#N/A N/A</v>
          </cell>
          <cell r="IR69" t="str">
            <v>#N/A N/A</v>
          </cell>
          <cell r="IS69" t="str">
            <v>#N/A N/A</v>
          </cell>
          <cell r="IT69" t="str">
            <v>#N/A N/A</v>
          </cell>
          <cell r="IU69" t="str">
            <v>#N/A N/A</v>
          </cell>
          <cell r="IV69" t="str">
            <v>#N/A N/A</v>
          </cell>
          <cell r="IW69" t="str">
            <v>#N/A N/A</v>
          </cell>
          <cell r="IX69" t="str">
            <v>#N/A N/A</v>
          </cell>
          <cell r="IY69">
            <v>13701.315185546875</v>
          </cell>
          <cell r="IZ69">
            <v>12297.18115234375</v>
          </cell>
          <cell r="JA69">
            <v>11392.573485999999</v>
          </cell>
          <cell r="JB69">
            <v>32448.63427734375</v>
          </cell>
          <cell r="JC69">
            <v>99394.318420410156</v>
          </cell>
          <cell r="JD69">
            <v>130706.55029296875</v>
          </cell>
          <cell r="JE69">
            <v>299346.67987060547</v>
          </cell>
          <cell r="JF69">
            <v>315157.91190000001</v>
          </cell>
          <cell r="JG69">
            <v>240646.068</v>
          </cell>
          <cell r="JH69">
            <v>23323.472000000002</v>
          </cell>
          <cell r="JI69">
            <v>305024.66045999998</v>
          </cell>
          <cell r="JJ69">
            <v>348152.66100000008</v>
          </cell>
          <cell r="JK69">
            <v>277244.66489999997</v>
          </cell>
          <cell r="JL69">
            <v>431413.39500000002</v>
          </cell>
          <cell r="JM69" t="str">
            <v>#N/A N/A</v>
          </cell>
          <cell r="JN69">
            <v>25062.488525390625</v>
          </cell>
          <cell r="JO69">
            <v>21023.353057861328</v>
          </cell>
          <cell r="JP69">
            <v>39529.635986000001</v>
          </cell>
          <cell r="JQ69">
            <v>33236.233291625977</v>
          </cell>
          <cell r="JR69">
            <v>99968.218414306641</v>
          </cell>
          <cell r="JS69">
            <v>131779.28225708008</v>
          </cell>
          <cell r="JT69">
            <v>346747.6432737112</v>
          </cell>
          <cell r="JU69">
            <v>470894.82435000007</v>
          </cell>
          <cell r="JV69">
            <v>314313.94799999997</v>
          </cell>
          <cell r="JW69">
            <v>362445.2795</v>
          </cell>
          <cell r="JX69">
            <v>363414.53732999996</v>
          </cell>
          <cell r="JY69">
            <v>394273.50929999998</v>
          </cell>
          <cell r="JZ69">
            <v>306752.74979999999</v>
          </cell>
          <cell r="KA69">
            <v>439711.10100000008</v>
          </cell>
          <cell r="KB69" t="str">
            <v>#N/A N/A</v>
          </cell>
          <cell r="KC69">
            <v>39481.98046875</v>
          </cell>
          <cell r="KD69">
            <v>34725.97265625</v>
          </cell>
          <cell r="KE69">
            <v>35521.515625</v>
          </cell>
          <cell r="KF69">
            <v>40796.1796875</v>
          </cell>
          <cell r="KG69">
            <v>48699.18359375</v>
          </cell>
          <cell r="KH69">
            <v>73427.9453125</v>
          </cell>
          <cell r="KI69">
            <v>59407.316883087158</v>
          </cell>
          <cell r="KJ69">
            <v>26699.9892</v>
          </cell>
          <cell r="KK69">
            <v>8010.2879999999996</v>
          </cell>
          <cell r="KL69">
            <v>46698.374500000005</v>
          </cell>
          <cell r="KM69">
            <v>47313.070220000001</v>
          </cell>
          <cell r="KN69">
            <v>57001.34145</v>
          </cell>
          <cell r="KO69">
            <v>66410.032500000001</v>
          </cell>
          <cell r="KP69">
            <v>79234.234799999991</v>
          </cell>
          <cell r="KQ69" t="str">
            <v>#N/A N/A</v>
          </cell>
          <cell r="KR69">
            <v>114272.900390625</v>
          </cell>
          <cell r="KS69">
            <v>99883.5693359375</v>
          </cell>
          <cell r="KT69">
            <v>102494.670898</v>
          </cell>
          <cell r="KU69">
            <v>121655.6728515625</v>
          </cell>
          <cell r="KV69">
            <v>154568.3896484375</v>
          </cell>
          <cell r="KW69">
            <v>240265.80859375</v>
          </cell>
          <cell r="KX69">
            <v>329180.58652496338</v>
          </cell>
          <cell r="KY69">
            <v>468275.87489999994</v>
          </cell>
          <cell r="KZ69">
            <v>537339.81599999988</v>
          </cell>
          <cell r="LA69">
            <v>539057.6165</v>
          </cell>
          <cell r="LB69">
            <v>531063.3346200001</v>
          </cell>
          <cell r="LC69">
            <v>618592.84334999998</v>
          </cell>
          <cell r="LD69">
            <v>773648.20259999996</v>
          </cell>
          <cell r="LE69">
            <v>920779.64099999995</v>
          </cell>
          <cell r="LF69" t="str">
            <v>#N/A N/A</v>
          </cell>
          <cell r="LG69">
            <v>-45.618999481201172</v>
          </cell>
          <cell r="LH69">
            <v>-66.463996887207031</v>
          </cell>
          <cell r="LI69">
            <v>-74.334998999999996</v>
          </cell>
          <cell r="LJ69">
            <v>-154.531005859375</v>
          </cell>
          <cell r="LK69">
            <v>-107.21399688720703</v>
          </cell>
          <cell r="LL69">
            <v>-88.78900146484375</v>
          </cell>
          <cell r="LM69">
            <v>-5.2363812448244813</v>
          </cell>
          <cell r="LN69">
            <v>-7.2642228031085363</v>
          </cell>
          <cell r="LO69">
            <v>-10.198054157125538</v>
          </cell>
          <cell r="LP69">
            <v>-0.48368286226712742</v>
          </cell>
          <cell r="LQ69">
            <v>-6.8085908984187915</v>
          </cell>
          <cell r="LR69">
            <v>-4.4589408495672807</v>
          </cell>
          <cell r="LS69">
            <v>-0.57082063404536343</v>
          </cell>
          <cell r="LT69">
            <v>0</v>
          </cell>
          <cell r="LU69" t="str">
            <v>#N/A N/A</v>
          </cell>
          <cell r="LV69" t="str">
            <v>#N/A N/A</v>
          </cell>
          <cell r="LW69" t="str">
            <v>#N/A N/A</v>
          </cell>
          <cell r="LX69" t="str">
            <v>#N/A N/A</v>
          </cell>
          <cell r="LY69" t="str">
            <v>#N/A N/A</v>
          </cell>
          <cell r="LZ69" t="str">
            <v>#N/A N/A</v>
          </cell>
          <cell r="MA69" t="str">
            <v>#N/A N/A</v>
          </cell>
          <cell r="MB69" t="str">
            <v>#N/A N/A</v>
          </cell>
          <cell r="MC69">
            <v>18040.417938335311</v>
          </cell>
          <cell r="MD69">
            <v>13600.634926650473</v>
          </cell>
          <cell r="ME69">
            <v>22164.767163391116</v>
          </cell>
          <cell r="MF69">
            <v>19782.360855355801</v>
          </cell>
          <cell r="MG69">
            <v>21802.239002895312</v>
          </cell>
          <cell r="MH69">
            <v>23456.732314826117</v>
          </cell>
          <cell r="MI69">
            <v>21659.801396021114</v>
          </cell>
          <cell r="MJ69" t="str">
            <v>#N/A N/A</v>
          </cell>
          <cell r="MK69" t="str">
            <v>#N/A N/A</v>
          </cell>
          <cell r="ML69" t="str">
            <v>#N/A N/A</v>
          </cell>
          <cell r="MM69" t="str">
            <v>#N/A N/A</v>
          </cell>
          <cell r="MN69" t="str">
            <v>#N/A N/A</v>
          </cell>
          <cell r="MO69" t="str">
            <v>#N/A N/A</v>
          </cell>
          <cell r="MP69" t="str">
            <v>#N/A N/A</v>
          </cell>
          <cell r="MQ69" t="str">
            <v>#N/A N/A</v>
          </cell>
          <cell r="MR69" t="str">
            <v>#N/A N/A</v>
          </cell>
          <cell r="MS69" t="str">
            <v>#N/A N/A</v>
          </cell>
          <cell r="MT69">
            <v>-1556.9751336378831</v>
          </cell>
          <cell r="MU69">
            <v>-1679.7766402241789</v>
          </cell>
          <cell r="MV69">
            <v>-334.91600158972028</v>
          </cell>
          <cell r="MW69">
            <v>-2050.3877174909453</v>
          </cell>
          <cell r="MX69">
            <v>-1198.7756961616135</v>
          </cell>
          <cell r="MY69" t="str">
            <v>#N/A N/A</v>
          </cell>
          <cell r="MZ69">
            <v>-4.3080000877380371</v>
          </cell>
          <cell r="NA69">
            <v>-533.01702880859375</v>
          </cell>
          <cell r="NB69">
            <v>-1638.985962</v>
          </cell>
          <cell r="NC69">
            <v>-2781.501953125</v>
          </cell>
          <cell r="ND69">
            <v>-3302.680908203125</v>
          </cell>
          <cell r="NE69">
            <v>-2949.10107421875</v>
          </cell>
          <cell r="NF69">
            <v>-6380.5309091619119</v>
          </cell>
          <cell r="NG69">
            <v>-28314.822913778131</v>
          </cell>
          <cell r="NH69">
            <v>-53095.149163658396</v>
          </cell>
          <cell r="NI69">
            <v>-20087.3492699538</v>
          </cell>
          <cell r="NJ69">
            <v>-16984.51632402699</v>
          </cell>
          <cell r="NK69">
            <v>-16832.006269244313</v>
          </cell>
          <cell r="NL69">
            <v>-16762.718739376141</v>
          </cell>
          <cell r="NM69">
            <v>-7605.7767680554152</v>
          </cell>
          <cell r="NN69" t="str">
            <v>#N/A N/A</v>
          </cell>
          <cell r="NO69">
            <v>76.858001708984375</v>
          </cell>
          <cell r="NP69">
            <v>330.64199829101562</v>
          </cell>
          <cell r="NQ69">
            <v>352.04598999999996</v>
          </cell>
          <cell r="NR69">
            <v>982.53802490234375</v>
          </cell>
          <cell r="NS69">
            <v>1635.1500244140625</v>
          </cell>
          <cell r="NT69">
            <v>1354.135986328125</v>
          </cell>
          <cell r="NU69">
            <v>4317.3963729334855</v>
          </cell>
          <cell r="NV69">
            <v>123.4917876528451</v>
          </cell>
          <cell r="NW69">
            <v>112.68849843623721</v>
          </cell>
          <cell r="NX69">
            <v>56.107212022986772</v>
          </cell>
          <cell r="NY69">
            <v>2.4316396065781398</v>
          </cell>
          <cell r="NZ69">
            <v>5.4498165939155658</v>
          </cell>
          <cell r="OA69">
            <v>4.5665650723629074</v>
          </cell>
          <cell r="OB69">
            <v>5.2376873671725335</v>
          </cell>
          <cell r="OC69" t="str">
            <v>#N/A N/A</v>
          </cell>
          <cell r="OD69" t="str">
            <v>CLP</v>
          </cell>
        </row>
        <row r="70">
          <cell r="C70" t="str">
            <v>VENTANAS</v>
          </cell>
          <cell r="D70">
            <v>18222.400390625</v>
          </cell>
          <cell r="E70">
            <v>42858.80078125</v>
          </cell>
          <cell r="F70">
            <v>51209.40234375</v>
          </cell>
          <cell r="G70">
            <v>50053.28515625</v>
          </cell>
          <cell r="H70">
            <v>48268.2109375</v>
          </cell>
          <cell r="I70">
            <v>54891.296875</v>
          </cell>
          <cell r="J70">
            <v>68132.8984375</v>
          </cell>
          <cell r="K70">
            <v>58075.784951744339</v>
          </cell>
          <cell r="L70">
            <v>54902.244360301047</v>
          </cell>
          <cell r="M70">
            <v>76942.33499800555</v>
          </cell>
          <cell r="N70">
            <v>68802.270012285837</v>
          </cell>
          <cell r="O70">
            <v>73887.127066690722</v>
          </cell>
          <cell r="P70">
            <v>81300.270445178961</v>
          </cell>
          <cell r="Q70">
            <v>86311.850123636177</v>
          </cell>
          <cell r="R70" t="str">
            <v>#N/A N/A</v>
          </cell>
          <cell r="S70">
            <v>13262.7001953125</v>
          </cell>
          <cell r="T70">
            <v>32483.400390625</v>
          </cell>
          <cell r="U70">
            <v>36616.671875</v>
          </cell>
          <cell r="V70">
            <v>38202.55859375</v>
          </cell>
          <cell r="W70">
            <v>37227.13671875</v>
          </cell>
          <cell r="X70">
            <v>42384.9296875</v>
          </cell>
          <cell r="Y70">
            <v>50432.8828125</v>
          </cell>
          <cell r="Z70">
            <v>42557.728685196096</v>
          </cell>
          <cell r="AA70">
            <v>40352.170591622191</v>
          </cell>
          <cell r="AB70">
            <v>56486.903069866465</v>
          </cell>
          <cell r="AC70">
            <v>47779.77295757518</v>
          </cell>
          <cell r="AD70">
            <v>49777.13845520826</v>
          </cell>
          <cell r="AE70">
            <v>51793.981050740083</v>
          </cell>
          <cell r="AF70">
            <v>54601.581380931857</v>
          </cell>
          <cell r="AG70" t="str">
            <v>#N/A N/A</v>
          </cell>
          <cell r="AH70">
            <v>5455.199951171875</v>
          </cell>
          <cell r="AI70">
            <v>11024.5</v>
          </cell>
          <cell r="AJ70">
            <v>16037.68212890625</v>
          </cell>
          <cell r="AK70">
            <v>14144.21728515625</v>
          </cell>
          <cell r="AL70">
            <v>13172.9580078125</v>
          </cell>
          <cell r="AM70">
            <v>14281.72216796875</v>
          </cell>
          <cell r="AN70">
            <v>20427.56298828125</v>
          </cell>
          <cell r="AO70">
            <v>17077.070237369229</v>
          </cell>
          <cell r="AP70">
            <v>16022.162886259932</v>
          </cell>
          <cell r="AQ70">
            <v>19732.809731911995</v>
          </cell>
          <cell r="AR70">
            <v>18655.539061667489</v>
          </cell>
          <cell r="AS70">
            <v>22187.194229574619</v>
          </cell>
          <cell r="AT70">
            <v>25849.612412744278</v>
          </cell>
          <cell r="AU70">
            <v>28544.086729248513</v>
          </cell>
          <cell r="AV70" t="str">
            <v>#N/A N/A</v>
          </cell>
          <cell r="AW70">
            <v>3233.699951171875</v>
          </cell>
          <cell r="AX70">
            <v>6656</v>
          </cell>
          <cell r="AY70">
            <v>11005.7412109375</v>
          </cell>
          <cell r="AZ70">
            <v>8593.66015625</v>
          </cell>
          <cell r="BA70">
            <v>7458.34619140625</v>
          </cell>
          <cell r="BB70">
            <v>8373.115234375</v>
          </cell>
          <cell r="BC70">
            <v>13529.451171875</v>
          </cell>
          <cell r="BD70">
            <v>10257.082597989254</v>
          </cell>
          <cell r="BE70">
            <v>10251.084038742589</v>
          </cell>
          <cell r="BF70">
            <v>13826.558300768102</v>
          </cell>
          <cell r="BG70">
            <v>13272.861628546119</v>
          </cell>
          <cell r="BH70">
            <v>16402.461634069332</v>
          </cell>
          <cell r="BI70">
            <v>19895.382379017094</v>
          </cell>
          <cell r="BJ70">
            <v>22101.076556705397</v>
          </cell>
          <cell r="BK70" t="str">
            <v>#N/A N/A</v>
          </cell>
          <cell r="BL70" t="str">
            <v>#N/A N/A</v>
          </cell>
          <cell r="BM70" t="str">
            <v>#N/A N/A</v>
          </cell>
          <cell r="BN70" t="str">
            <v>#N/A N/A</v>
          </cell>
          <cell r="BO70" t="str">
            <v>#N/A N/A</v>
          </cell>
          <cell r="BP70">
            <v>116.9739990234375</v>
          </cell>
          <cell r="BQ70">
            <v>48.891998291015625</v>
          </cell>
          <cell r="BR70">
            <v>297.70700073242187</v>
          </cell>
          <cell r="BS70">
            <v>197.81037479234013</v>
          </cell>
          <cell r="BT70">
            <v>100.96073615554285</v>
          </cell>
          <cell r="BU70">
            <v>232.65145675048828</v>
          </cell>
          <cell r="BV70">
            <v>261.64442166780788</v>
          </cell>
          <cell r="BW70">
            <v>223.93791822271237</v>
          </cell>
          <cell r="BX70">
            <v>102.74771412816538</v>
          </cell>
          <cell r="BY70">
            <v>131.59689510020991</v>
          </cell>
          <cell r="BZ70" t="str">
            <v>#N/A N/A</v>
          </cell>
          <cell r="CA70">
            <v>712.5</v>
          </cell>
          <cell r="CB70">
            <v>2279.10009765625</v>
          </cell>
          <cell r="CC70">
            <v>2198.820068359375</v>
          </cell>
          <cell r="CD70">
            <v>2098.35595703125</v>
          </cell>
          <cell r="CE70">
            <v>1929.9620361328125</v>
          </cell>
          <cell r="CF70">
            <v>2059.055908203125</v>
          </cell>
          <cell r="CG70">
            <v>2060.7119140625</v>
          </cell>
          <cell r="CH70">
            <v>2222.8521777512124</v>
          </cell>
          <cell r="CI70">
            <v>1437.9256361547009</v>
          </cell>
          <cell r="CJ70">
            <v>1181.6372325185923</v>
          </cell>
          <cell r="CK70">
            <v>1335.9427998540298</v>
          </cell>
          <cell r="CL70">
            <v>1204.904905127514</v>
          </cell>
          <cell r="CM70">
            <v>1204.4315378357167</v>
          </cell>
          <cell r="CN70">
            <v>1241.9866169407867</v>
          </cell>
          <cell r="CO70" t="str">
            <v>#N/A N/A</v>
          </cell>
          <cell r="CP70">
            <v>10108.999755859375</v>
          </cell>
          <cell r="CQ70">
            <v>6593.9000244140625</v>
          </cell>
          <cell r="CR70">
            <v>8694.4351806640625</v>
          </cell>
          <cell r="CS70">
            <v>7792.0092163085938</v>
          </cell>
          <cell r="CT70">
            <v>5510.64013671875</v>
          </cell>
          <cell r="CU70">
            <v>7345.9793090820312</v>
          </cell>
          <cell r="CV70">
            <v>12948.674255371094</v>
          </cell>
          <cell r="CW70">
            <v>9066.3088446489237</v>
          </cell>
          <cell r="CX70">
            <v>8576.0536434347214</v>
          </cell>
          <cell r="CY70">
            <v>12692.805671613958</v>
          </cell>
          <cell r="CZ70">
            <v>11937.405156613404</v>
          </cell>
          <cell r="DA70">
            <v>14792.783987375544</v>
          </cell>
          <cell r="DB70">
            <v>18578.499176274439</v>
          </cell>
          <cell r="DC70">
            <v>20957.296577899098</v>
          </cell>
          <cell r="DD70" t="str">
            <v>#N/A N/A</v>
          </cell>
          <cell r="DE70">
            <v>2040.199951171875</v>
          </cell>
          <cell r="DF70">
            <v>783.70001220703125</v>
          </cell>
          <cell r="DG70">
            <v>1595.509033203125</v>
          </cell>
          <cell r="DH70">
            <v>1528.0679931640625</v>
          </cell>
          <cell r="DI70">
            <v>1095.0579833984375</v>
          </cell>
          <cell r="DJ70">
            <v>1628.1219482421875</v>
          </cell>
          <cell r="DK70">
            <v>2704.60791015625</v>
          </cell>
          <cell r="DL70">
            <v>1802.6448279098568</v>
          </cell>
          <cell r="DM70">
            <v>1331.3559702127391</v>
          </cell>
          <cell r="DN70">
            <v>2234.1311408118613</v>
          </cell>
          <cell r="DO70">
            <v>2147.6241005298134</v>
          </cell>
          <cell r="DP70">
            <v>2762.5615752430176</v>
          </cell>
          <cell r="DQ70">
            <v>2483.0697580973306</v>
          </cell>
          <cell r="DR70">
            <v>3260.4603860649022</v>
          </cell>
          <cell r="DS70" t="str">
            <v>#N/A N/A</v>
          </cell>
          <cell r="DT70">
            <v>8068.7998046875</v>
          </cell>
          <cell r="DU70">
            <v>5810.2001953125</v>
          </cell>
          <cell r="DV70">
            <v>7098.92578125</v>
          </cell>
          <cell r="DW70">
            <v>6263.94091796875</v>
          </cell>
          <cell r="DX70">
            <v>4415.58203125</v>
          </cell>
          <cell r="DY70">
            <v>5717.85693359375</v>
          </cell>
          <cell r="DZ70">
            <v>10244.06640625</v>
          </cell>
          <cell r="EA70">
            <v>7263.6640167390669</v>
          </cell>
          <cell r="EB70">
            <v>7244.6976732219828</v>
          </cell>
          <cell r="EC70">
            <v>10458.674530802095</v>
          </cell>
          <cell r="ED70">
            <v>9789.7810560835915</v>
          </cell>
          <cell r="EE70">
            <v>12030.222412132523</v>
          </cell>
          <cell r="EF70">
            <v>16095.429418177109</v>
          </cell>
          <cell r="EG70">
            <v>17696.836191834198</v>
          </cell>
          <cell r="EH70" t="str">
            <v>#N/A N/A</v>
          </cell>
          <cell r="EI70">
            <v>225.66099548339844</v>
          </cell>
          <cell r="EJ70">
            <v>614.09100341796875</v>
          </cell>
          <cell r="EK70">
            <v>940.91998291015625</v>
          </cell>
          <cell r="EL70">
            <v>930.8060302734375</v>
          </cell>
          <cell r="EM70">
            <v>254.72099304199219</v>
          </cell>
          <cell r="EN70">
            <v>308.9739990234375</v>
          </cell>
          <cell r="EO70">
            <v>172.88900756835937</v>
          </cell>
          <cell r="EP70">
            <v>2972.13465</v>
          </cell>
          <cell r="EQ70">
            <v>3431.3759999999993</v>
          </cell>
          <cell r="ER70">
            <v>6961.8194999999996</v>
          </cell>
          <cell r="ES70">
            <v>6218.0457300000007</v>
          </cell>
          <cell r="ET70">
            <v>7506.5787</v>
          </cell>
          <cell r="EU70">
            <v>6408.2570999999989</v>
          </cell>
          <cell r="EV70">
            <v>6543.2123999999994</v>
          </cell>
          <cell r="EW70" t="str">
            <v>#N/A N/A</v>
          </cell>
          <cell r="EX70">
            <v>0</v>
          </cell>
          <cell r="EY70">
            <v>2841.297119140625</v>
          </cell>
          <cell r="EZ70">
            <v>4860.2900390625</v>
          </cell>
          <cell r="FA70">
            <v>3999.513916015625</v>
          </cell>
          <cell r="FB70">
            <v>3230.412109375</v>
          </cell>
          <cell r="FC70">
            <v>2149.721923828125</v>
          </cell>
          <cell r="FD70">
            <v>2220.260986328125</v>
          </cell>
          <cell r="FE70">
            <v>973.28909999999996</v>
          </cell>
          <cell r="FF70">
            <v>597.63599999999997</v>
          </cell>
          <cell r="FG70" t="str">
            <v>#N/A N/A</v>
          </cell>
          <cell r="FH70">
            <v>42.133519999999997</v>
          </cell>
          <cell r="FI70">
            <v>1.0509000000000002</v>
          </cell>
          <cell r="FJ70">
            <v>0</v>
          </cell>
          <cell r="FK70">
            <v>0</v>
          </cell>
          <cell r="FL70" t="str">
            <v>#N/A N/A</v>
          </cell>
          <cell r="FM70">
            <v>1388.6259765625</v>
          </cell>
          <cell r="FN70">
            <v>6420.64208984375</v>
          </cell>
          <cell r="FO70">
            <v>6821.875</v>
          </cell>
          <cell r="FP70">
            <v>5361.19580078125</v>
          </cell>
          <cell r="FQ70">
            <v>7432.09619140625</v>
          </cell>
          <cell r="FR70">
            <v>8230.5068359375</v>
          </cell>
          <cell r="FS70">
            <v>10555.3818359375</v>
          </cell>
          <cell r="FT70">
            <v>8575.9049999999988</v>
          </cell>
          <cell r="FU70">
            <v>9848.5919999999987</v>
          </cell>
          <cell r="FV70">
            <v>15046.797999999997</v>
          </cell>
          <cell r="FW70">
            <v>13393.671460000001</v>
          </cell>
          <cell r="FX70">
            <v>12369.092999999999</v>
          </cell>
          <cell r="FY70">
            <v>16321.968599999997</v>
          </cell>
          <cell r="FZ70">
            <v>16866.0972</v>
          </cell>
          <cell r="GA70" t="str">
            <v>#N/A N/A</v>
          </cell>
          <cell r="GB70">
            <v>0</v>
          </cell>
          <cell r="GC70">
            <v>35.827999114990234</v>
          </cell>
          <cell r="GD70">
            <v>449.60000610351562</v>
          </cell>
          <cell r="GE70">
            <v>555.62799072265625</v>
          </cell>
          <cell r="GF70">
            <v>524.21099853515625</v>
          </cell>
          <cell r="GG70">
            <v>327.22799682617187</v>
          </cell>
          <cell r="GH70">
            <v>225.34199523925781</v>
          </cell>
          <cell r="GI70">
            <v>265.90379999999999</v>
          </cell>
          <cell r="GJ70">
            <v>248.976</v>
          </cell>
          <cell r="GK70">
            <v>299.75149999999991</v>
          </cell>
          <cell r="GL70">
            <v>360.52887000000004</v>
          </cell>
          <cell r="GM70">
            <v>594.28395</v>
          </cell>
          <cell r="GN70">
            <v>805.35629999999981</v>
          </cell>
          <cell r="GO70">
            <v>1356.9690000000001</v>
          </cell>
          <cell r="GP70" t="str">
            <v>#N/A N/A</v>
          </cell>
          <cell r="GQ70">
            <v>11910.8095703125</v>
          </cell>
          <cell r="GR70">
            <v>13886.9970703125</v>
          </cell>
          <cell r="GS70">
            <v>14821.3486328125</v>
          </cell>
          <cell r="GT70">
            <v>13481.5849609375</v>
          </cell>
          <cell r="GU70">
            <v>13965.3427734375</v>
          </cell>
          <cell r="GV70">
            <v>13065.4912109375</v>
          </cell>
          <cell r="GW70">
            <v>15384.1123046875</v>
          </cell>
          <cell r="GX70">
            <v>14023.38075</v>
          </cell>
          <cell r="GY70">
            <v>15522.155999999999</v>
          </cell>
          <cell r="GZ70">
            <v>22942.159</v>
          </cell>
          <cell r="HA70">
            <v>23320.903319999998</v>
          </cell>
          <cell r="HB70">
            <v>20833.041600000004</v>
          </cell>
          <cell r="HC70">
            <v>24140.054399999997</v>
          </cell>
          <cell r="HD70">
            <v>25320.4038</v>
          </cell>
          <cell r="HE70" t="str">
            <v>#N/A N/A</v>
          </cell>
          <cell r="HF70">
            <v>58894.30859375</v>
          </cell>
          <cell r="HG70">
            <v>128328.5</v>
          </cell>
          <cell r="HH70">
            <v>129969.5234375</v>
          </cell>
          <cell r="HI70">
            <v>128723.8203125</v>
          </cell>
          <cell r="HJ70">
            <v>131045.5234375</v>
          </cell>
          <cell r="HK70">
            <v>143410.875</v>
          </cell>
          <cell r="HL70">
            <v>154505.78125</v>
          </cell>
          <cell r="HM70">
            <v>114574.59825</v>
          </cell>
          <cell r="HN70">
            <v>106697.916</v>
          </cell>
          <cell r="HO70">
            <v>101461.46699999999</v>
          </cell>
          <cell r="HP70">
            <v>101720.85066000001</v>
          </cell>
          <cell r="HQ70">
            <v>110151.65985000001</v>
          </cell>
          <cell r="HR70">
            <v>115129.53689999998</v>
          </cell>
          <cell r="HS70">
            <v>131264.60700000002</v>
          </cell>
          <cell r="HT70" t="str">
            <v>#N/A N/A</v>
          </cell>
          <cell r="HU70">
            <v>71440.921875</v>
          </cell>
          <cell r="HV70">
            <v>143185.15625</v>
          </cell>
          <cell r="HW70">
            <v>146007.171875</v>
          </cell>
          <cell r="HX70">
            <v>147030.65625</v>
          </cell>
          <cell r="HY70">
            <v>150252.0625</v>
          </cell>
          <cell r="HZ70">
            <v>159158.40625</v>
          </cell>
          <cell r="IA70">
            <v>172225.375</v>
          </cell>
          <cell r="IB70">
            <v>142457.4534</v>
          </cell>
          <cell r="IC70">
            <v>134747.96400000001</v>
          </cell>
          <cell r="ID70">
            <v>136606.68100000001</v>
          </cell>
          <cell r="IE70">
            <v>138573.79575000002</v>
          </cell>
          <cell r="IF70">
            <v>143933.89124999999</v>
          </cell>
          <cell r="IG70">
            <v>148248.06989999997</v>
          </cell>
          <cell r="IH70">
            <v>166731.45419999998</v>
          </cell>
          <cell r="II70" t="str">
            <v>#N/A N/A</v>
          </cell>
          <cell r="IJ70">
            <v>517.23297119140625</v>
          </cell>
          <cell r="IK70">
            <v>2464.2451171875</v>
          </cell>
          <cell r="IL70">
            <v>3040.6279296875</v>
          </cell>
          <cell r="IM70">
            <v>2021.758056640625</v>
          </cell>
          <cell r="IN70">
            <v>3049.263916015625</v>
          </cell>
          <cell r="IO70">
            <v>5616.61376953125</v>
          </cell>
          <cell r="IP70">
            <v>2872.5400390625</v>
          </cell>
          <cell r="IQ70">
            <v>3517.6433999999999</v>
          </cell>
          <cell r="IR70">
            <v>4957.5239999999994</v>
          </cell>
          <cell r="IS70">
            <v>5951.3919999999998</v>
          </cell>
          <cell r="IT70">
            <v>7770.2829099999999</v>
          </cell>
          <cell r="IU70">
            <v>8035.1813999999995</v>
          </cell>
          <cell r="IV70">
            <v>7179.0200999999997</v>
          </cell>
          <cell r="IW70">
            <v>8807.8979999999992</v>
          </cell>
          <cell r="IX70" t="str">
            <v>#N/A N/A</v>
          </cell>
          <cell r="IY70">
            <v>10866.00390625</v>
          </cell>
          <cell r="IZ70">
            <v>48412.152099609375</v>
          </cell>
          <cell r="JA70">
            <v>44341.61669921875</v>
          </cell>
          <cell r="JB70">
            <v>42574.38818359375</v>
          </cell>
          <cell r="JC70">
            <v>41059.2900390625</v>
          </cell>
          <cell r="JD70">
            <v>40451.42529296875</v>
          </cell>
          <cell r="JE70">
            <v>41339.17578125</v>
          </cell>
          <cell r="JF70">
            <v>36156.827400000002</v>
          </cell>
          <cell r="JG70">
            <v>29209.284000000003</v>
          </cell>
          <cell r="JH70">
            <v>32186.142</v>
          </cell>
          <cell r="JI70">
            <v>32116.275620000004</v>
          </cell>
          <cell r="JJ70">
            <v>31971.530700000003</v>
          </cell>
          <cell r="JK70">
            <v>30623.5671</v>
          </cell>
          <cell r="JL70">
            <v>37341.0942</v>
          </cell>
          <cell r="JM70" t="str">
            <v>#N/A N/A</v>
          </cell>
          <cell r="JN70">
            <v>16292.19873046875</v>
          </cell>
          <cell r="JO70">
            <v>60974.93505859375</v>
          </cell>
          <cell r="JP70">
            <v>57942.63671875</v>
          </cell>
          <cell r="JQ70">
            <v>55155.57958984375</v>
          </cell>
          <cell r="JR70">
            <v>56357.5859375</v>
          </cell>
          <cell r="JS70">
            <v>57385.9462890625</v>
          </cell>
          <cell r="JT70">
            <v>56627.794921875</v>
          </cell>
          <cell r="JU70">
            <v>57805.151850000002</v>
          </cell>
          <cell r="JV70">
            <v>50376.455999999998</v>
          </cell>
          <cell r="JW70">
            <v>54626.983500000002</v>
          </cell>
          <cell r="JX70">
            <v>55436.221359999996</v>
          </cell>
          <cell r="JY70">
            <v>56412.837450000006</v>
          </cell>
          <cell r="JZ70">
            <v>51652.652100000007</v>
          </cell>
          <cell r="KA70">
            <v>61278.310800000007</v>
          </cell>
          <cell r="KB70" t="str">
            <v>#N/A N/A</v>
          </cell>
          <cell r="KC70">
            <v>37.953998565673828</v>
          </cell>
          <cell r="KD70">
            <v>26173.478515625</v>
          </cell>
          <cell r="KE70">
            <v>27819.48828125</v>
          </cell>
          <cell r="KF70">
            <v>29484.6875</v>
          </cell>
          <cell r="KG70">
            <v>29679.76953125</v>
          </cell>
          <cell r="KH70">
            <v>32025.74609375</v>
          </cell>
          <cell r="KI70">
            <v>35952.59765625</v>
          </cell>
          <cell r="KJ70">
            <v>27633.189749999994</v>
          </cell>
          <cell r="KK70">
            <v>28500.732</v>
          </cell>
          <cell r="KL70">
            <v>28814.587</v>
          </cell>
          <cell r="KM70">
            <v>29386.693830000004</v>
          </cell>
          <cell r="KN70">
            <v>29713.146600000004</v>
          </cell>
          <cell r="KO70">
            <v>31861.036199999999</v>
          </cell>
          <cell r="KP70">
            <v>32410.6554</v>
          </cell>
          <cell r="KQ70" t="str">
            <v>#N/A N/A</v>
          </cell>
          <cell r="KR70">
            <v>55148.726459503174</v>
          </cell>
          <cell r="KS70">
            <v>82210.21826171875</v>
          </cell>
          <cell r="KT70">
            <v>88064.5322265625</v>
          </cell>
          <cell r="KU70">
            <v>91875.08251953125</v>
          </cell>
          <cell r="KV70">
            <v>93894.47900390625</v>
          </cell>
          <cell r="KW70">
            <v>101772.462890625</v>
          </cell>
          <cell r="KX70">
            <v>115597.57421875</v>
          </cell>
          <cell r="KY70">
            <v>84652.301549999989</v>
          </cell>
          <cell r="KZ70">
            <v>84371.508000000002</v>
          </cell>
          <cell r="LA70">
            <v>81979.697500000009</v>
          </cell>
          <cell r="LB70">
            <v>83137.574389999994</v>
          </cell>
          <cell r="LC70">
            <v>87521.053800000009</v>
          </cell>
          <cell r="LD70">
            <v>96595.417799999996</v>
          </cell>
          <cell r="LE70">
            <v>105453.1434</v>
          </cell>
          <cell r="LF70" t="str">
            <v>#N/A N/A</v>
          </cell>
          <cell r="LG70">
            <v>-704.4000244140625</v>
          </cell>
          <cell r="LH70">
            <v>-6579.2001953125</v>
          </cell>
          <cell r="LI70">
            <v>-5120.55322265625</v>
          </cell>
          <cell r="LJ70">
            <v>-3299.693115234375</v>
          </cell>
          <cell r="LK70">
            <v>-5529.51318359375</v>
          </cell>
          <cell r="LL70">
            <v>-8035.4912109375</v>
          </cell>
          <cell r="LM70">
            <v>-6676.705078125</v>
          </cell>
          <cell r="LN70">
            <v>-2378.1947884638407</v>
          </cell>
          <cell r="LO70">
            <v>-3316.9171146050812</v>
          </cell>
          <cell r="LP70">
            <v>-8275.8137733905496</v>
          </cell>
          <cell r="LQ70">
            <v>-13832.625065980405</v>
          </cell>
          <cell r="LR70">
            <v>-7427.1091417625685</v>
          </cell>
          <cell r="LS70">
            <v>-4668.741965857027</v>
          </cell>
          <cell r="LT70">
            <v>-13614.713600044104</v>
          </cell>
          <cell r="LU70" t="str">
            <v>#N/A N/A</v>
          </cell>
          <cell r="LV70" t="str">
            <v>#N/A N/A</v>
          </cell>
          <cell r="LW70" t="str">
            <v>#N/A N/A</v>
          </cell>
          <cell r="LX70" t="str">
            <v>#N/A N/A</v>
          </cell>
          <cell r="LY70" t="str">
            <v>#N/A N/A</v>
          </cell>
          <cell r="LZ70" t="str">
            <v>#N/A N/A</v>
          </cell>
          <cell r="MA70" t="str">
            <v>#N/A N/A</v>
          </cell>
          <cell r="MB70" t="str">
            <v>#N/A N/A</v>
          </cell>
          <cell r="MC70">
            <v>2057.4514123881254</v>
          </cell>
          <cell r="MD70">
            <v>1452.2029119746765</v>
          </cell>
          <cell r="ME70">
            <v>1323.8399940251277</v>
          </cell>
          <cell r="MF70">
            <v>1278.0697772174703</v>
          </cell>
          <cell r="MG70">
            <v>1084.5135021891974</v>
          </cell>
          <cell r="MH70">
            <v>949.84553505148449</v>
          </cell>
          <cell r="MI70">
            <v>784.34368323408682</v>
          </cell>
          <cell r="MJ70" t="str">
            <v>#N/A N/A</v>
          </cell>
          <cell r="MK70" t="str">
            <v>#N/A N/A</v>
          </cell>
          <cell r="ML70" t="str">
            <v>#N/A N/A</v>
          </cell>
          <cell r="MM70" t="str">
            <v>#N/A N/A</v>
          </cell>
          <cell r="MN70" t="str">
            <v>#N/A N/A</v>
          </cell>
          <cell r="MO70" t="str">
            <v>#N/A N/A</v>
          </cell>
          <cell r="MP70" t="str">
            <v>#N/A N/A</v>
          </cell>
          <cell r="MQ70" t="str">
            <v>#N/A N/A</v>
          </cell>
          <cell r="MR70">
            <v>1877.5222014188214</v>
          </cell>
          <cell r="MS70">
            <v>853.06723024355119</v>
          </cell>
          <cell r="MT70">
            <v>346.80061224553032</v>
          </cell>
          <cell r="MU70">
            <v>3566.2426470075002</v>
          </cell>
          <cell r="MV70">
            <v>2390.9831711124111</v>
          </cell>
          <cell r="MW70">
            <v>2974.5463240103886</v>
          </cell>
          <cell r="MX70">
            <v>4671.3624205970027</v>
          </cell>
          <cell r="MY70" t="str">
            <v>#N/A N/A</v>
          </cell>
          <cell r="MZ70">
            <v>-7970.2001953125</v>
          </cell>
          <cell r="NA70">
            <v>-3871.800048828125</v>
          </cell>
          <cell r="NB70">
            <v>-3286.001953125</v>
          </cell>
          <cell r="NC70">
            <v>-5558.912109375</v>
          </cell>
          <cell r="ND70">
            <v>-4284.544921875</v>
          </cell>
          <cell r="NE70">
            <v>-4759.19384765625</v>
          </cell>
          <cell r="NF70">
            <v>-5437.55419921875</v>
          </cell>
          <cell r="NG70">
            <v>-5850.4932883497204</v>
          </cell>
          <cell r="NH70">
            <v>-3947.666764223296</v>
          </cell>
          <cell r="NI70">
            <v>-16867.472455841533</v>
          </cell>
          <cell r="NJ70">
            <v>-6496.3683729341592</v>
          </cell>
          <cell r="NK70">
            <v>-9768.0530877853926</v>
          </cell>
          <cell r="NL70">
            <v>-10357.540404753116</v>
          </cell>
          <cell r="NM70">
            <v>-13943.378482334179</v>
          </cell>
          <cell r="NN70" t="str">
            <v>#N/A N/A</v>
          </cell>
          <cell r="NO70">
            <v>2221.5</v>
          </cell>
          <cell r="NP70">
            <v>4368.5</v>
          </cell>
          <cell r="NQ70">
            <v>5031.94091796875</v>
          </cell>
          <cell r="NR70">
            <v>5550.55712890625</v>
          </cell>
          <cell r="NS70">
            <v>5714.61181640625</v>
          </cell>
          <cell r="NT70">
            <v>5908.60693359375</v>
          </cell>
          <cell r="NU70">
            <v>6898.11181640625</v>
          </cell>
          <cell r="NV70">
            <v>6819.9876393799759</v>
          </cell>
          <cell r="NW70">
            <v>5771.0788475173422</v>
          </cell>
          <cell r="NX70">
            <v>5906.2514311438918</v>
          </cell>
          <cell r="NY70">
            <v>5382.6774331213701</v>
          </cell>
          <cell r="NZ70">
            <v>5784.7325955052856</v>
          </cell>
          <cell r="OA70">
            <v>5954.2300337271836</v>
          </cell>
          <cell r="OB70">
            <v>6443.0101725431114</v>
          </cell>
          <cell r="OC70" t="str">
            <v>#N/A N/A</v>
          </cell>
          <cell r="OD70" t="str">
            <v>CLP</v>
          </cell>
        </row>
        <row r="71">
          <cell r="C71" t="str">
            <v>NORTEGRAN</v>
          </cell>
          <cell r="D71">
            <v>6024.94921875</v>
          </cell>
          <cell r="E71">
            <v>1797.8179931640625</v>
          </cell>
          <cell r="F71">
            <v>8722.26953125</v>
          </cell>
          <cell r="G71">
            <v>15418.8623046875</v>
          </cell>
          <cell r="H71">
            <v>17670.798828125</v>
          </cell>
          <cell r="I71">
            <v>29500.72265625</v>
          </cell>
          <cell r="J71">
            <v>848.81744572512923</v>
          </cell>
          <cell r="K71">
            <v>15509.674471006196</v>
          </cell>
          <cell r="L71">
            <v>3424.5065859627562</v>
          </cell>
          <cell r="M71">
            <v>1903.2920630211463</v>
          </cell>
          <cell r="N71">
            <v>2050.8448441880032</v>
          </cell>
          <cell r="O71">
            <v>18512.531531659006</v>
          </cell>
          <cell r="P71">
            <v>409.27839461052554</v>
          </cell>
          <cell r="Q71">
            <v>161.05888654055539</v>
          </cell>
          <cell r="R71" t="str">
            <v>#N/A N/A</v>
          </cell>
          <cell r="S71" t="str">
            <v>#N/A N/A</v>
          </cell>
          <cell r="T71" t="str">
            <v>#N/A N/A</v>
          </cell>
          <cell r="U71" t="str">
            <v>#N/A N/A</v>
          </cell>
          <cell r="V71" t="str">
            <v>#N/A N/A</v>
          </cell>
          <cell r="W71" t="str">
            <v>#N/A N/A</v>
          </cell>
          <cell r="X71" t="str">
            <v>#N/A N/A</v>
          </cell>
          <cell r="Y71" t="str">
            <v>#N/A N/A</v>
          </cell>
          <cell r="Z71" t="str">
            <v>#N/A N/A</v>
          </cell>
          <cell r="AA71" t="str">
            <v>#N/A N/A</v>
          </cell>
          <cell r="AB71" t="str">
            <v>#N/A N/A</v>
          </cell>
          <cell r="AC71" t="str">
            <v>#N/A N/A</v>
          </cell>
          <cell r="AD71" t="str">
            <v>#N/A N/A</v>
          </cell>
          <cell r="AE71" t="str">
            <v>#N/A N/A</v>
          </cell>
          <cell r="AF71" t="str">
            <v>#N/A N/A</v>
          </cell>
          <cell r="AG71" t="str">
            <v>#N/A N/A</v>
          </cell>
          <cell r="AH71">
            <v>4913.5201721191406</v>
          </cell>
          <cell r="AI71">
            <v>1370.8710098266602</v>
          </cell>
          <cell r="AJ71">
            <v>6992.0437774658203</v>
          </cell>
          <cell r="AK71">
            <v>14058.763427734375</v>
          </cell>
          <cell r="AL71">
            <v>16348.947998046875</v>
          </cell>
          <cell r="AM71">
            <v>27943.697387695313</v>
          </cell>
          <cell r="AN71">
            <v>-1167.7118052332808</v>
          </cell>
          <cell r="AO71">
            <v>134379.18127559641</v>
          </cell>
          <cell r="AP71">
            <v>27612.251435833106</v>
          </cell>
          <cell r="AQ71">
            <v>534.95324566744739</v>
          </cell>
          <cell r="AR71">
            <v>-9529.1092902584132</v>
          </cell>
          <cell r="AS71">
            <v>9151.2329369285853</v>
          </cell>
          <cell r="AT71">
            <v>-4959.8604892201611</v>
          </cell>
          <cell r="AU71">
            <v>-3059.4641333496547</v>
          </cell>
          <cell r="AV71" t="str">
            <v>#N/A N/A</v>
          </cell>
          <cell r="AW71">
            <v>-964.7540283203125</v>
          </cell>
          <cell r="AX71">
            <v>1030.447021484375</v>
          </cell>
          <cell r="AY71">
            <v>5352.61376953125</v>
          </cell>
          <cell r="AZ71">
            <v>10927.607421875</v>
          </cell>
          <cell r="BA71">
            <v>10115.37890625</v>
          </cell>
          <cell r="BB71">
            <v>16385.396484375</v>
          </cell>
          <cell r="BC71">
            <v>-29921.206132596282</v>
          </cell>
          <cell r="BD71">
            <v>100445.76141679854</v>
          </cell>
          <cell r="BE71">
            <v>-11448.335596789131</v>
          </cell>
          <cell r="BF71">
            <v>-32739.041898275049</v>
          </cell>
          <cell r="BG71">
            <v>-45394.820831443343</v>
          </cell>
          <cell r="BH71">
            <v>-25466.497505495267</v>
          </cell>
          <cell r="BI71">
            <v>-37833.991624526687</v>
          </cell>
          <cell r="BJ71">
            <v>-33891.76553113167</v>
          </cell>
          <cell r="BK71" t="str">
            <v>#N/A N/A</v>
          </cell>
          <cell r="BL71">
            <v>1707.3260498046875</v>
          </cell>
          <cell r="BM71">
            <v>3.0750000476837158</v>
          </cell>
          <cell r="BN71">
            <v>37.910999298095703</v>
          </cell>
          <cell r="BO71">
            <v>394.46200561523437</v>
          </cell>
          <cell r="BP71">
            <v>553.18798828125</v>
          </cell>
          <cell r="BQ71">
            <v>1600.261962890625</v>
          </cell>
          <cell r="BR71">
            <v>1649.9837791093307</v>
          </cell>
          <cell r="BS71">
            <v>4944.1417970695638</v>
          </cell>
          <cell r="BT71">
            <v>3424.5065859627562</v>
          </cell>
          <cell r="BU71">
            <v>1704.982089491624</v>
          </cell>
          <cell r="BV71">
            <v>2050.8448441880032</v>
          </cell>
          <cell r="BW71">
            <v>809.5454831325485</v>
          </cell>
          <cell r="BX71">
            <v>599.93248638167688</v>
          </cell>
          <cell r="BY71">
            <v>161.05888654055539</v>
          </cell>
          <cell r="BZ71" t="str">
            <v>#N/A N/A</v>
          </cell>
          <cell r="CA71" t="str">
            <v>#N/A N/A</v>
          </cell>
          <cell r="CB71" t="str">
            <v>#N/A N/A</v>
          </cell>
          <cell r="CC71" t="str">
            <v>#N/A N/A</v>
          </cell>
          <cell r="CD71" t="str">
            <v>#N/A N/A</v>
          </cell>
          <cell r="CE71" t="str">
            <v>#N/A N/A</v>
          </cell>
          <cell r="CF71" t="str">
            <v>#N/A N/A</v>
          </cell>
          <cell r="CG71" t="str">
            <v>#N/A N/A</v>
          </cell>
          <cell r="CH71" t="str">
            <v>#N/A N/A</v>
          </cell>
          <cell r="CI71" t="str">
            <v>#N/A N/A</v>
          </cell>
          <cell r="CJ71" t="str">
            <v>#N/A N/A</v>
          </cell>
          <cell r="CK71" t="str">
            <v>#N/A N/A</v>
          </cell>
          <cell r="CL71" t="str">
            <v>#N/A N/A</v>
          </cell>
          <cell r="CM71" t="str">
            <v>#N/A N/A</v>
          </cell>
          <cell r="CN71" t="str">
            <v>#N/A N/A</v>
          </cell>
          <cell r="CO71" t="str">
            <v>#N/A N/A</v>
          </cell>
          <cell r="CP71">
            <v>1633.8719482421875</v>
          </cell>
          <cell r="CQ71">
            <v>470.510009765625</v>
          </cell>
          <cell r="CR71">
            <v>7780.229736328125</v>
          </cell>
          <cell r="CS71">
            <v>11500.839416503906</v>
          </cell>
          <cell r="CT71">
            <v>10466.088897705078</v>
          </cell>
          <cell r="CU71">
            <v>20215.4384765625</v>
          </cell>
          <cell r="CV71">
            <v>60890.739233594177</v>
          </cell>
          <cell r="CW71">
            <v>157428.56022985978</v>
          </cell>
          <cell r="CX71">
            <v>48402.004640549232</v>
          </cell>
          <cell r="CY71">
            <v>51644.270252847993</v>
          </cell>
          <cell r="CZ71">
            <v>55526.490416211833</v>
          </cell>
          <cell r="DA71">
            <v>45897.364478212556</v>
          </cell>
          <cell r="DB71">
            <v>12801.22353910132</v>
          </cell>
          <cell r="DC71">
            <v>7907.5985025887321</v>
          </cell>
          <cell r="DD71" t="str">
            <v>#N/A N/A</v>
          </cell>
          <cell r="DE71">
            <v>12.503000259399414</v>
          </cell>
          <cell r="DF71">
            <v>2.1380000114440918</v>
          </cell>
          <cell r="DG71">
            <v>13.840000152587891</v>
          </cell>
          <cell r="DH71">
            <v>-700.5050048828125</v>
          </cell>
          <cell r="DI71">
            <v>-606.1810302734375</v>
          </cell>
          <cell r="DJ71">
            <v>139.86300659179687</v>
          </cell>
          <cell r="DK71">
            <v>-988.10514450718222</v>
          </cell>
          <cell r="DL71">
            <v>2667.6461278492425</v>
          </cell>
          <cell r="DM71">
            <v>-4443.8020989674524</v>
          </cell>
          <cell r="DN71">
            <v>511.25278541635362</v>
          </cell>
          <cell r="DO71">
            <v>-5157.99393347355</v>
          </cell>
          <cell r="DP71">
            <v>-4969.2418579066471</v>
          </cell>
          <cell r="DQ71">
            <v>-6761.3704102673291</v>
          </cell>
          <cell r="DR71">
            <v>-5421.6611359444687</v>
          </cell>
          <cell r="DS71" t="str">
            <v>#N/A N/A</v>
          </cell>
          <cell r="DT71">
            <v>1621.3690185546875</v>
          </cell>
          <cell r="DU71">
            <v>468.37200927734375</v>
          </cell>
          <cell r="DV71">
            <v>7766.39013671875</v>
          </cell>
          <cell r="DW71">
            <v>12201.34375</v>
          </cell>
          <cell r="DX71">
            <v>11072.26953125</v>
          </cell>
          <cell r="DY71">
            <v>20075.576171875</v>
          </cell>
          <cell r="DZ71">
            <v>61878.840944862204</v>
          </cell>
          <cell r="EA71">
            <v>154760.91410201055</v>
          </cell>
          <cell r="EB71">
            <v>52845.80673951668</v>
          </cell>
          <cell r="EC71">
            <v>51133.017467431629</v>
          </cell>
          <cell r="ED71">
            <v>60684.484349685379</v>
          </cell>
          <cell r="EE71">
            <v>50866.606336119199</v>
          </cell>
          <cell r="EF71">
            <v>19562.593949368649</v>
          </cell>
          <cell r="EG71">
            <v>13329.2596385332</v>
          </cell>
          <cell r="EH71" t="str">
            <v>#N/A N/A</v>
          </cell>
          <cell r="EI71">
            <v>259.45700073242187</v>
          </cell>
          <cell r="EJ71">
            <v>24.603000640869141</v>
          </cell>
          <cell r="EK71">
            <v>33.907001495361328</v>
          </cell>
          <cell r="EL71">
            <v>1660.6700439453125</v>
          </cell>
          <cell r="EM71">
            <v>132.45899963378906</v>
          </cell>
          <cell r="EN71">
            <v>26512.431640625</v>
          </cell>
          <cell r="EO71">
            <v>16428.604707717896</v>
          </cell>
          <cell r="EP71">
            <v>444.01874999999995</v>
          </cell>
          <cell r="EQ71">
            <v>572.36399999999992</v>
          </cell>
          <cell r="ER71">
            <v>1271.2165</v>
          </cell>
          <cell r="ES71">
            <v>53199.314480000001</v>
          </cell>
          <cell r="ET71">
            <v>22941.672449999998</v>
          </cell>
          <cell r="EU71">
            <v>3240.846</v>
          </cell>
          <cell r="EV71">
            <v>4223.9646000000002</v>
          </cell>
          <cell r="EW71" t="str">
            <v>#N/A N/A</v>
          </cell>
          <cell r="EX71">
            <v>1557.5849609375</v>
          </cell>
          <cell r="EY71">
            <v>430.18399047851562</v>
          </cell>
          <cell r="EZ71">
            <v>492.71600341796875</v>
          </cell>
          <cell r="FA71">
            <v>10438.2724609375</v>
          </cell>
          <cell r="FB71">
            <v>11906.6943359375</v>
          </cell>
          <cell r="FC71">
            <v>8153.60498046875</v>
          </cell>
          <cell r="FD71">
            <v>30983.851623535156</v>
          </cell>
          <cell r="FE71">
            <v>214311.35849999997</v>
          </cell>
          <cell r="FF71">
            <v>20337.876</v>
          </cell>
          <cell r="FG71">
            <v>70182.372000000003</v>
          </cell>
          <cell r="FH71">
            <v>20971.480789999998</v>
          </cell>
          <cell r="FI71">
            <v>137201.82585000002</v>
          </cell>
          <cell r="FJ71">
            <v>33602.839200000002</v>
          </cell>
          <cell r="FK71">
            <v>65733.987600000008</v>
          </cell>
          <cell r="FL71" t="str">
            <v>#N/A N/A</v>
          </cell>
          <cell r="FM71">
            <v>94.338996887207031</v>
          </cell>
          <cell r="FN71">
            <v>90.875</v>
          </cell>
          <cell r="FO71">
            <v>87.755996704101563</v>
          </cell>
          <cell r="FP71">
            <v>48.676998138427734</v>
          </cell>
          <cell r="FQ71">
            <v>3.5360000133514404</v>
          </cell>
          <cell r="FR71">
            <v>3.8380000591278076</v>
          </cell>
          <cell r="FS71">
            <v>12757.869074821472</v>
          </cell>
          <cell r="FT71">
            <v>17398.938149999998</v>
          </cell>
          <cell r="FU71">
            <v>0</v>
          </cell>
          <cell r="FV71" t="str">
            <v>#N/A N/A</v>
          </cell>
          <cell r="FW71" t="str">
            <v>#N/A N/A</v>
          </cell>
          <cell r="FX71" t="str">
            <v>#N/A N/A</v>
          </cell>
          <cell r="FY71" t="str">
            <v>#N/A N/A</v>
          </cell>
          <cell r="FZ71" t="str">
            <v>#N/A N/A</v>
          </cell>
          <cell r="GA71" t="str">
            <v>#N/A N/A</v>
          </cell>
          <cell r="GB71" t="str">
            <v>#N/A N/A</v>
          </cell>
          <cell r="GC71" t="str">
            <v>#N/A N/A</v>
          </cell>
          <cell r="GD71" t="str">
            <v>#N/A N/A</v>
          </cell>
          <cell r="GE71" t="str">
            <v>#N/A N/A</v>
          </cell>
          <cell r="GF71" t="str">
            <v>#N/A N/A</v>
          </cell>
          <cell r="GG71" t="str">
            <v>#N/A N/A</v>
          </cell>
          <cell r="GH71" t="str">
            <v>#N/A N/A</v>
          </cell>
          <cell r="GI71" t="str">
            <v>#N/A N/A</v>
          </cell>
          <cell r="GJ71" t="str">
            <v>#N/A N/A</v>
          </cell>
          <cell r="GK71" t="str">
            <v>#N/A N/A</v>
          </cell>
          <cell r="GL71" t="str">
            <v>#N/A N/A</v>
          </cell>
          <cell r="GM71" t="str">
            <v>#N/A N/A</v>
          </cell>
          <cell r="GN71" t="str">
            <v>#N/A N/A</v>
          </cell>
          <cell r="GO71" t="str">
            <v>#N/A N/A</v>
          </cell>
          <cell r="GP71" t="str">
            <v>#N/A N/A</v>
          </cell>
          <cell r="GQ71" t="str">
            <v>#N/A N/A</v>
          </cell>
          <cell r="GR71" t="str">
            <v>#N/A N/A</v>
          </cell>
          <cell r="GS71" t="str">
            <v>#N/A N/A</v>
          </cell>
          <cell r="GT71" t="str">
            <v>#N/A N/A</v>
          </cell>
          <cell r="GU71" t="str">
            <v>#N/A N/A</v>
          </cell>
          <cell r="GV71" t="str">
            <v>#N/A N/A</v>
          </cell>
          <cell r="GW71" t="str">
            <v>#N/A N/A</v>
          </cell>
          <cell r="GX71" t="str">
            <v>#N/A N/A</v>
          </cell>
          <cell r="GY71" t="str">
            <v>#N/A N/A</v>
          </cell>
          <cell r="GZ71" t="str">
            <v>#N/A N/A</v>
          </cell>
          <cell r="HA71" t="str">
            <v>#N/A N/A</v>
          </cell>
          <cell r="HB71" t="str">
            <v>#N/A N/A</v>
          </cell>
          <cell r="HC71" t="str">
            <v>#N/A N/A</v>
          </cell>
          <cell r="HD71" t="str">
            <v>#N/A N/A</v>
          </cell>
          <cell r="HE71" t="str">
            <v>#N/A N/A</v>
          </cell>
          <cell r="HF71">
            <v>650.666015625</v>
          </cell>
          <cell r="HG71">
            <v>560.27001953125</v>
          </cell>
          <cell r="HH71">
            <v>521.6510009765625</v>
          </cell>
          <cell r="HI71">
            <v>539.6669921875</v>
          </cell>
          <cell r="HJ71">
            <v>450.99398803710937</v>
          </cell>
          <cell r="HK71">
            <v>374.36599731445312</v>
          </cell>
          <cell r="HL71">
            <v>346.70548903942108</v>
          </cell>
          <cell r="HM71">
            <v>169.48829999999998</v>
          </cell>
          <cell r="HN71">
            <v>62.244</v>
          </cell>
          <cell r="HO71">
            <v>8.8315000000000001</v>
          </cell>
          <cell r="HP71">
            <v>10.533379999999999</v>
          </cell>
          <cell r="HQ71">
            <v>31.526999999999997</v>
          </cell>
          <cell r="HR71">
            <v>25.489799999999999</v>
          </cell>
          <cell r="HS71">
            <v>11.3376</v>
          </cell>
          <cell r="HT71" t="str">
            <v>#N/A N/A</v>
          </cell>
          <cell r="HU71">
            <v>140051</v>
          </cell>
          <cell r="HV71">
            <v>126852.4375</v>
          </cell>
          <cell r="HW71">
            <v>138299.65625</v>
          </cell>
          <cell r="HX71">
            <v>152986.9375</v>
          </cell>
          <cell r="HY71">
            <v>253735.796875</v>
          </cell>
          <cell r="HZ71">
            <v>371803.09375</v>
          </cell>
          <cell r="IA71">
            <v>747585.83880615234</v>
          </cell>
          <cell r="IB71">
            <v>1040723.6230499999</v>
          </cell>
          <cell r="IC71">
            <v>998616.52799999982</v>
          </cell>
          <cell r="ID71">
            <v>1183448.014</v>
          </cell>
          <cell r="IE71">
            <v>1152186.5894499999</v>
          </cell>
          <cell r="IF71">
            <v>1289535.2193</v>
          </cell>
          <cell r="IG71">
            <v>1323120.2900999996</v>
          </cell>
          <cell r="IH71">
            <v>1591486.5474</v>
          </cell>
          <cell r="II71" t="str">
            <v>#N/A N/A</v>
          </cell>
          <cell r="IJ71" t="str">
            <v>#N/A N/A</v>
          </cell>
          <cell r="IK71" t="str">
            <v>#N/A N/A</v>
          </cell>
          <cell r="IL71" t="str">
            <v>#N/A N/A</v>
          </cell>
          <cell r="IM71" t="str">
            <v>#N/A N/A</v>
          </cell>
          <cell r="IN71" t="str">
            <v>#N/A N/A</v>
          </cell>
          <cell r="IO71" t="str">
            <v>#N/A N/A</v>
          </cell>
          <cell r="IP71" t="str">
            <v>#N/A N/A</v>
          </cell>
          <cell r="IQ71" t="str">
            <v>#N/A N/A</v>
          </cell>
          <cell r="IR71" t="str">
            <v>#N/A N/A</v>
          </cell>
          <cell r="IS71" t="str">
            <v>#N/A N/A</v>
          </cell>
          <cell r="IT71" t="str">
            <v>#N/A N/A</v>
          </cell>
          <cell r="IU71" t="str">
            <v>#N/A N/A</v>
          </cell>
          <cell r="IV71" t="str">
            <v>#N/A N/A</v>
          </cell>
          <cell r="IW71" t="str">
            <v>#N/A N/A</v>
          </cell>
          <cell r="IX71" t="str">
            <v>#N/A N/A</v>
          </cell>
          <cell r="IY71">
            <v>13701.315185546875</v>
          </cell>
          <cell r="IZ71">
            <v>12943.774169921875</v>
          </cell>
          <cell r="JA71">
            <v>11693.6904296875</v>
          </cell>
          <cell r="JB71">
            <v>32448.63427734375</v>
          </cell>
          <cell r="JC71">
            <v>99394.318420410156</v>
          </cell>
          <cell r="JD71">
            <v>130706.55029296875</v>
          </cell>
          <cell r="JE71">
            <v>427247.79918670654</v>
          </cell>
          <cell r="JF71">
            <v>327190.56630000001</v>
          </cell>
          <cell r="JG71">
            <v>240646.068</v>
          </cell>
          <cell r="JH71">
            <v>438476.70200000005</v>
          </cell>
          <cell r="JI71">
            <v>489342.05281000002</v>
          </cell>
          <cell r="JJ71">
            <v>624781.59345000004</v>
          </cell>
          <cell r="JK71">
            <v>495999.94919999997</v>
          </cell>
          <cell r="JL71">
            <v>635047.32000000007</v>
          </cell>
          <cell r="JM71" t="str">
            <v>#N/A N/A</v>
          </cell>
          <cell r="JN71">
            <v>28681.393188476563</v>
          </cell>
          <cell r="JO71">
            <v>25143.127227783203</v>
          </cell>
          <cell r="JP71">
            <v>39852.3017578125</v>
          </cell>
          <cell r="JQ71">
            <v>33246.447296142578</v>
          </cell>
          <cell r="JR71">
            <v>99974.603408813477</v>
          </cell>
          <cell r="JS71">
            <v>131784.57527160645</v>
          </cell>
          <cell r="JT71">
            <v>436445.39197289944</v>
          </cell>
          <cell r="JU71">
            <v>565637.76914999995</v>
          </cell>
          <cell r="JV71">
            <v>394784.67600000004</v>
          </cell>
          <cell r="JW71">
            <v>613482.22550000006</v>
          </cell>
          <cell r="JX71">
            <v>594214.29924999992</v>
          </cell>
          <cell r="JY71">
            <v>643252.73730000004</v>
          </cell>
          <cell r="JZ71">
            <v>504263.49959999998</v>
          </cell>
          <cell r="KA71">
            <v>641596.90980000014</v>
          </cell>
          <cell r="KB71" t="str">
            <v>#N/A N/A</v>
          </cell>
          <cell r="KC71">
            <v>55865.32421875</v>
          </cell>
          <cell r="KD71">
            <v>51021.9765625</v>
          </cell>
          <cell r="KE71">
            <v>50415.38671875</v>
          </cell>
          <cell r="KF71">
            <v>58470.84765625</v>
          </cell>
          <cell r="KG71">
            <v>71617.640625</v>
          </cell>
          <cell r="KH71">
            <v>107757.171875</v>
          </cell>
          <cell r="KI71">
            <v>94907.28263092041</v>
          </cell>
          <cell r="KJ71">
            <v>116343.0615</v>
          </cell>
          <cell r="KK71">
            <v>54585.648000000001</v>
          </cell>
          <cell r="KL71">
            <v>154658.78649999999</v>
          </cell>
          <cell r="KM71">
            <v>136091.2696</v>
          </cell>
          <cell r="KN71">
            <v>158515.12875000003</v>
          </cell>
          <cell r="KO71">
            <v>197435.49419999999</v>
          </cell>
          <cell r="KP71">
            <v>229024.48019999999</v>
          </cell>
          <cell r="KQ71" t="str">
            <v>#N/A N/A</v>
          </cell>
          <cell r="KR71">
            <v>111369.599609375</v>
          </cell>
          <cell r="KS71">
            <v>101709.31396484375</v>
          </cell>
          <cell r="KT71">
            <v>98447.357528686523</v>
          </cell>
          <cell r="KU71">
            <v>119740.48669433594</v>
          </cell>
          <cell r="KV71">
            <v>153761.1982421875</v>
          </cell>
          <cell r="KW71">
            <v>240018.51702880859</v>
          </cell>
          <cell r="KX71">
            <v>311140.41379928589</v>
          </cell>
          <cell r="KY71">
            <v>475085.85389999999</v>
          </cell>
          <cell r="KZ71">
            <v>603831.85200000007</v>
          </cell>
          <cell r="LA71">
            <v>569965.78850000002</v>
          </cell>
          <cell r="LB71">
            <v>557972.29019999993</v>
          </cell>
          <cell r="LC71">
            <v>646282.48200000008</v>
          </cell>
          <cell r="LD71">
            <v>818856.79049999989</v>
          </cell>
          <cell r="LE71">
            <v>949889.63760000013</v>
          </cell>
          <cell r="LF71" t="str">
            <v>#N/A N/A</v>
          </cell>
          <cell r="LG71">
            <v>-45.618999481201172</v>
          </cell>
          <cell r="LH71">
            <v>-16.841999053955078</v>
          </cell>
          <cell r="LI71">
            <v>-75.876998901367188</v>
          </cell>
          <cell r="LJ71">
            <v>-155.42900085449219</v>
          </cell>
          <cell r="LK71">
            <v>-107.21399688720703</v>
          </cell>
          <cell r="LL71">
            <v>-88.78900146484375</v>
          </cell>
          <cell r="LM71">
            <v>-5.2363812448244813</v>
          </cell>
          <cell r="LN71">
            <v>-7.2642228031085363</v>
          </cell>
          <cell r="LO71">
            <v>-10.198054157125538</v>
          </cell>
          <cell r="LP71">
            <v>-0.48368286226712742</v>
          </cell>
          <cell r="LQ71">
            <v>-9.24023050499693</v>
          </cell>
          <cell r="LR71">
            <v>-28.735396586100261</v>
          </cell>
          <cell r="LS71">
            <v>-2.2832825361814537</v>
          </cell>
          <cell r="LT71">
            <v>0</v>
          </cell>
          <cell r="LU71" t="str">
            <v>#N/A N/A</v>
          </cell>
          <cell r="LV71" t="str">
            <v>#N/A N/A</v>
          </cell>
          <cell r="LW71" t="str">
            <v>#N/A N/A</v>
          </cell>
          <cell r="LX71" t="str">
            <v>#N/A N/A</v>
          </cell>
          <cell r="LY71" t="str">
            <v>#N/A N/A</v>
          </cell>
          <cell r="LZ71" t="str">
            <v>#N/A N/A</v>
          </cell>
          <cell r="MA71" t="str">
            <v>#N/A N/A</v>
          </cell>
          <cell r="MB71" t="str">
            <v>#N/A N/A</v>
          </cell>
          <cell r="MC71">
            <v>18113.060166366398</v>
          </cell>
          <cell r="MD71">
            <v>14032.012617496885</v>
          </cell>
          <cell r="ME71">
            <v>28012.976651062949</v>
          </cell>
          <cell r="MF71">
            <v>26515.570925970667</v>
          </cell>
          <cell r="MG71">
            <v>27073.20252495601</v>
          </cell>
          <cell r="MH71">
            <v>32587.008356381702</v>
          </cell>
          <cell r="MI71">
            <v>31494.868849729333</v>
          </cell>
          <cell r="MJ71" t="str">
            <v>#N/A N/A</v>
          </cell>
          <cell r="MK71" t="str">
            <v>#N/A N/A</v>
          </cell>
          <cell r="ML71" t="str">
            <v>#N/A N/A</v>
          </cell>
          <cell r="MM71" t="str">
            <v>#N/A N/A</v>
          </cell>
          <cell r="MN71" t="str">
            <v>#N/A N/A</v>
          </cell>
          <cell r="MO71" t="str">
            <v>#N/A N/A</v>
          </cell>
          <cell r="MP71" t="str">
            <v>#N/A N/A</v>
          </cell>
          <cell r="MQ71" t="str">
            <v>#N/A N/A</v>
          </cell>
          <cell r="MR71" t="str">
            <v>#N/A N/A</v>
          </cell>
          <cell r="MS71" t="str">
            <v>#N/A N/A</v>
          </cell>
          <cell r="MT71">
            <v>-1624.2070514930138</v>
          </cell>
          <cell r="MU71">
            <v>-1831.510951674655</v>
          </cell>
          <cell r="MV71">
            <v>-375.54190710799992</v>
          </cell>
          <cell r="MW71">
            <v>-2050.3877174909453</v>
          </cell>
          <cell r="MX71">
            <v>-2318.3313708947426</v>
          </cell>
          <cell r="MY71" t="str">
            <v>#N/A N/A</v>
          </cell>
          <cell r="MZ71">
            <v>-5.0279998779296875</v>
          </cell>
          <cell r="NA71">
            <v>-7.3889999389648437</v>
          </cell>
          <cell r="NB71">
            <v>-1521.4659423828125</v>
          </cell>
          <cell r="NC71">
            <v>-2048.346923828125</v>
          </cell>
          <cell r="ND71">
            <v>-3354.340087890625</v>
          </cell>
          <cell r="NE71">
            <v>-2772.347900390625</v>
          </cell>
          <cell r="NF71">
            <v>-6193.5919107713398</v>
          </cell>
          <cell r="NG71">
            <v>-28192.448698864231</v>
          </cell>
          <cell r="NH71">
            <v>-125048.54007467336</v>
          </cell>
          <cell r="NI71">
            <v>-21880.361640378043</v>
          </cell>
          <cell r="NJ71">
            <v>-19203.630628990202</v>
          </cell>
          <cell r="NK71">
            <v>-19987.945514993597</v>
          </cell>
          <cell r="NL71">
            <v>-17585.842093669555</v>
          </cell>
          <cell r="NM71">
            <v>-6740.2489306301532</v>
          </cell>
          <cell r="NN71" t="str">
            <v>#N/A N/A</v>
          </cell>
          <cell r="NO71">
            <v>365.51199340820312</v>
          </cell>
          <cell r="NP71">
            <v>19.166999816894531</v>
          </cell>
          <cell r="NQ71">
            <v>146.05000305175781</v>
          </cell>
          <cell r="NR71">
            <v>764.364990234375</v>
          </cell>
          <cell r="NS71">
            <v>1412.718994140625</v>
          </cell>
          <cell r="NT71">
            <v>1118.0040283203125</v>
          </cell>
          <cell r="NU71">
            <v>5354.7234927539912</v>
          </cell>
          <cell r="NV71">
            <v>123.4917876528451</v>
          </cell>
          <cell r="NW71">
            <v>112.68849843623721</v>
          </cell>
          <cell r="NX71">
            <v>56.107212022986772</v>
          </cell>
          <cell r="NY71">
            <v>0.48632792131562796</v>
          </cell>
          <cell r="NZ71">
            <v>8.9178816991345613</v>
          </cell>
          <cell r="OA71">
            <v>15.982977753270175</v>
          </cell>
          <cell r="OB71">
            <v>17.022483943310728</v>
          </cell>
          <cell r="OC71" t="str">
            <v>#N/A N/A</v>
          </cell>
          <cell r="OD71" t="str">
            <v>CLP</v>
          </cell>
        </row>
        <row r="72">
          <cell r="C72" t="str">
            <v>INDISA</v>
          </cell>
          <cell r="D72" t="str">
            <v>#N/A N/A</v>
          </cell>
          <cell r="E72" t="str">
            <v>#N/A N/A</v>
          </cell>
          <cell r="F72">
            <v>11609.082</v>
          </cell>
          <cell r="G72">
            <v>14259.462</v>
          </cell>
          <cell r="H72">
            <v>16199.611000000001</v>
          </cell>
          <cell r="I72">
            <v>27899.795999999998</v>
          </cell>
          <cell r="J72">
            <v>40887.309000000001</v>
          </cell>
          <cell r="K72">
            <v>48941.921000000002</v>
          </cell>
          <cell r="L72">
            <v>55341.088000000003</v>
          </cell>
          <cell r="M72">
            <v>65474.839</v>
          </cell>
          <cell r="N72">
            <v>77260.115999999995</v>
          </cell>
          <cell r="O72">
            <v>92298.510999999999</v>
          </cell>
          <cell r="P72">
            <v>103628.23699999999</v>
          </cell>
          <cell r="Q72">
            <v>116942.23</v>
          </cell>
          <cell r="R72" t="str">
            <v>#N/A N/A</v>
          </cell>
          <cell r="S72" t="str">
            <v>#N/A N/A</v>
          </cell>
          <cell r="T72" t="str">
            <v>#N/A N/A</v>
          </cell>
          <cell r="U72">
            <v>8632.8179999999993</v>
          </cell>
          <cell r="V72">
            <v>10767.028999999999</v>
          </cell>
          <cell r="W72">
            <v>12149.216</v>
          </cell>
          <cell r="X72">
            <v>18966.14</v>
          </cell>
          <cell r="Y72">
            <v>27297.477999999999</v>
          </cell>
          <cell r="Z72">
            <v>32653.32</v>
          </cell>
          <cell r="AA72">
            <v>37600.014999999999</v>
          </cell>
          <cell r="AB72">
            <v>45278.292000000001</v>
          </cell>
          <cell r="AC72">
            <v>54799.348999999995</v>
          </cell>
          <cell r="AD72">
            <v>63987.208999999995</v>
          </cell>
          <cell r="AE72">
            <v>71182.021999999997</v>
          </cell>
          <cell r="AF72">
            <v>82061.91399999999</v>
          </cell>
          <cell r="AG72" t="str">
            <v>#N/A N/A</v>
          </cell>
          <cell r="AH72" t="str">
            <v>#N/A N/A</v>
          </cell>
          <cell r="AI72" t="str">
            <v>#N/A N/A</v>
          </cell>
          <cell r="AJ72">
            <v>1776.8960000000002</v>
          </cell>
          <cell r="AK72">
            <v>2114.4850000000001</v>
          </cell>
          <cell r="AL72">
            <v>2386.0010000000002</v>
          </cell>
          <cell r="AM72">
            <v>5519.8459999999995</v>
          </cell>
          <cell r="AN72">
            <v>8620.5740000000005</v>
          </cell>
          <cell r="AO72">
            <v>10323.621999999999</v>
          </cell>
          <cell r="AP72">
            <v>11357.892</v>
          </cell>
          <cell r="AQ72">
            <v>12813.409</v>
          </cell>
          <cell r="AR72">
            <v>14600.901</v>
          </cell>
          <cell r="AS72">
            <v>18062.644</v>
          </cell>
          <cell r="AT72">
            <v>19775.300999999999</v>
          </cell>
          <cell r="AU72">
            <v>21596.307000000001</v>
          </cell>
          <cell r="AV72" t="str">
            <v>#N/A N/A</v>
          </cell>
          <cell r="AW72" t="str">
            <v>#N/A N/A</v>
          </cell>
          <cell r="AX72" t="str">
            <v>#N/A N/A</v>
          </cell>
          <cell r="AY72">
            <v>984.93099999999993</v>
          </cell>
          <cell r="AZ72">
            <v>1207.606</v>
          </cell>
          <cell r="BA72">
            <v>1390.3629999999998</v>
          </cell>
          <cell r="BB72">
            <v>3991.0639999999999</v>
          </cell>
          <cell r="BC72">
            <v>6494.5259999999998</v>
          </cell>
          <cell r="BD72">
            <v>7897.2029999999995</v>
          </cell>
          <cell r="BE72">
            <v>9092.9750000000004</v>
          </cell>
          <cell r="BF72">
            <v>10215.811</v>
          </cell>
          <cell r="BG72">
            <v>11527.703</v>
          </cell>
          <cell r="BH72">
            <v>14556.950999999999</v>
          </cell>
          <cell r="BI72">
            <v>15905.260999999999</v>
          </cell>
          <cell r="BJ72">
            <v>17233.517</v>
          </cell>
          <cell r="BK72" t="str">
            <v>#N/A N/A</v>
          </cell>
          <cell r="BL72" t="str">
            <v>#N/A N/A</v>
          </cell>
          <cell r="BM72" t="str">
            <v>#N/A N/A</v>
          </cell>
          <cell r="BN72">
            <v>52.25</v>
          </cell>
          <cell r="BO72">
            <v>151.53299999999999</v>
          </cell>
          <cell r="BP72">
            <v>194.435</v>
          </cell>
          <cell r="BQ72">
            <v>50.070999999999998</v>
          </cell>
          <cell r="BR72">
            <v>72.853999999999999</v>
          </cell>
          <cell r="BS72">
            <v>80.7</v>
          </cell>
          <cell r="BT72">
            <v>109.536</v>
          </cell>
          <cell r="BU72">
            <v>145.43799999999999</v>
          </cell>
          <cell r="BV72">
            <v>136.28</v>
          </cell>
          <cell r="BW72">
            <v>393.625</v>
          </cell>
          <cell r="BX72">
            <v>419.714</v>
          </cell>
          <cell r="BY72">
            <v>435.43799999999999</v>
          </cell>
          <cell r="BZ72" t="str">
            <v>#N/A N/A</v>
          </cell>
          <cell r="CA72" t="str">
            <v>#N/A N/A</v>
          </cell>
          <cell r="CB72" t="str">
            <v>#N/A N/A</v>
          </cell>
          <cell r="CC72">
            <v>320.50200000000001</v>
          </cell>
          <cell r="CD72">
            <v>367.447</v>
          </cell>
          <cell r="CE72">
            <v>319.41300000000001</v>
          </cell>
          <cell r="CF72">
            <v>776.21499999999992</v>
          </cell>
          <cell r="CG72">
            <v>994.11699999999996</v>
          </cell>
          <cell r="CH72">
            <v>1142.6589999999999</v>
          </cell>
          <cell r="CI72">
            <v>1444.164</v>
          </cell>
          <cell r="CJ72">
            <v>1630.7629999999999</v>
          </cell>
          <cell r="CK72">
            <v>2059.326</v>
          </cell>
          <cell r="CL72">
            <v>2385.2529999999997</v>
          </cell>
          <cell r="CM72">
            <v>2205.3139999999999</v>
          </cell>
          <cell r="CN72">
            <v>2399.8979999999997</v>
          </cell>
          <cell r="CO72" t="str">
            <v>#N/A N/A</v>
          </cell>
          <cell r="CP72" t="str">
            <v>#N/A N/A</v>
          </cell>
          <cell r="CQ72" t="str">
            <v>#N/A N/A</v>
          </cell>
          <cell r="CR72">
            <v>677.00399999999991</v>
          </cell>
          <cell r="CS72">
            <v>912.11300000000006</v>
          </cell>
          <cell r="CT72">
            <v>1469.556</v>
          </cell>
          <cell r="CU72">
            <v>3191.6549999999997</v>
          </cell>
          <cell r="CV72">
            <v>5706.0870000000004</v>
          </cell>
          <cell r="CW72">
            <v>7257.3419999999996</v>
          </cell>
          <cell r="CX72">
            <v>7750.6990000000005</v>
          </cell>
          <cell r="CY72">
            <v>8580.91</v>
          </cell>
          <cell r="CZ72">
            <v>9178.4929999999986</v>
          </cell>
          <cell r="DA72">
            <v>12966.670999999998</v>
          </cell>
          <cell r="DB72">
            <v>14156.598</v>
          </cell>
          <cell r="DC72">
            <v>16070.071</v>
          </cell>
          <cell r="DD72" t="str">
            <v>#N/A N/A</v>
          </cell>
          <cell r="DE72" t="str">
            <v>#N/A N/A</v>
          </cell>
          <cell r="DF72" t="str">
            <v>#N/A N/A</v>
          </cell>
          <cell r="DG72">
            <v>82.49199999999999</v>
          </cell>
          <cell r="DH72">
            <v>157.00899999999999</v>
          </cell>
          <cell r="DI72">
            <v>246.98599999999999</v>
          </cell>
          <cell r="DJ72">
            <v>546.62400000000002</v>
          </cell>
          <cell r="DK72">
            <v>888.92099999999994</v>
          </cell>
          <cell r="DL72">
            <v>1136.508</v>
          </cell>
          <cell r="DM72">
            <v>1245.7639999999999</v>
          </cell>
          <cell r="DN72">
            <v>1573.6209999999999</v>
          </cell>
          <cell r="DO72">
            <v>1726.8039999999999</v>
          </cell>
          <cell r="DP72">
            <v>2378.1259999999997</v>
          </cell>
          <cell r="DQ72">
            <v>2427.0569999999998</v>
          </cell>
          <cell r="DR72">
            <v>2937.6259999999997</v>
          </cell>
          <cell r="DS72" t="str">
            <v>#N/A N/A</v>
          </cell>
          <cell r="DT72" t="str">
            <v>#N/A N/A</v>
          </cell>
          <cell r="DU72" t="str">
            <v>#N/A N/A</v>
          </cell>
          <cell r="DV72">
            <v>594.51199999999994</v>
          </cell>
          <cell r="DW72">
            <v>755.10399999999993</v>
          </cell>
          <cell r="DX72">
            <v>1222.57</v>
          </cell>
          <cell r="DY72">
            <v>2645.0309999999999</v>
          </cell>
          <cell r="DZ72">
            <v>4817.1660000000002</v>
          </cell>
          <cell r="EA72">
            <v>6120.8339999999998</v>
          </cell>
          <cell r="EB72">
            <v>6504.9349999999995</v>
          </cell>
          <cell r="EC72">
            <v>7007.2889999999998</v>
          </cell>
          <cell r="ED72">
            <v>7451.6889999999994</v>
          </cell>
          <cell r="EE72">
            <v>10588.545</v>
          </cell>
          <cell r="EF72">
            <v>11729.540999999999</v>
          </cell>
          <cell r="EG72">
            <v>13132.445</v>
          </cell>
          <cell r="EH72" t="str">
            <v>#N/A N/A</v>
          </cell>
          <cell r="EI72" t="str">
            <v>#N/A N/A</v>
          </cell>
          <cell r="EJ72" t="str">
            <v>#N/A N/A</v>
          </cell>
          <cell r="EK72">
            <v>82.900999999999996</v>
          </cell>
          <cell r="EL72">
            <v>130.62100000000001</v>
          </cell>
          <cell r="EM72">
            <v>420.89299999999997</v>
          </cell>
          <cell r="EN72">
            <v>720.16099999999994</v>
          </cell>
          <cell r="EO72">
            <v>310.685</v>
          </cell>
          <cell r="EP72">
            <v>990.47399999999993</v>
          </cell>
          <cell r="EQ72">
            <v>6711.66</v>
          </cell>
          <cell r="ER72">
            <v>3289.797</v>
          </cell>
          <cell r="ES72">
            <v>7435.1759999999995</v>
          </cell>
          <cell r="ET72">
            <v>9706.6279999999988</v>
          </cell>
          <cell r="EU72">
            <v>12267.731</v>
          </cell>
          <cell r="EV72">
            <v>16148.627999999999</v>
          </cell>
          <cell r="EW72" t="str">
            <v>#N/A N/A</v>
          </cell>
          <cell r="EX72" t="str">
            <v>#N/A N/A</v>
          </cell>
          <cell r="EY72" t="str">
            <v>#N/A N/A</v>
          </cell>
          <cell r="EZ72">
            <v>0.17799999999999999</v>
          </cell>
          <cell r="FA72">
            <v>0.17799999999999999</v>
          </cell>
          <cell r="FB72">
            <v>0.17799999999999999</v>
          </cell>
          <cell r="FC72">
            <v>0.17799999999999999</v>
          </cell>
          <cell r="FD72">
            <v>0.19399999999999998</v>
          </cell>
          <cell r="FE72">
            <v>0.19</v>
          </cell>
          <cell r="FF72">
            <v>0.69299999999999995</v>
          </cell>
          <cell r="FG72">
            <v>0.60499999999999998</v>
          </cell>
          <cell r="FH72">
            <v>0.67099999999999993</v>
          </cell>
          <cell r="FI72">
            <v>0.63</v>
          </cell>
          <cell r="FJ72">
            <v>0.72799999999999998</v>
          </cell>
          <cell r="FK72">
            <v>3892.3039999999996</v>
          </cell>
          <cell r="FL72" t="str">
            <v>#N/A N/A</v>
          </cell>
          <cell r="FM72" t="str">
            <v>#N/A N/A</v>
          </cell>
          <cell r="FN72" t="str">
            <v>#N/A N/A</v>
          </cell>
          <cell r="FO72">
            <v>4325.125</v>
          </cell>
          <cell r="FP72">
            <v>5483.107</v>
          </cell>
          <cell r="FQ72">
            <v>6063.7929999999997</v>
          </cell>
          <cell r="FR72">
            <v>9971.6450000000004</v>
          </cell>
          <cell r="FS72">
            <v>11842.89</v>
          </cell>
          <cell r="FT72">
            <v>13730.610999999999</v>
          </cell>
          <cell r="FU72">
            <v>15234.106</v>
          </cell>
          <cell r="FV72">
            <v>18539.420999999998</v>
          </cell>
          <cell r="FW72">
            <v>23852.252</v>
          </cell>
          <cell r="FX72">
            <v>25479.170999999998</v>
          </cell>
          <cell r="FY72">
            <v>27332.341</v>
          </cell>
          <cell r="FZ72">
            <v>30976.769999999997</v>
          </cell>
          <cell r="GA72" t="str">
            <v>#N/A N/A</v>
          </cell>
          <cell r="GB72" t="str">
            <v>#N/A N/A</v>
          </cell>
          <cell r="GC72" t="str">
            <v>#N/A N/A</v>
          </cell>
          <cell r="GD72" t="str">
            <v>#N/A N/A</v>
          </cell>
          <cell r="GE72">
            <v>461.30199999999996</v>
          </cell>
          <cell r="GF72">
            <v>523.36400000000003</v>
          </cell>
          <cell r="GG72">
            <v>697.28599999999994</v>
          </cell>
          <cell r="GH72">
            <v>768.05899999999997</v>
          </cell>
          <cell r="GI72">
            <v>814.851</v>
          </cell>
          <cell r="GJ72">
            <v>980.75799999999992</v>
          </cell>
          <cell r="GK72">
            <v>975.70099999999991</v>
          </cell>
          <cell r="GL72">
            <v>1033.751</v>
          </cell>
          <cell r="GM72">
            <v>948.77299999999991</v>
          </cell>
          <cell r="GN72">
            <v>1025.327</v>
          </cell>
          <cell r="GO72">
            <v>1192.6409999999998</v>
          </cell>
          <cell r="GP72" t="str">
            <v>#N/A N/A</v>
          </cell>
          <cell r="GQ72" t="str">
            <v>#N/A N/A</v>
          </cell>
          <cell r="GR72" t="str">
            <v>#N/A N/A</v>
          </cell>
          <cell r="GS72">
            <v>10310.823999999999</v>
          </cell>
          <cell r="GT72">
            <v>11309.829</v>
          </cell>
          <cell r="GU72">
            <v>10699.474</v>
          </cell>
          <cell r="GV72">
            <v>13207.405999999999</v>
          </cell>
          <cell r="GW72">
            <v>14371.143</v>
          </cell>
          <cell r="GX72">
            <v>17059.078000000001</v>
          </cell>
          <cell r="GY72">
            <v>25443.706999999999</v>
          </cell>
          <cell r="GZ72">
            <v>24981.697</v>
          </cell>
          <cell r="HA72">
            <v>35050.616000000002</v>
          </cell>
          <cell r="HB72">
            <v>37387.443999999996</v>
          </cell>
          <cell r="HC72">
            <v>42015.913999999997</v>
          </cell>
          <cell r="HD72">
            <v>52504.625</v>
          </cell>
          <cell r="HE72" t="str">
            <v>#N/A N/A</v>
          </cell>
          <cell r="HF72" t="str">
            <v>#N/A N/A</v>
          </cell>
          <cell r="HG72" t="str">
            <v>#N/A N/A</v>
          </cell>
          <cell r="HH72">
            <v>9379.8379999999997</v>
          </cell>
          <cell r="HI72">
            <v>12281.89</v>
          </cell>
          <cell r="HJ72">
            <v>20808.556</v>
          </cell>
          <cell r="HK72">
            <v>29072.567999999999</v>
          </cell>
          <cell r="HL72">
            <v>34901.561999999998</v>
          </cell>
          <cell r="HM72">
            <v>38026.794999999998</v>
          </cell>
          <cell r="HN72">
            <v>54314.241999999998</v>
          </cell>
          <cell r="HO72">
            <v>58594.879999999997</v>
          </cell>
          <cell r="HP72">
            <v>60561.327999999994</v>
          </cell>
          <cell r="HQ72">
            <v>62389.263999999996</v>
          </cell>
          <cell r="HR72">
            <v>64550.811999999998</v>
          </cell>
          <cell r="HS72">
            <v>73302.2</v>
          </cell>
          <cell r="HT72" t="str">
            <v>#N/A N/A</v>
          </cell>
          <cell r="HU72" t="str">
            <v>#N/A N/A</v>
          </cell>
          <cell r="HV72" t="str">
            <v>#N/A N/A</v>
          </cell>
          <cell r="HW72">
            <v>21062.942999999999</v>
          </cell>
          <cell r="HX72">
            <v>24910.594999999998</v>
          </cell>
          <cell r="HY72">
            <v>33107.160000000003</v>
          </cell>
          <cell r="HZ72">
            <v>44268.606999999996</v>
          </cell>
          <cell r="IA72">
            <v>51734.729999999996</v>
          </cell>
          <cell r="IB72">
            <v>57735.519999999997</v>
          </cell>
          <cell r="IC72">
            <v>82864.61</v>
          </cell>
          <cell r="ID72">
            <v>87414.835999999996</v>
          </cell>
          <cell r="IE72">
            <v>100610.678</v>
          </cell>
          <cell r="IF72">
            <v>104245.62699999999</v>
          </cell>
          <cell r="IG72">
            <v>111689.88499999999</v>
          </cell>
          <cell r="IH72">
            <v>131589.90100000001</v>
          </cell>
          <cell r="II72" t="str">
            <v>#N/A N/A</v>
          </cell>
          <cell r="IJ72" t="str">
            <v>#N/A N/A</v>
          </cell>
          <cell r="IK72" t="str">
            <v>#N/A N/A</v>
          </cell>
          <cell r="IL72">
            <v>1196.9159999999999</v>
          </cell>
          <cell r="IM72">
            <v>1760.4769999999999</v>
          </cell>
          <cell r="IN72">
            <v>2439.5279999999998</v>
          </cell>
          <cell r="IO72">
            <v>4388.5549999999994</v>
          </cell>
          <cell r="IP72">
            <v>3979.8889999999997</v>
          </cell>
          <cell r="IQ72">
            <v>4774.01</v>
          </cell>
          <cell r="IR72">
            <v>10685.221</v>
          </cell>
          <cell r="IS72">
            <v>13408.636999999999</v>
          </cell>
          <cell r="IT72">
            <v>16861.281999999999</v>
          </cell>
          <cell r="IU72">
            <v>19168.873</v>
          </cell>
          <cell r="IV72">
            <v>20568.79</v>
          </cell>
          <cell r="IW72">
            <v>24332.563999999998</v>
          </cell>
          <cell r="IX72" t="str">
            <v>#N/A N/A</v>
          </cell>
          <cell r="IY72" t="str">
            <v>#N/A N/A</v>
          </cell>
          <cell r="IZ72" t="str">
            <v>#N/A N/A</v>
          </cell>
          <cell r="JA72">
            <v>4186.9690000000001</v>
          </cell>
          <cell r="JB72">
            <v>6757.558</v>
          </cell>
          <cell r="JC72">
            <v>11310.232</v>
          </cell>
          <cell r="JD72">
            <v>16615.574000000001</v>
          </cell>
          <cell r="JE72">
            <v>19166.370000000003</v>
          </cell>
          <cell r="JF72">
            <v>21125.439000000002</v>
          </cell>
          <cell r="JG72">
            <v>34229.192000000003</v>
          </cell>
          <cell r="JH72">
            <v>32549.058000000001</v>
          </cell>
          <cell r="JI72">
            <v>37931.616000000002</v>
          </cell>
          <cell r="JJ72">
            <v>35948.347999999998</v>
          </cell>
          <cell r="JK72">
            <v>35885.456999999995</v>
          </cell>
          <cell r="JL72">
            <v>46357.466</v>
          </cell>
          <cell r="JM72" t="str">
            <v>#N/A N/A</v>
          </cell>
          <cell r="JN72" t="str">
            <v>#N/A N/A</v>
          </cell>
          <cell r="JO72" t="str">
            <v>#N/A N/A</v>
          </cell>
          <cell r="JP72">
            <v>7784.9599999999991</v>
          </cell>
          <cell r="JQ72">
            <v>10823.657000000001</v>
          </cell>
          <cell r="JR72">
            <v>16803.355</v>
          </cell>
          <cell r="JS72">
            <v>24733.331999999999</v>
          </cell>
          <cell r="JT72">
            <v>27059.991000000002</v>
          </cell>
          <cell r="JU72">
            <v>29908.685000000001</v>
          </cell>
          <cell r="JV72">
            <v>49863.508000000002</v>
          </cell>
          <cell r="JW72">
            <v>52213.841</v>
          </cell>
          <cell r="JX72">
            <v>61825.534999999996</v>
          </cell>
          <cell r="JY72">
            <v>60167.129000000001</v>
          </cell>
          <cell r="JZ72">
            <v>61530.825999999994</v>
          </cell>
          <cell r="KA72">
            <v>74864.62</v>
          </cell>
          <cell r="KB72" t="str">
            <v>#N/A N/A</v>
          </cell>
          <cell r="KC72" t="str">
            <v>#N/A N/A</v>
          </cell>
          <cell r="KD72" t="str">
            <v>#N/A N/A</v>
          </cell>
          <cell r="KE72">
            <v>3.1E-2</v>
          </cell>
          <cell r="KF72">
            <v>-6.3E-2</v>
          </cell>
          <cell r="KG72">
            <v>1.7999999999999999E-2</v>
          </cell>
          <cell r="KH72">
            <v>0.155</v>
          </cell>
          <cell r="KI72">
            <v>0.443</v>
          </cell>
          <cell r="KJ72">
            <v>0.246</v>
          </cell>
          <cell r="KK72">
            <v>32.207000000000001</v>
          </cell>
          <cell r="KL72">
            <v>32.106000000000002</v>
          </cell>
          <cell r="KM72">
            <v>32.011000000000003</v>
          </cell>
          <cell r="KN72">
            <v>32.171999999999997</v>
          </cell>
          <cell r="KO72">
            <v>32.161000000000001</v>
          </cell>
          <cell r="KP72">
            <v>0</v>
          </cell>
          <cell r="KQ72" t="str">
            <v>#N/A N/A</v>
          </cell>
          <cell r="KR72" t="str">
            <v>#N/A N/A</v>
          </cell>
          <cell r="KS72" t="str">
            <v>#N/A N/A</v>
          </cell>
          <cell r="KT72">
            <v>13277.983000000002</v>
          </cell>
          <cell r="KU72">
            <v>14086.938</v>
          </cell>
          <cell r="KV72">
            <v>16303.804999999998</v>
          </cell>
          <cell r="KW72">
            <v>19535.274999999998</v>
          </cell>
          <cell r="KX72">
            <v>24674.738999999994</v>
          </cell>
          <cell r="KY72">
            <v>27826.834999999999</v>
          </cell>
          <cell r="KZ72">
            <v>33001.102000000006</v>
          </cell>
          <cell r="LA72">
            <v>35200.994999999988</v>
          </cell>
          <cell r="LB72">
            <v>38785.142999999996</v>
          </cell>
          <cell r="LC72">
            <v>44078.498</v>
          </cell>
          <cell r="LD72">
            <v>50159.059000000001</v>
          </cell>
          <cell r="LE72">
            <v>56725.280999999995</v>
          </cell>
          <cell r="LF72" t="str">
            <v>#N/A N/A</v>
          </cell>
          <cell r="LG72" t="str">
            <v>#N/A N/A</v>
          </cell>
          <cell r="LH72" t="str">
            <v>#N/A N/A</v>
          </cell>
          <cell r="LI72">
            <v>-1407.8149999999998</v>
          </cell>
          <cell r="LJ72">
            <v>-3740.5549999999998</v>
          </cell>
          <cell r="LK72">
            <v>-8906.3819999999996</v>
          </cell>
          <cell r="LL72">
            <v>-8204.116</v>
          </cell>
          <cell r="LM72">
            <v>-5191.9340000000002</v>
          </cell>
          <cell r="LN72">
            <v>-7022.4069999999992</v>
          </cell>
          <cell r="LO72">
            <v>-13182.197</v>
          </cell>
          <cell r="LP72">
            <v>-7169.9489999999996</v>
          </cell>
          <cell r="LQ72">
            <v>-4230.9880000000003</v>
          </cell>
          <cell r="LR72">
            <v>-5436.5209999999997</v>
          </cell>
          <cell r="LS72">
            <v>-6029.1679999999997</v>
          </cell>
          <cell r="LT72">
            <v>-13029.49</v>
          </cell>
          <cell r="LU72" t="str">
            <v>#N/A N/A</v>
          </cell>
          <cell r="LV72" t="str">
            <v>#N/A N/A</v>
          </cell>
          <cell r="LW72" t="str">
            <v>#N/A N/A</v>
          </cell>
          <cell r="LX72" t="str">
            <v>#N/A N/A</v>
          </cell>
          <cell r="LY72">
            <v>58.262999999999998</v>
          </cell>
          <cell r="LZ72">
            <v>75.881999999999991</v>
          </cell>
          <cell r="MA72" t="str">
            <v>#N/A N/A</v>
          </cell>
          <cell r="MB72">
            <v>108.76599999999999</v>
          </cell>
          <cell r="MC72">
            <v>837.54199999999992</v>
          </cell>
          <cell r="MD72" t="str">
            <v>#N/A N/A</v>
          </cell>
          <cell r="ME72" t="str">
            <v>#N/A N/A</v>
          </cell>
          <cell r="MF72">
            <v>2037.6079999999999</v>
          </cell>
          <cell r="MG72">
            <v>2385.2529999999997</v>
          </cell>
          <cell r="MH72">
            <v>2205.3139999999999</v>
          </cell>
          <cell r="MI72">
            <v>2399.8979999999997</v>
          </cell>
          <cell r="MJ72" t="str">
            <v>#N/A N/A</v>
          </cell>
          <cell r="MK72" t="str">
            <v>#N/A N/A</v>
          </cell>
          <cell r="ML72" t="str">
            <v>#N/A N/A</v>
          </cell>
          <cell r="MM72">
            <v>5736.4969999999994</v>
          </cell>
          <cell r="MN72" t="str">
            <v>#N/A N/A</v>
          </cell>
          <cell r="MO72" t="str">
            <v>#N/A N/A</v>
          </cell>
          <cell r="MP72" t="str">
            <v>#N/A N/A</v>
          </cell>
          <cell r="MQ72" t="str">
            <v>#N/A N/A</v>
          </cell>
          <cell r="MR72" t="str">
            <v>#N/A N/A</v>
          </cell>
          <cell r="MS72" t="str">
            <v>#N/A N/A</v>
          </cell>
          <cell r="MT72" t="str">
            <v>#N/A N/A</v>
          </cell>
          <cell r="MU72" t="str">
            <v>#N/A N/A</v>
          </cell>
          <cell r="MV72">
            <v>2143.7629999999999</v>
          </cell>
          <cell r="MW72">
            <v>2655.1889999999999</v>
          </cell>
          <cell r="MX72">
            <v>3264.5699999999997</v>
          </cell>
          <cell r="MY72" t="str">
            <v>#N/A N/A</v>
          </cell>
          <cell r="MZ72" t="str">
            <v>#N/A N/A</v>
          </cell>
          <cell r="NA72" t="str">
            <v>#N/A N/A</v>
          </cell>
          <cell r="NB72">
            <v>-293.36099999999999</v>
          </cell>
          <cell r="NC72">
            <v>-302.36</v>
          </cell>
          <cell r="ND72">
            <v>-383.57799999999997</v>
          </cell>
          <cell r="NE72">
            <v>-634.53699999999992</v>
          </cell>
          <cell r="NF72">
            <v>-1322.4469999999999</v>
          </cell>
          <cell r="NG72">
            <v>-2408.4459999999999</v>
          </cell>
          <cell r="NH72">
            <v>-3061.8319999999999</v>
          </cell>
          <cell r="NI72">
            <v>-3255.2109999999998</v>
          </cell>
          <cell r="NJ72">
            <v>-3504.7689999999998</v>
          </cell>
          <cell r="NK72">
            <v>-3730.6</v>
          </cell>
          <cell r="NL72">
            <v>-5293.7449999999999</v>
          </cell>
          <cell r="NM72">
            <v>-5864.7759999999998</v>
          </cell>
          <cell r="NN72" t="str">
            <v>#N/A N/A</v>
          </cell>
          <cell r="NO72" t="str">
            <v>#N/A N/A</v>
          </cell>
          <cell r="NP72" t="str">
            <v>#N/A N/A</v>
          </cell>
          <cell r="NQ72">
            <v>791.96499999999992</v>
          </cell>
          <cell r="NR72">
            <v>906.87899999999991</v>
          </cell>
          <cell r="NS72">
            <v>995.63799999999992</v>
          </cell>
          <cell r="NT72">
            <v>1528.7819999999999</v>
          </cell>
          <cell r="NU72">
            <v>2126.0479999999998</v>
          </cell>
          <cell r="NV72">
            <v>2426.4189999999999</v>
          </cell>
          <cell r="NW72">
            <v>2264.9169999999999</v>
          </cell>
          <cell r="NX72">
            <v>2597.598</v>
          </cell>
          <cell r="NY72">
            <v>3073.1979999999999</v>
          </cell>
          <cell r="NZ72">
            <v>3505.6929999999998</v>
          </cell>
          <cell r="OA72">
            <v>3870.04</v>
          </cell>
          <cell r="OB72">
            <v>4362.79</v>
          </cell>
          <cell r="OC72" t="str">
            <v>#N/A N/A</v>
          </cell>
          <cell r="OD72" t="str">
            <v>CLP</v>
          </cell>
        </row>
        <row r="73">
          <cell r="C73" t="str">
            <v>SAN PEDRO (VINA)</v>
          </cell>
          <cell r="D73">
            <v>74433.3984375</v>
          </cell>
          <cell r="E73">
            <v>81855.53125</v>
          </cell>
          <cell r="F73">
            <v>81050.296875</v>
          </cell>
          <cell r="G73">
            <v>83855.65625</v>
          </cell>
          <cell r="H73">
            <v>76255.640625</v>
          </cell>
          <cell r="I73">
            <v>87059.4921875</v>
          </cell>
          <cell r="J73">
            <v>99568.4296875</v>
          </cell>
          <cell r="K73">
            <v>124725.88</v>
          </cell>
          <cell r="L73">
            <v>132292.51699999999</v>
          </cell>
          <cell r="M73">
            <v>138348.28599999999</v>
          </cell>
          <cell r="N73">
            <v>149557.36600000001</v>
          </cell>
          <cell r="O73">
            <v>152255.44699999999</v>
          </cell>
          <cell r="P73">
            <v>172348.55300000001</v>
          </cell>
          <cell r="Q73">
            <v>189515.04800000001</v>
          </cell>
          <cell r="R73" t="str">
            <v>#N/A N/A</v>
          </cell>
          <cell r="S73">
            <v>47081</v>
          </cell>
          <cell r="T73">
            <v>55934.29296875</v>
          </cell>
          <cell r="U73">
            <v>55319.6015625</v>
          </cell>
          <cell r="V73">
            <v>58557.27734375</v>
          </cell>
          <cell r="W73">
            <v>52636.640625</v>
          </cell>
          <cell r="X73">
            <v>54500.06640625</v>
          </cell>
          <cell r="Y73">
            <v>58192.37890625</v>
          </cell>
          <cell r="Z73">
            <v>77855.019</v>
          </cell>
          <cell r="AA73">
            <v>83875.955999999991</v>
          </cell>
          <cell r="AB73">
            <v>89849.936999999991</v>
          </cell>
          <cell r="AC73">
            <v>95634.95</v>
          </cell>
          <cell r="AD73">
            <v>92864.09199999999</v>
          </cell>
          <cell r="AE73">
            <v>97523.599999999991</v>
          </cell>
          <cell r="AF73">
            <v>105956.28099999999</v>
          </cell>
          <cell r="AG73" t="str">
            <v>#N/A N/A</v>
          </cell>
          <cell r="AH73">
            <v>11990.49951171875</v>
          </cell>
          <cell r="AI73">
            <v>6717.59033203125</v>
          </cell>
          <cell r="AJ73">
            <v>8422.39990234375</v>
          </cell>
          <cell r="AK73">
            <v>6666.4169921875</v>
          </cell>
          <cell r="AL73">
            <v>6919.1878662109375</v>
          </cell>
          <cell r="AM73">
            <v>12147.64404296875</v>
          </cell>
          <cell r="AN73">
            <v>14807.39892578125</v>
          </cell>
          <cell r="AO73">
            <v>18800.361000000001</v>
          </cell>
          <cell r="AP73">
            <v>17995.809999999998</v>
          </cell>
          <cell r="AQ73">
            <v>22942.886000000002</v>
          </cell>
          <cell r="AR73">
            <v>17433.870000000003</v>
          </cell>
          <cell r="AS73">
            <v>20345.29</v>
          </cell>
          <cell r="AT73">
            <v>31247.977000000003</v>
          </cell>
          <cell r="AU73">
            <v>39920.321000000004</v>
          </cell>
          <cell r="AV73" t="str">
            <v>#N/A N/A</v>
          </cell>
          <cell r="AW73">
            <v>9711.599609375</v>
          </cell>
          <cell r="AX73">
            <v>4139.8662109375</v>
          </cell>
          <cell r="AY73">
            <v>5517.5</v>
          </cell>
          <cell r="AZ73">
            <v>2066.89501953125</v>
          </cell>
          <cell r="BA73">
            <v>1736.3709716796875</v>
          </cell>
          <cell r="BB73">
            <v>6461.76416015625</v>
          </cell>
          <cell r="BC73">
            <v>8040.369140625</v>
          </cell>
          <cell r="BD73">
            <v>11919.475</v>
          </cell>
          <cell r="BE73">
            <v>11524.151</v>
          </cell>
          <cell r="BF73">
            <v>16524.112000000001</v>
          </cell>
          <cell r="BG73">
            <v>10867.662999999999</v>
          </cell>
          <cell r="BH73">
            <v>13106.404999999999</v>
          </cell>
          <cell r="BI73">
            <v>24132.186999999998</v>
          </cell>
          <cell r="BJ73">
            <v>32351.328999999998</v>
          </cell>
          <cell r="BK73" t="str">
            <v>#N/A N/A</v>
          </cell>
          <cell r="BL73" t="str">
            <v>#N/A N/A</v>
          </cell>
          <cell r="BM73">
            <v>28.816999435424805</v>
          </cell>
          <cell r="BN73" t="str">
            <v>#N/A N/A</v>
          </cell>
          <cell r="BO73">
            <v>37.206001281738281</v>
          </cell>
          <cell r="BP73">
            <v>130.27000427246094</v>
          </cell>
          <cell r="BQ73">
            <v>6.7620000839233398</v>
          </cell>
          <cell r="BR73">
            <v>32.769001007080078</v>
          </cell>
          <cell r="BS73">
            <v>300.12299999999999</v>
          </cell>
          <cell r="BT73">
            <v>158.672</v>
          </cell>
          <cell r="BU73">
            <v>365.43199999999996</v>
          </cell>
          <cell r="BV73">
            <v>185.435</v>
          </cell>
          <cell r="BW73">
            <v>139.82599999999999</v>
          </cell>
          <cell r="BX73">
            <v>426.53799999999995</v>
          </cell>
          <cell r="BY73">
            <v>486.78899999999999</v>
          </cell>
          <cell r="BZ73" t="str">
            <v>#N/A N/A</v>
          </cell>
          <cell r="CA73">
            <v>779.5</v>
          </cell>
          <cell r="CB73">
            <v>1056.4739990234375</v>
          </cell>
          <cell r="CC73">
            <v>913.9000244140625</v>
          </cell>
          <cell r="CD73">
            <v>1385.8780517578125</v>
          </cell>
          <cell r="CE73">
            <v>1671.35302734375</v>
          </cell>
          <cell r="CF73">
            <v>1420.156982421875</v>
          </cell>
          <cell r="CG73">
            <v>1673.8709716796875</v>
          </cell>
          <cell r="CH73">
            <v>1839.1689999999999</v>
          </cell>
          <cell r="CI73">
            <v>1310.604</v>
          </cell>
          <cell r="CJ73">
            <v>1677.6469999999999</v>
          </cell>
          <cell r="CK73">
            <v>1361.143</v>
          </cell>
          <cell r="CL73">
            <v>1714.221</v>
          </cell>
          <cell r="CM73">
            <v>2074.9749999999999</v>
          </cell>
          <cell r="CN73">
            <v>1816.1179999999999</v>
          </cell>
          <cell r="CO73" t="str">
            <v>#N/A N/A</v>
          </cell>
          <cell r="CP73">
            <v>9581.9995880126953</v>
          </cell>
          <cell r="CQ73">
            <v>2476.1741943359375</v>
          </cell>
          <cell r="CR73">
            <v>3344.4999694824219</v>
          </cell>
          <cell r="CS73">
            <v>530.17596817016602</v>
          </cell>
          <cell r="CT73">
            <v>-810.98902893066406</v>
          </cell>
          <cell r="CU73">
            <v>3212.6392517089844</v>
          </cell>
          <cell r="CV73">
            <v>1857.2762451171875</v>
          </cell>
          <cell r="CW73">
            <v>11653.68</v>
          </cell>
          <cell r="CX73">
            <v>7876.2619999999997</v>
          </cell>
          <cell r="CY73">
            <v>15659.992</v>
          </cell>
          <cell r="CZ73">
            <v>9474.598</v>
          </cell>
          <cell r="DA73">
            <v>11514.537</v>
          </cell>
          <cell r="DB73">
            <v>23274.621999999999</v>
          </cell>
          <cell r="DC73">
            <v>33128.839999999997</v>
          </cell>
          <cell r="DD73" t="str">
            <v>#N/A N/A</v>
          </cell>
          <cell r="DE73">
            <v>1557.800048828125</v>
          </cell>
          <cell r="DF73">
            <v>-213.52400207519531</v>
          </cell>
          <cell r="DG73">
            <v>398.39999389648437</v>
          </cell>
          <cell r="DH73">
            <v>212.01899719238281</v>
          </cell>
          <cell r="DI73">
            <v>139.87399291992187</v>
          </cell>
          <cell r="DJ73">
            <v>703.21502685546875</v>
          </cell>
          <cell r="DK73">
            <v>671.260009765625</v>
          </cell>
          <cell r="DL73">
            <v>1163.5449999999998</v>
          </cell>
          <cell r="DM73">
            <v>217.976</v>
          </cell>
          <cell r="DN73">
            <v>2337.8040000000001</v>
          </cell>
          <cell r="DO73">
            <v>1910.357</v>
          </cell>
          <cell r="DP73">
            <v>2414.69</v>
          </cell>
          <cell r="DQ73">
            <v>3963.9179999999997</v>
          </cell>
          <cell r="DR73">
            <v>7103.6909999999998</v>
          </cell>
          <cell r="DS73" t="str">
            <v>#N/A N/A</v>
          </cell>
          <cell r="DT73">
            <v>8024.2001953125</v>
          </cell>
          <cell r="DU73">
            <v>2689.697998046875</v>
          </cell>
          <cell r="DV73">
            <v>2946.10009765625</v>
          </cell>
          <cell r="DW73">
            <v>318.15701293945312</v>
          </cell>
          <cell r="DX73">
            <v>-950.86297607421875</v>
          </cell>
          <cell r="DY73">
            <v>2509.424072265625</v>
          </cell>
          <cell r="DZ73">
            <v>1186.0159912109375</v>
          </cell>
          <cell r="EA73">
            <v>10490.135</v>
          </cell>
          <cell r="EB73">
            <v>7658.2860000000001</v>
          </cell>
          <cell r="EC73">
            <v>13322.188</v>
          </cell>
          <cell r="ED73">
            <v>7564.241</v>
          </cell>
          <cell r="EE73">
            <v>9099.8469999999998</v>
          </cell>
          <cell r="EF73">
            <v>19310.703999999998</v>
          </cell>
          <cell r="EG73">
            <v>26025.148999999998</v>
          </cell>
          <cell r="EH73" t="str">
            <v>#N/A N/A</v>
          </cell>
          <cell r="EI73">
            <v>799.218017578125</v>
          </cell>
          <cell r="EJ73">
            <v>684.39898681640625</v>
          </cell>
          <cell r="EK73">
            <v>773.843994140625</v>
          </cell>
          <cell r="EL73">
            <v>943.447021484375</v>
          </cell>
          <cell r="EM73">
            <v>932.9439697265625</v>
          </cell>
          <cell r="EN73">
            <v>6374.13818359375</v>
          </cell>
          <cell r="EO73">
            <v>2950.39404296875</v>
          </cell>
          <cell r="EP73">
            <v>8653.8539999999994</v>
          </cell>
          <cell r="EQ73">
            <v>12781.867</v>
          </cell>
          <cell r="ER73">
            <v>7265.6279999999997</v>
          </cell>
          <cell r="ES73">
            <v>5071.5769999999993</v>
          </cell>
          <cell r="ET73">
            <v>10340.585999999999</v>
          </cell>
          <cell r="EU73">
            <v>21503.386999999999</v>
          </cell>
          <cell r="EV73">
            <v>23640.835999999999</v>
          </cell>
          <cell r="EW73" t="str">
            <v>#N/A N/A</v>
          </cell>
          <cell r="EX73">
            <v>2696.6298828125</v>
          </cell>
          <cell r="EY73">
            <v>1368.9310302734375</v>
          </cell>
          <cell r="EZ73">
            <v>965.12298583984375</v>
          </cell>
          <cell r="FA73">
            <v>713.91302490234375</v>
          </cell>
          <cell r="FB73">
            <v>554.7509765625</v>
          </cell>
          <cell r="FC73">
            <v>301.11700439453125</v>
          </cell>
          <cell r="FD73">
            <v>702.65899658203125</v>
          </cell>
          <cell r="FE73">
            <v>6191.5459999999994</v>
          </cell>
          <cell r="FF73">
            <v>500.20499999999998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 t="str">
            <v>#N/A N/A</v>
          </cell>
          <cell r="FM73">
            <v>16645.326171875</v>
          </cell>
          <cell r="FN73">
            <v>14872.2451171875</v>
          </cell>
          <cell r="FO73">
            <v>21726.412109375</v>
          </cell>
          <cell r="FP73">
            <v>18990.39453125</v>
          </cell>
          <cell r="FQ73">
            <v>19995.28515625</v>
          </cell>
          <cell r="FR73">
            <v>23188.32421875</v>
          </cell>
          <cell r="FS73">
            <v>34498.47265625</v>
          </cell>
          <cell r="FT73">
            <v>31725.355</v>
          </cell>
          <cell r="FU73">
            <v>29914.648999999998</v>
          </cell>
          <cell r="FV73">
            <v>40067.826000000001</v>
          </cell>
          <cell r="FW73">
            <v>37280.362999999998</v>
          </cell>
          <cell r="FX73">
            <v>37971.012999999999</v>
          </cell>
          <cell r="FY73">
            <v>38237.542999999998</v>
          </cell>
          <cell r="FZ73">
            <v>42962.317999999999</v>
          </cell>
          <cell r="GA73" t="str">
            <v>#N/A N/A</v>
          </cell>
          <cell r="GB73">
            <v>22946.216796875</v>
          </cell>
          <cell r="GC73">
            <v>32176.11328125</v>
          </cell>
          <cell r="GD73">
            <v>31275.505859375</v>
          </cell>
          <cell r="GE73">
            <v>37460.796875</v>
          </cell>
          <cell r="GF73">
            <v>35858.71875</v>
          </cell>
          <cell r="GG73">
            <v>35096.8203125</v>
          </cell>
          <cell r="GH73">
            <v>57823.4453125</v>
          </cell>
          <cell r="GI73">
            <v>47486.212</v>
          </cell>
          <cell r="GJ73">
            <v>45455.03</v>
          </cell>
          <cell r="GK73">
            <v>51485.375999999997</v>
          </cell>
          <cell r="GL73">
            <v>56062.14</v>
          </cell>
          <cell r="GM73">
            <v>59210.932999999997</v>
          </cell>
          <cell r="GN73">
            <v>59455.255999999994</v>
          </cell>
          <cell r="GO73">
            <v>60992.471999999994</v>
          </cell>
          <cell r="GP73" t="str">
            <v>#N/A N/A</v>
          </cell>
          <cell r="GQ73">
            <v>48825.05859375</v>
          </cell>
          <cell r="GR73">
            <v>55001.984375</v>
          </cell>
          <cell r="GS73">
            <v>60966.02734375</v>
          </cell>
          <cell r="GT73">
            <v>63269.85546875</v>
          </cell>
          <cell r="GU73">
            <v>64419.8359375</v>
          </cell>
          <cell r="GV73">
            <v>74661.8984375</v>
          </cell>
          <cell r="GW73">
            <v>108048.703125</v>
          </cell>
          <cell r="GX73">
            <v>102602.185</v>
          </cell>
          <cell r="GY73">
            <v>101605.321</v>
          </cell>
          <cell r="GZ73">
            <v>110461.14499999999</v>
          </cell>
          <cell r="HA73">
            <v>108061.046</v>
          </cell>
          <cell r="HB73">
            <v>118086.69899999999</v>
          </cell>
          <cell r="HC73">
            <v>131404.72200000001</v>
          </cell>
          <cell r="HD73">
            <v>142945.03599999999</v>
          </cell>
          <cell r="HE73" t="str">
            <v>#N/A N/A</v>
          </cell>
          <cell r="HF73">
            <v>47972.5078125</v>
          </cell>
          <cell r="HG73">
            <v>59975.5625</v>
          </cell>
          <cell r="HH73">
            <v>58494.7421875</v>
          </cell>
          <cell r="HI73">
            <v>57979.4921875</v>
          </cell>
          <cell r="HJ73">
            <v>56659.7265625</v>
          </cell>
          <cell r="HK73">
            <v>60014.55078125</v>
          </cell>
          <cell r="HL73">
            <v>108268.390625</v>
          </cell>
          <cell r="HM73">
            <v>96688.554999999993</v>
          </cell>
          <cell r="HN73">
            <v>93742.861999999994</v>
          </cell>
          <cell r="HO73">
            <v>101312.59599999999</v>
          </cell>
          <cell r="HP73">
            <v>102514.742</v>
          </cell>
          <cell r="HQ73">
            <v>100975.734</v>
          </cell>
          <cell r="HR73">
            <v>104928.416</v>
          </cell>
          <cell r="HS73">
            <v>103961.06199999999</v>
          </cell>
          <cell r="HT73" t="str">
            <v>#N/A N/A</v>
          </cell>
          <cell r="HU73">
            <v>121113.890625</v>
          </cell>
          <cell r="HV73">
            <v>122404.859375</v>
          </cell>
          <cell r="HW73">
            <v>128543.453125</v>
          </cell>
          <cell r="HX73">
            <v>132652.953125</v>
          </cell>
          <cell r="HY73">
            <v>132594.984375</v>
          </cell>
          <cell r="HZ73">
            <v>147681.328125</v>
          </cell>
          <cell r="IA73">
            <v>270933.71875</v>
          </cell>
          <cell r="IB73">
            <v>262371.90600000002</v>
          </cell>
          <cell r="IC73">
            <v>258176.11799999999</v>
          </cell>
          <cell r="ID73">
            <v>270024.50799999997</v>
          </cell>
          <cell r="IE73">
            <v>270696.95299999998</v>
          </cell>
          <cell r="IF73">
            <v>277730.43599999999</v>
          </cell>
          <cell r="IG73">
            <v>297145.08100000001</v>
          </cell>
          <cell r="IH73">
            <v>308288.46499999997</v>
          </cell>
          <cell r="II73" t="str">
            <v>#N/A N/A</v>
          </cell>
          <cell r="IJ73">
            <v>11419.0107421875</v>
          </cell>
          <cell r="IK73">
            <v>11901.7919921875</v>
          </cell>
          <cell r="IL73">
            <v>7716.30712890625</v>
          </cell>
          <cell r="IM73">
            <v>6146.43505859375</v>
          </cell>
          <cell r="IN73">
            <v>8140.04296875</v>
          </cell>
          <cell r="IO73">
            <v>8253.04296875</v>
          </cell>
          <cell r="IP73">
            <v>12814.1591796875</v>
          </cell>
          <cell r="IQ73">
            <v>16854.687000000002</v>
          </cell>
          <cell r="IR73">
            <v>21943.556</v>
          </cell>
          <cell r="IS73">
            <v>22451.279999999999</v>
          </cell>
          <cell r="IT73">
            <v>18688.268</v>
          </cell>
          <cell r="IU73">
            <v>21633.388999999999</v>
          </cell>
          <cell r="IV73">
            <v>26369.121999999999</v>
          </cell>
          <cell r="IW73">
            <v>29397.159</v>
          </cell>
          <cell r="IX73" t="str">
            <v>#N/A N/A</v>
          </cell>
          <cell r="IY73">
            <v>23304.42041015625</v>
          </cell>
          <cell r="IZ73">
            <v>26199.53515625</v>
          </cell>
          <cell r="JA73">
            <v>33803.05615234375</v>
          </cell>
          <cell r="JB73">
            <v>39328.3837890625</v>
          </cell>
          <cell r="JC73">
            <v>36790.193359375</v>
          </cell>
          <cell r="JD73">
            <v>29629.6806640625</v>
          </cell>
          <cell r="JE73">
            <v>45992.8203125</v>
          </cell>
          <cell r="JF73">
            <v>31892.970999999998</v>
          </cell>
          <cell r="JG73">
            <v>25954.245000000003</v>
          </cell>
          <cell r="JH73">
            <v>28671.606</v>
          </cell>
          <cell r="JI73">
            <v>32140.535</v>
          </cell>
          <cell r="JJ73">
            <v>34130.214</v>
          </cell>
          <cell r="JK73">
            <v>31838.113000000001</v>
          </cell>
          <cell r="JL73">
            <v>28880.646999999997</v>
          </cell>
          <cell r="JM73" t="str">
            <v>#N/A N/A</v>
          </cell>
          <cell r="JN73">
            <v>41766.928588867188</v>
          </cell>
          <cell r="JO73">
            <v>45149.182342529297</v>
          </cell>
          <cell r="JP73">
            <v>49310.378372192383</v>
          </cell>
          <cell r="JQ73">
            <v>53271.589140415192</v>
          </cell>
          <cell r="JR73">
            <v>53345.734008789063</v>
          </cell>
          <cell r="JS73">
            <v>49565.717529296875</v>
          </cell>
          <cell r="JT73">
            <v>75688.83984375</v>
          </cell>
          <cell r="JU73">
            <v>78726.108999999997</v>
          </cell>
          <cell r="JV73">
            <v>71901.3</v>
          </cell>
          <cell r="JW73">
            <v>83040.209999999992</v>
          </cell>
          <cell r="JX73">
            <v>81886.506000000008</v>
          </cell>
          <cell r="JY73">
            <v>85333.858000000007</v>
          </cell>
          <cell r="JZ73">
            <v>99164.050999999992</v>
          </cell>
          <cell r="KA73">
            <v>102780.42</v>
          </cell>
          <cell r="KB73" t="str">
            <v>#N/A N/A</v>
          </cell>
          <cell r="KC73">
            <v>1.4409999847412109</v>
          </cell>
          <cell r="KD73">
            <v>2.6800000667572021</v>
          </cell>
          <cell r="KE73">
            <v>2.875999927520752</v>
          </cell>
          <cell r="KF73">
            <v>2.9619998931884766</v>
          </cell>
          <cell r="KG73">
            <v>2.8220000267028809</v>
          </cell>
          <cell r="KH73">
            <v>4.6360001564025879</v>
          </cell>
          <cell r="KI73">
            <v>6.5999999046325684</v>
          </cell>
          <cell r="KJ73">
            <v>0.10099999999999999</v>
          </cell>
          <cell r="KK73">
            <v>0.379</v>
          </cell>
          <cell r="KL73">
            <v>1.8559999999999999</v>
          </cell>
          <cell r="KM73">
            <v>1.587</v>
          </cell>
          <cell r="KN73">
            <v>1.6159999999999999</v>
          </cell>
          <cell r="KO73">
            <v>1.9569999999999999</v>
          </cell>
          <cell r="KP73">
            <v>0</v>
          </cell>
          <cell r="KQ73" t="str">
            <v>#N/A N/A</v>
          </cell>
          <cell r="KR73">
            <v>79346.960531234741</v>
          </cell>
          <cell r="KS73">
            <v>77255.679023504257</v>
          </cell>
          <cell r="KT73">
            <v>79233.075218677521</v>
          </cell>
          <cell r="KU73">
            <v>79381.368249893188</v>
          </cell>
          <cell r="KV73">
            <v>79249.257546901703</v>
          </cell>
          <cell r="KW73">
            <v>98115.609632968903</v>
          </cell>
          <cell r="KX73">
            <v>195244.88906240463</v>
          </cell>
          <cell r="KY73">
            <v>183645.79699999999</v>
          </cell>
          <cell r="KZ73">
            <v>186274.81799999997</v>
          </cell>
          <cell r="LA73">
            <v>186984.29799999995</v>
          </cell>
          <cell r="LB73">
            <v>188810.44699999999</v>
          </cell>
          <cell r="LC73">
            <v>192396.57799999998</v>
          </cell>
          <cell r="LD73">
            <v>197981.02999999997</v>
          </cell>
          <cell r="LE73">
            <v>205508.04499999995</v>
          </cell>
          <cell r="LF73" t="str">
            <v>#N/A N/A</v>
          </cell>
          <cell r="LG73">
            <v>-5421.39990234375</v>
          </cell>
          <cell r="LH73">
            <v>-4072.052978515625</v>
          </cell>
          <cell r="LI73">
            <v>-3871.199951171875</v>
          </cell>
          <cell r="LJ73">
            <v>-4214.64599609375</v>
          </cell>
          <cell r="LK73">
            <v>-3017.422119140625</v>
          </cell>
          <cell r="LL73">
            <v>-3471.612060546875</v>
          </cell>
          <cell r="LM73">
            <v>-5090.27490234375</v>
          </cell>
          <cell r="LN73">
            <v>-3703.5679999999998</v>
          </cell>
          <cell r="LO73">
            <v>-4115.0749999999998</v>
          </cell>
          <cell r="LP73">
            <v>-8309.1620000000003</v>
          </cell>
          <cell r="LQ73">
            <v>-9137.73</v>
          </cell>
          <cell r="LR73">
            <v>-4839.8809999999994</v>
          </cell>
          <cell r="LS73">
            <v>-10378.431999999999</v>
          </cell>
          <cell r="LT73">
            <v>-9995.0360000000001</v>
          </cell>
          <cell r="LU73" t="str">
            <v>#N/A N/A</v>
          </cell>
          <cell r="LV73" t="str">
            <v>#N/A N/A</v>
          </cell>
          <cell r="LW73" t="str">
            <v>#N/A N/A</v>
          </cell>
          <cell r="LX73" t="str">
            <v>#N/A N/A</v>
          </cell>
          <cell r="LY73" t="str">
            <v>#N/A N/A</v>
          </cell>
          <cell r="LZ73" t="str">
            <v>#N/A N/A</v>
          </cell>
          <cell r="MA73" t="str">
            <v>#N/A N/A</v>
          </cell>
          <cell r="MB73" t="str">
            <v>#N/A N/A</v>
          </cell>
          <cell r="MC73">
            <v>1739.287</v>
          </cell>
          <cell r="MD73" t="str">
            <v>#N/A N/A</v>
          </cell>
          <cell r="ME73" t="str">
            <v>#N/A N/A</v>
          </cell>
          <cell r="MF73" t="str">
            <v>#N/A N/A</v>
          </cell>
          <cell r="MG73" t="str">
            <v>#N/A N/A</v>
          </cell>
          <cell r="MH73" t="str">
            <v>#N/A N/A</v>
          </cell>
          <cell r="MI73" t="str">
            <v>#N/A N/A</v>
          </cell>
          <cell r="MJ73" t="str">
            <v>#N/A N/A</v>
          </cell>
          <cell r="MK73" t="str">
            <v>#N/A N/A</v>
          </cell>
          <cell r="ML73" t="str">
            <v>#N/A N/A</v>
          </cell>
          <cell r="MM73" t="str">
            <v>#N/A N/A</v>
          </cell>
          <cell r="MN73" t="str">
            <v>#N/A N/A</v>
          </cell>
          <cell r="MO73" t="str">
            <v>#N/A N/A</v>
          </cell>
          <cell r="MP73" t="str">
            <v>#N/A N/A</v>
          </cell>
          <cell r="MQ73" t="str">
            <v>#N/A N/A</v>
          </cell>
          <cell r="MR73">
            <v>51.695999999999998</v>
          </cell>
          <cell r="MS73">
            <v>1142.502</v>
          </cell>
          <cell r="MT73">
            <v>1890.9889999999998</v>
          </cell>
          <cell r="MU73">
            <v>1234.877</v>
          </cell>
          <cell r="MV73">
            <v>999.71399999999994</v>
          </cell>
          <cell r="MW73">
            <v>3127.1289999999999</v>
          </cell>
          <cell r="MX73">
            <v>6895.6569999999992</v>
          </cell>
          <cell r="MY73" t="str">
            <v>#N/A N/A</v>
          </cell>
          <cell r="MZ73">
            <v>-1992</v>
          </cell>
          <cell r="NA73">
            <v>-1611.9949951171875</v>
          </cell>
          <cell r="NB73">
            <v>-717.20001220703125</v>
          </cell>
          <cell r="NC73">
            <v>-728.2559814453125</v>
          </cell>
          <cell r="ND73">
            <v>-5.3990001678466797</v>
          </cell>
          <cell r="NE73">
            <v>0</v>
          </cell>
          <cell r="NF73">
            <v>-809.48602294921875</v>
          </cell>
          <cell r="NG73">
            <v>-595.76400000000001</v>
          </cell>
          <cell r="NH73">
            <v>-5245.1120000000001</v>
          </cell>
          <cell r="NI73">
            <v>-9981.8109999999997</v>
          </cell>
          <cell r="NJ73">
            <v>-6659.0989999999993</v>
          </cell>
          <cell r="NK73">
            <v>-3775.1379999999999</v>
          </cell>
          <cell r="NL73">
            <v>-5436.3499999999995</v>
          </cell>
          <cell r="NM73">
            <v>-13474.958999999999</v>
          </cell>
          <cell r="NN73" t="str">
            <v>#N/A N/A</v>
          </cell>
          <cell r="NO73">
            <v>2278.89990234375</v>
          </cell>
          <cell r="NP73">
            <v>2577.72412109375</v>
          </cell>
          <cell r="NQ73">
            <v>2904.89990234375</v>
          </cell>
          <cell r="NR73">
            <v>4599.52197265625</v>
          </cell>
          <cell r="NS73">
            <v>5182.81689453125</v>
          </cell>
          <cell r="NT73">
            <v>5685.8798828125</v>
          </cell>
          <cell r="NU73">
            <v>6767.02978515625</v>
          </cell>
          <cell r="NV73">
            <v>6880.8859999999995</v>
          </cell>
          <cell r="NW73">
            <v>6471.6589999999997</v>
          </cell>
          <cell r="NX73">
            <v>6418.7739999999994</v>
          </cell>
          <cell r="NY73">
            <v>6566.2069999999994</v>
          </cell>
          <cell r="NZ73">
            <v>7238.8849999999993</v>
          </cell>
          <cell r="OA73">
            <v>7115.79</v>
          </cell>
          <cell r="OB73">
            <v>7568.9919999999993</v>
          </cell>
          <cell r="OC73" t="str">
            <v>#N/A N/A</v>
          </cell>
          <cell r="OD73" t="str">
            <v>CLP</v>
          </cell>
        </row>
        <row r="74">
          <cell r="C74" t="str">
            <v>INVEXANS SA</v>
          </cell>
          <cell r="D74">
            <v>256282.59375</v>
          </cell>
          <cell r="E74">
            <v>237666</v>
          </cell>
          <cell r="F74">
            <v>324034.96875</v>
          </cell>
          <cell r="G74">
            <v>365487.5</v>
          </cell>
          <cell r="H74">
            <v>559141.5</v>
          </cell>
          <cell r="I74">
            <v>639011</v>
          </cell>
          <cell r="J74">
            <v>692957.61600000004</v>
          </cell>
          <cell r="K74">
            <v>176840.2399188742</v>
          </cell>
          <cell r="L74">
            <v>212892.02907061347</v>
          </cell>
          <cell r="M74">
            <v>211284.76630983793</v>
          </cell>
          <cell r="N74">
            <v>179.45500296546672</v>
          </cell>
          <cell r="O74">
            <v>403.78186582192603</v>
          </cell>
          <cell r="P74">
            <v>384.16228671252958</v>
          </cell>
          <cell r="Q74">
            <v>240.93361888993653</v>
          </cell>
          <cell r="R74" t="str">
            <v>#N/A N/A</v>
          </cell>
          <cell r="S74">
            <v>224587.09375</v>
          </cell>
          <cell r="T74">
            <v>208437.40625</v>
          </cell>
          <cell r="U74">
            <v>276621.4375</v>
          </cell>
          <cell r="V74">
            <v>313547.6875</v>
          </cell>
          <cell r="W74">
            <v>478969.40625</v>
          </cell>
          <cell r="X74">
            <v>564099.3125</v>
          </cell>
          <cell r="Y74">
            <v>612809.96499999997</v>
          </cell>
          <cell r="Z74">
            <v>147838.66855701761</v>
          </cell>
          <cell r="AA74">
            <v>178341.53148897996</v>
          </cell>
          <cell r="AB74">
            <v>174128.73251333946</v>
          </cell>
          <cell r="AC74">
            <v>54.955055108665952</v>
          </cell>
          <cell r="AD74">
            <v>192.72533227574138</v>
          </cell>
          <cell r="AE74">
            <v>115.30576807716341</v>
          </cell>
          <cell r="AF74">
            <v>92.314239846415887</v>
          </cell>
          <cell r="AG74" t="str">
            <v>#N/A N/A</v>
          </cell>
          <cell r="AH74">
            <v>16834.800170898438</v>
          </cell>
          <cell r="AI74">
            <v>18579.5</v>
          </cell>
          <cell r="AJ74">
            <v>36131.314453125</v>
          </cell>
          <cell r="AK74">
            <v>39175.2685546875</v>
          </cell>
          <cell r="AL74">
            <v>65236.7197265625</v>
          </cell>
          <cell r="AM74">
            <v>56054.791015625</v>
          </cell>
          <cell r="AN74">
            <v>55008.328000000001</v>
          </cell>
          <cell r="AO74">
            <v>24108.279124408822</v>
          </cell>
          <cell r="AP74">
            <v>8320.5923867987276</v>
          </cell>
          <cell r="AQ74">
            <v>21521.468956575834</v>
          </cell>
          <cell r="AR74">
            <v>37329.072256423657</v>
          </cell>
          <cell r="AS74">
            <v>7734.280622510536</v>
          </cell>
          <cell r="AT74" t="str">
            <v>#N/A N/A</v>
          </cell>
          <cell r="AU74">
            <v>-4957.4710930288029</v>
          </cell>
          <cell r="AV74" t="str">
            <v>#N/A N/A</v>
          </cell>
          <cell r="AW74">
            <v>1705.5999755859375</v>
          </cell>
          <cell r="AX74">
            <v>5669</v>
          </cell>
          <cell r="AY74">
            <v>23434.564453125</v>
          </cell>
          <cell r="AZ74">
            <v>26199.537109375</v>
          </cell>
          <cell r="BA74">
            <v>50070.953125</v>
          </cell>
          <cell r="BB74">
            <v>38530.02734375</v>
          </cell>
          <cell r="BC74">
            <v>23371.087</v>
          </cell>
          <cell r="BD74">
            <v>16161.219377808084</v>
          </cell>
          <cell r="BE74">
            <v>472.67981018276873</v>
          </cell>
          <cell r="BF74">
            <v>14317.980088831506</v>
          </cell>
          <cell r="BG74">
            <v>31130.822899255978</v>
          </cell>
          <cell r="BH74">
            <v>7711.4904803905265</v>
          </cell>
          <cell r="BI74">
            <v>-16479.591704889641</v>
          </cell>
          <cell r="BJ74">
            <v>-5038.0005362990805</v>
          </cell>
          <cell r="BK74" t="str">
            <v>#N/A N/A</v>
          </cell>
          <cell r="BL74" t="str">
            <v>#N/A N/A</v>
          </cell>
          <cell r="BM74" t="str">
            <v>#N/A N/A</v>
          </cell>
          <cell r="BN74">
            <v>943.405029296875</v>
          </cell>
          <cell r="BO74">
            <v>805.11602783203125</v>
          </cell>
          <cell r="BP74">
            <v>1604.89599609375</v>
          </cell>
          <cell r="BQ74">
            <v>2360.736083984375</v>
          </cell>
          <cell r="BR74">
            <v>5092.9539999999997</v>
          </cell>
          <cell r="BS74" t="str">
            <v>#N/A N/A</v>
          </cell>
          <cell r="BT74">
            <v>853.57713295140752</v>
          </cell>
          <cell r="BU74">
            <v>536.40429425424429</v>
          </cell>
          <cell r="BV74">
            <v>11.185542190259444</v>
          </cell>
          <cell r="BW74">
            <v>40.62590551827968</v>
          </cell>
          <cell r="BX74">
            <v>72.494220523761129</v>
          </cell>
          <cell r="BY74">
            <v>30.116702361242066</v>
          </cell>
          <cell r="BZ74" t="str">
            <v>#N/A N/A</v>
          </cell>
          <cell r="CA74">
            <v>19091.69921875</v>
          </cell>
          <cell r="CB74">
            <v>12461.7001953125</v>
          </cell>
          <cell r="CC74">
            <v>11001.5107421875</v>
          </cell>
          <cell r="CD74">
            <v>9359.4951171875</v>
          </cell>
          <cell r="CE74">
            <v>11410.4345703125</v>
          </cell>
          <cell r="CF74">
            <v>12837.0068359375</v>
          </cell>
          <cell r="CG74">
            <v>16459.844000000001</v>
          </cell>
          <cell r="CH74">
            <v>3447.1531132597352</v>
          </cell>
          <cell r="CI74">
            <v>2739.7072493117762</v>
          </cell>
          <cell r="CJ74">
            <v>2834.3815728853669</v>
          </cell>
          <cell r="CK74">
            <v>276.23425930727666</v>
          </cell>
          <cell r="CL74">
            <v>1246.5216863901423</v>
          </cell>
          <cell r="CM74">
            <v>1477.8546215434458</v>
          </cell>
          <cell r="CN74">
            <v>339.14025702442154</v>
          </cell>
          <cell r="CO74" t="str">
            <v>#N/A N/A</v>
          </cell>
          <cell r="CP74">
            <v>-43566.299438476563</v>
          </cell>
          <cell r="CQ74">
            <v>-14563.700378417969</v>
          </cell>
          <cell r="CR74">
            <v>10875.238677978516</v>
          </cell>
          <cell r="CS74">
            <v>14217.502075195313</v>
          </cell>
          <cell r="CT74">
            <v>36946.66943359375</v>
          </cell>
          <cell r="CU74">
            <v>24043.32275390625</v>
          </cell>
          <cell r="CV74">
            <v>140575.984</v>
          </cell>
          <cell r="CW74">
            <v>17302.819930635065</v>
          </cell>
          <cell r="CX74">
            <v>-1465.4603823789403</v>
          </cell>
          <cell r="CY74">
            <v>11932.456212130033</v>
          </cell>
          <cell r="CZ74">
            <v>30427.592725033581</v>
          </cell>
          <cell r="DA74">
            <v>-44873.789834300776</v>
          </cell>
          <cell r="DB74">
            <v>-42639.159721920551</v>
          </cell>
          <cell r="DC74">
            <v>-41885.131164357852</v>
          </cell>
          <cell r="DD74" t="str">
            <v>#N/A N/A</v>
          </cell>
          <cell r="DE74">
            <v>-1402.300048828125</v>
          </cell>
          <cell r="DF74">
            <v>1592.4000244140625</v>
          </cell>
          <cell r="DG74">
            <v>1542.2459716796875</v>
          </cell>
          <cell r="DH74">
            <v>1466.780029296875</v>
          </cell>
          <cell r="DI74">
            <v>5204.5419921875</v>
          </cell>
          <cell r="DJ74">
            <v>1075.5069580078125</v>
          </cell>
          <cell r="DK74">
            <v>39708.549999999996</v>
          </cell>
          <cell r="DL74">
            <v>-727.53985304979346</v>
          </cell>
          <cell r="DM74">
            <v>2112.5269186485552</v>
          </cell>
          <cell r="DN74">
            <v>-115.11652121957631</v>
          </cell>
          <cell r="DO74">
            <v>7096.0106999163272</v>
          </cell>
          <cell r="DP74">
            <v>979.4806732882796</v>
          </cell>
          <cell r="DQ74">
            <v>-489.19328337687631</v>
          </cell>
          <cell r="DR74">
            <v>-48.448608146345933</v>
          </cell>
          <cell r="DS74" t="str">
            <v>#N/A N/A</v>
          </cell>
          <cell r="DT74">
            <v>-42164</v>
          </cell>
          <cell r="DU74">
            <v>-16156.099609375</v>
          </cell>
          <cell r="DV74">
            <v>9332.9931640625</v>
          </cell>
          <cell r="DW74">
            <v>12750.7216796875</v>
          </cell>
          <cell r="DX74">
            <v>31742.126953125</v>
          </cell>
          <cell r="DY74">
            <v>22967.814453125</v>
          </cell>
          <cell r="DZ74">
            <v>100867.43399999999</v>
          </cell>
          <cell r="EA74">
            <v>18030.35978368486</v>
          </cell>
          <cell r="EB74">
            <v>-3577.9873010274951</v>
          </cell>
          <cell r="EC74">
            <v>12047.572733349611</v>
          </cell>
          <cell r="ED74">
            <v>23331.582025117252</v>
          </cell>
          <cell r="EE74">
            <v>-45853.270507589055</v>
          </cell>
          <cell r="EF74">
            <v>-42149.96643854367</v>
          </cell>
          <cell r="EG74">
            <v>-41836.682556211505</v>
          </cell>
          <cell r="EH74" t="str">
            <v>#N/A N/A</v>
          </cell>
          <cell r="EI74">
            <v>7758.701171875</v>
          </cell>
          <cell r="EJ74">
            <v>23830.197265625</v>
          </cell>
          <cell r="EK74">
            <v>7062.44091796875</v>
          </cell>
          <cell r="EL74">
            <v>4376.1162109375</v>
          </cell>
          <cell r="EM74">
            <v>4995.21923828125</v>
          </cell>
          <cell r="EN74">
            <v>10417.94921875</v>
          </cell>
          <cell r="EO74">
            <v>142433.86499999999</v>
          </cell>
          <cell r="EP74">
            <v>58018.7883</v>
          </cell>
          <cell r="EQ74">
            <v>32364.072</v>
          </cell>
          <cell r="ER74">
            <v>10823.782500000001</v>
          </cell>
          <cell r="ES74">
            <v>3783.39858</v>
          </cell>
          <cell r="ET74">
            <v>4692.7939500000002</v>
          </cell>
          <cell r="EU74">
            <v>10850.1582</v>
          </cell>
          <cell r="EV74">
            <v>7636.5821999999998</v>
          </cell>
          <cell r="EW74" t="str">
            <v>#N/A N/A</v>
          </cell>
          <cell r="EX74">
            <v>0</v>
          </cell>
          <cell r="EY74">
            <v>314.02200317382812</v>
          </cell>
          <cell r="EZ74">
            <v>44.490001678466797</v>
          </cell>
          <cell r="FA74">
            <v>150</v>
          </cell>
          <cell r="FB74">
            <v>306.01901245117187</v>
          </cell>
          <cell r="FC74">
            <v>780.80401611328125</v>
          </cell>
          <cell r="FD74">
            <v>57.882999999999996</v>
          </cell>
          <cell r="FE74" t="str">
            <v>#N/A N/A</v>
          </cell>
          <cell r="FF74">
            <v>120.276</v>
          </cell>
          <cell r="FG74">
            <v>177.66899999999998</v>
          </cell>
          <cell r="FH74">
            <v>0</v>
          </cell>
          <cell r="FI74">
            <v>2.1018000000000003</v>
          </cell>
          <cell r="FJ74">
            <v>0</v>
          </cell>
          <cell r="FK74">
            <v>0</v>
          </cell>
          <cell r="FL74" t="str">
            <v>#N/A N/A</v>
          </cell>
          <cell r="FM74">
            <v>38553.8125</v>
          </cell>
          <cell r="FN74">
            <v>42770.87109375</v>
          </cell>
          <cell r="FO74">
            <v>52607.62109375</v>
          </cell>
          <cell r="FP74">
            <v>59996.9296875</v>
          </cell>
          <cell r="FQ74">
            <v>83677.984375</v>
          </cell>
          <cell r="FR74">
            <v>100753.7109375</v>
          </cell>
          <cell r="FS74">
            <v>54215.892</v>
          </cell>
          <cell r="FT74">
            <v>40681.251599999996</v>
          </cell>
          <cell r="FU74">
            <v>48256.883999999998</v>
          </cell>
          <cell r="FV74">
            <v>45459.366999999998</v>
          </cell>
          <cell r="FW74">
            <v>35332.30805</v>
          </cell>
          <cell r="FX74">
            <v>16.28895</v>
          </cell>
          <cell r="FY74">
            <v>720.99719999999979</v>
          </cell>
          <cell r="FZ74">
            <v>22.6752</v>
          </cell>
          <cell r="GA74" t="str">
            <v>#N/A N/A</v>
          </cell>
          <cell r="GB74">
            <v>50732.40234375</v>
          </cell>
          <cell r="GC74">
            <v>52658.30859375</v>
          </cell>
          <cell r="GD74">
            <v>70751.6953125</v>
          </cell>
          <cell r="GE74">
            <v>74293.0625</v>
          </cell>
          <cell r="GF74">
            <v>97601.0703125</v>
          </cell>
          <cell r="GG74">
            <v>134879.734375</v>
          </cell>
          <cell r="GH74">
            <v>54957.466</v>
          </cell>
          <cell r="GI74">
            <v>30634.249049999999</v>
          </cell>
          <cell r="GJ74">
            <v>36758.123999999996</v>
          </cell>
          <cell r="GK74">
            <v>34612.206999999995</v>
          </cell>
          <cell r="GL74">
            <v>28951.952510000003</v>
          </cell>
          <cell r="GM74">
            <v>0</v>
          </cell>
          <cell r="GN74">
            <v>0</v>
          </cell>
          <cell r="GO74">
            <v>0</v>
          </cell>
          <cell r="GP74" t="str">
            <v>#N/A N/A</v>
          </cell>
          <cell r="GQ74">
            <v>120795.1171875</v>
          </cell>
          <cell r="GR74">
            <v>145272.03125</v>
          </cell>
          <cell r="GS74">
            <v>151258.046875</v>
          </cell>
          <cell r="GT74">
            <v>158922.375</v>
          </cell>
          <cell r="GU74">
            <v>232283.765625</v>
          </cell>
          <cell r="GV74">
            <v>284621.5</v>
          </cell>
          <cell r="GW74">
            <v>302631.38199999998</v>
          </cell>
          <cell r="GX74">
            <v>157210.03979999997</v>
          </cell>
          <cell r="GY74">
            <v>134301.024</v>
          </cell>
          <cell r="GZ74">
            <v>99093.585999999996</v>
          </cell>
          <cell r="HA74">
            <v>74215.322740000003</v>
          </cell>
          <cell r="HB74">
            <v>8058.3012000000008</v>
          </cell>
          <cell r="HC74">
            <v>15077.8236</v>
          </cell>
          <cell r="HD74">
            <v>13866.5934</v>
          </cell>
          <cell r="HE74" t="str">
            <v>#N/A N/A</v>
          </cell>
          <cell r="HF74">
            <v>201232.5</v>
          </cell>
          <cell r="HG74">
            <v>162759.46875</v>
          </cell>
          <cell r="HH74">
            <v>150266.921875</v>
          </cell>
          <cell r="HI74">
            <v>144864.03125</v>
          </cell>
          <cell r="HJ74">
            <v>147948.40625</v>
          </cell>
          <cell r="HK74">
            <v>166949.09375</v>
          </cell>
          <cell r="HL74">
            <v>115534.508</v>
          </cell>
          <cell r="HM74">
            <v>85985.880149999997</v>
          </cell>
          <cell r="HN74">
            <v>83574.504000000001</v>
          </cell>
          <cell r="HO74">
            <v>93623.250999999975</v>
          </cell>
          <cell r="HP74">
            <v>68697.267990000008</v>
          </cell>
          <cell r="HQ74">
            <v>0</v>
          </cell>
          <cell r="HR74" t="str">
            <v>#N/A N/A</v>
          </cell>
          <cell r="HS74">
            <v>0.70860000000000001</v>
          </cell>
          <cell r="HT74" t="str">
            <v>#N/A N/A</v>
          </cell>
          <cell r="HU74">
            <v>378152.0625</v>
          </cell>
          <cell r="HV74">
            <v>353675.78125</v>
          </cell>
          <cell r="HW74">
            <v>342910.28125</v>
          </cell>
          <cell r="HX74">
            <v>344337.6875</v>
          </cell>
          <cell r="HY74">
            <v>416781.8125</v>
          </cell>
          <cell r="HZ74">
            <v>487097.34375</v>
          </cell>
          <cell r="IA74">
            <v>551641.68599999999</v>
          </cell>
          <cell r="IB74">
            <v>369334.28879999998</v>
          </cell>
          <cell r="IC74">
            <v>333371.84399999998</v>
          </cell>
          <cell r="ID74">
            <v>385141.19550000003</v>
          </cell>
          <cell r="IE74">
            <v>423513.69449999998</v>
          </cell>
          <cell r="IF74">
            <v>319425.78404999996</v>
          </cell>
          <cell r="IG74">
            <v>331736.39519999997</v>
          </cell>
          <cell r="IH74">
            <v>298190.92619999999</v>
          </cell>
          <cell r="II74" t="str">
            <v>#N/A N/A</v>
          </cell>
          <cell r="IJ74">
            <v>9507.017578125</v>
          </cell>
          <cell r="IK74">
            <v>8986.8662109375</v>
          </cell>
          <cell r="IL74">
            <v>12712.8134765625</v>
          </cell>
          <cell r="IM74">
            <v>17015.171875</v>
          </cell>
          <cell r="IN74">
            <v>22242.98828125</v>
          </cell>
          <cell r="IO74">
            <v>30556.7734375</v>
          </cell>
          <cell r="IP74">
            <v>17773.601999999999</v>
          </cell>
          <cell r="IQ74">
            <v>16968.113100000002</v>
          </cell>
          <cell r="IR74">
            <v>19222.164000000001</v>
          </cell>
          <cell r="IS74">
            <v>21622.109500000002</v>
          </cell>
          <cell r="IT74">
            <v>13089.639809999999</v>
          </cell>
          <cell r="IU74">
            <v>79.342950000000002</v>
          </cell>
          <cell r="IV74">
            <v>71.007300000000001</v>
          </cell>
          <cell r="IW74">
            <v>45.3504</v>
          </cell>
          <cell r="IX74" t="str">
            <v>#N/A N/A</v>
          </cell>
          <cell r="IY74">
            <v>224690.6171875</v>
          </cell>
          <cell r="IZ74">
            <v>155629.19140625</v>
          </cell>
          <cell r="JA74">
            <v>129324.61328125</v>
          </cell>
          <cell r="JB74">
            <v>81094.857421875</v>
          </cell>
          <cell r="JC74">
            <v>99727.296875</v>
          </cell>
          <cell r="JD74">
            <v>116292.83203125</v>
          </cell>
          <cell r="JE74">
            <v>54693.521000000008</v>
          </cell>
          <cell r="JF74">
            <v>39832.795199999993</v>
          </cell>
          <cell r="JG74">
            <v>43921.799999999996</v>
          </cell>
          <cell r="JH74">
            <v>84746.035000000003</v>
          </cell>
          <cell r="JI74">
            <v>85960.520230000009</v>
          </cell>
          <cell r="JJ74">
            <v>106098.864</v>
          </cell>
          <cell r="JK74">
            <v>9126.5622000000003</v>
          </cell>
          <cell r="JL74">
            <v>10658.052600000001</v>
          </cell>
          <cell r="JM74" t="str">
            <v>#N/A N/A</v>
          </cell>
          <cell r="JN74">
            <v>265535.3876953125</v>
          </cell>
          <cell r="JO74">
            <v>196167.583984375</v>
          </cell>
          <cell r="JP74">
            <v>174065.587890625</v>
          </cell>
          <cell r="JQ74">
            <v>128750.80126953125</v>
          </cell>
          <cell r="JR74">
            <v>153758.90234375</v>
          </cell>
          <cell r="JS74">
            <v>200649.755859375</v>
          </cell>
          <cell r="JT74">
            <v>110911.65300000001</v>
          </cell>
          <cell r="JU74">
            <v>84529.498649999994</v>
          </cell>
          <cell r="JV74">
            <v>85878</v>
          </cell>
          <cell r="JW74">
            <v>129469.79</v>
          </cell>
          <cell r="JX74">
            <v>115252.41364000003</v>
          </cell>
          <cell r="JY74">
            <v>111350.73675000001</v>
          </cell>
          <cell r="JZ74">
            <v>19381.351499999997</v>
          </cell>
          <cell r="KA74">
            <v>19491.460200000001</v>
          </cell>
          <cell r="KB74" t="str">
            <v>#N/A N/A</v>
          </cell>
          <cell r="KC74">
            <v>13385.05859375</v>
          </cell>
          <cell r="KD74">
            <v>9939.1865234375</v>
          </cell>
          <cell r="KE74">
            <v>10332.1396484375</v>
          </cell>
          <cell r="KF74">
            <v>10206.822265625</v>
          </cell>
          <cell r="KG74">
            <v>11467.736328125</v>
          </cell>
          <cell r="KH74">
            <v>22553.91015625</v>
          </cell>
          <cell r="KI74">
            <v>25551.416999999998</v>
          </cell>
          <cell r="KJ74">
            <v>10007.42145</v>
          </cell>
          <cell r="KK74">
            <v>10470.096</v>
          </cell>
          <cell r="KL74">
            <v>13860.779499999999</v>
          </cell>
          <cell r="KM74">
            <v>13916.988930000001</v>
          </cell>
          <cell r="KN74">
            <v>0</v>
          </cell>
          <cell r="KO74">
            <v>0</v>
          </cell>
          <cell r="KP74">
            <v>0</v>
          </cell>
          <cell r="KQ74" t="str">
            <v>#N/A N/A</v>
          </cell>
          <cell r="KR74">
            <v>112616.6875</v>
          </cell>
          <cell r="KS74">
            <v>157508.2099609375</v>
          </cell>
          <cell r="KT74">
            <v>168844.6787109375</v>
          </cell>
          <cell r="KU74">
            <v>215586.876953125</v>
          </cell>
          <cell r="KV74">
            <v>263022.912109375</v>
          </cell>
          <cell r="KW74">
            <v>286447.5771484375</v>
          </cell>
          <cell r="KX74">
            <v>440730.03300000005</v>
          </cell>
          <cell r="KY74">
            <v>284804.7901499999</v>
          </cell>
          <cell r="KZ74">
            <v>247493.84399999995</v>
          </cell>
          <cell r="LA74">
            <v>255671.40549999996</v>
          </cell>
          <cell r="LB74">
            <v>308261.28086</v>
          </cell>
          <cell r="LC74">
            <v>208075.04730000003</v>
          </cell>
          <cell r="LD74">
            <v>312355.04369999998</v>
          </cell>
          <cell r="LE74">
            <v>278699.46600000007</v>
          </cell>
          <cell r="LF74" t="str">
            <v>#N/A N/A</v>
          </cell>
          <cell r="LG74">
            <v>-6400.7998046875</v>
          </cell>
          <cell r="LH74">
            <v>-3478.800048828125</v>
          </cell>
          <cell r="LI74">
            <v>-6437.18310546875</v>
          </cell>
          <cell r="LJ74">
            <v>-10397.9482421875</v>
          </cell>
          <cell r="LK74">
            <v>-14333.6064453125</v>
          </cell>
          <cell r="LL74">
            <v>-18726.888671875</v>
          </cell>
          <cell r="LM74">
            <v>-24855.901999999998</v>
          </cell>
          <cell r="LN74">
            <v>-9701.0901603667135</v>
          </cell>
          <cell r="LO74">
            <v>-11683.400745110874</v>
          </cell>
          <cell r="LP74">
            <v>-8121.0352574650688</v>
          </cell>
          <cell r="LQ74">
            <v>-4701.8183432794913</v>
          </cell>
          <cell r="LR74">
            <v>0</v>
          </cell>
          <cell r="LS74">
            <v>0</v>
          </cell>
          <cell r="LT74">
            <v>0</v>
          </cell>
          <cell r="LU74" t="str">
            <v>#N/A N/A</v>
          </cell>
          <cell r="LV74" t="str">
            <v>#N/A N/A</v>
          </cell>
          <cell r="LW74" t="str">
            <v>#N/A N/A</v>
          </cell>
          <cell r="LX74" t="str">
            <v>#N/A N/A</v>
          </cell>
          <cell r="LY74" t="str">
            <v>#N/A N/A</v>
          </cell>
          <cell r="LZ74" t="str">
            <v>#N/A N/A</v>
          </cell>
          <cell r="MA74" t="str">
            <v>#N/A N/A</v>
          </cell>
          <cell r="MB74" t="str">
            <v>#N/A N/A</v>
          </cell>
          <cell r="MC74">
            <v>3478.4451499500487</v>
          </cell>
          <cell r="MD74">
            <v>2853.9254558715825</v>
          </cell>
          <cell r="ME74">
            <v>2661.7067910560022</v>
          </cell>
          <cell r="MF74">
            <v>3542.412578863034</v>
          </cell>
          <cell r="MG74">
            <v>871.4752171543164</v>
          </cell>
          <cell r="MH74">
            <v>1394.5148089728225</v>
          </cell>
          <cell r="MI74">
            <v>200.34154179434938</v>
          </cell>
          <cell r="MJ74" t="str">
            <v>#N/A N/A</v>
          </cell>
          <cell r="MK74" t="str">
            <v>#N/A N/A</v>
          </cell>
          <cell r="ML74" t="str">
            <v>#N/A N/A</v>
          </cell>
          <cell r="MM74" t="str">
            <v>#N/A N/A</v>
          </cell>
          <cell r="MN74" t="str">
            <v>#N/A N/A</v>
          </cell>
          <cell r="MO74" t="str">
            <v>#N/A N/A</v>
          </cell>
          <cell r="MP74" t="str">
            <v>#N/A N/A</v>
          </cell>
          <cell r="MQ74" t="str">
            <v>#N/A N/A</v>
          </cell>
          <cell r="MR74">
            <v>425.23642716658429</v>
          </cell>
          <cell r="MS74">
            <v>183.05507212040339</v>
          </cell>
          <cell r="MT74">
            <v>311.9754461622972</v>
          </cell>
          <cell r="MU74">
            <v>704.20283006502927</v>
          </cell>
          <cell r="MV74">
            <v>152.59486462963582</v>
          </cell>
          <cell r="MW74">
            <v>-192.36655367328746</v>
          </cell>
          <cell r="MX74">
            <v>2.6188436835862667</v>
          </cell>
          <cell r="MY74" t="str">
            <v>#N/A N/A</v>
          </cell>
          <cell r="MZ74">
            <v>-23.799999237060547</v>
          </cell>
          <cell r="NA74">
            <v>-43.200000762939453</v>
          </cell>
          <cell r="NB74">
            <v>-152.31300354003906</v>
          </cell>
          <cell r="NC74">
            <v>-38.020999908447266</v>
          </cell>
          <cell r="ND74">
            <v>-607.198974609375</v>
          </cell>
          <cell r="NE74">
            <v>-677.7650146484375</v>
          </cell>
          <cell r="NF74">
            <v>-17977.223999999998</v>
          </cell>
          <cell r="NG74">
            <v>-80096.438199813652</v>
          </cell>
          <cell r="NH74">
            <v>-15523.478037976492</v>
          </cell>
          <cell r="NI74">
            <v>-584.28889761868982</v>
          </cell>
          <cell r="NJ74">
            <v>-3800.1663771603166</v>
          </cell>
          <cell r="NK74">
            <v>-2828.9502501143525</v>
          </cell>
          <cell r="NL74">
            <v>0</v>
          </cell>
          <cell r="NM74">
            <v>-54.341006434415036</v>
          </cell>
          <cell r="NN74" t="str">
            <v>#N/A N/A</v>
          </cell>
          <cell r="NO74">
            <v>15129.2001953125</v>
          </cell>
          <cell r="NP74">
            <v>12910.5</v>
          </cell>
          <cell r="NQ74">
            <v>12696.75</v>
          </cell>
          <cell r="NR74">
            <v>12975.7314453125</v>
          </cell>
          <cell r="NS74">
            <v>15165.7666015625</v>
          </cell>
          <cell r="NT74">
            <v>17524.763671875</v>
          </cell>
          <cell r="NU74">
            <v>31637.240999999998</v>
          </cell>
          <cell r="NV74">
            <v>7947.0597466007384</v>
          </cell>
          <cell r="NW74">
            <v>7847.9125766159577</v>
          </cell>
          <cell r="NX74">
            <v>7203.4888677443278</v>
          </cell>
          <cell r="NY74">
            <v>6198.2493571676778</v>
          </cell>
          <cell r="NZ74">
            <v>22.79014212001055</v>
          </cell>
          <cell r="OA74" t="str">
            <v>#N/A N/A</v>
          </cell>
          <cell r="OB74">
            <v>80.529443270277696</v>
          </cell>
          <cell r="OC74" t="str">
            <v>#N/A N/A</v>
          </cell>
          <cell r="OD74" t="str">
            <v>CLP</v>
          </cell>
        </row>
        <row r="75">
          <cell r="C75" t="str">
            <v>SALFACORP</v>
          </cell>
          <cell r="D75" t="str">
            <v>#N/A N/A</v>
          </cell>
          <cell r="E75" t="str">
            <v>#N/A N/A</v>
          </cell>
          <cell r="F75">
            <v>185608.609375</v>
          </cell>
          <cell r="G75">
            <v>230909.77</v>
          </cell>
          <cell r="H75">
            <v>261843.274</v>
          </cell>
          <cell r="I75">
            <v>379639.63099999999</v>
          </cell>
          <cell r="J75">
            <v>607433.18299999996</v>
          </cell>
          <cell r="K75">
            <v>569059.33299999998</v>
          </cell>
          <cell r="L75">
            <v>708381.67</v>
          </cell>
          <cell r="M75">
            <v>901464.97</v>
          </cell>
          <cell r="N75">
            <v>1103680.6669999999</v>
          </cell>
          <cell r="O75">
            <v>1059714.507</v>
          </cell>
          <cell r="P75">
            <v>863179.03099999996</v>
          </cell>
          <cell r="Q75">
            <v>625431.25800000003</v>
          </cell>
          <cell r="R75">
            <v>696857.11699999997</v>
          </cell>
          <cell r="S75" t="str">
            <v>#N/A N/A</v>
          </cell>
          <cell r="T75" t="str">
            <v>#N/A N/A</v>
          </cell>
          <cell r="U75">
            <v>166091.5</v>
          </cell>
          <cell r="V75">
            <v>206645.16</v>
          </cell>
          <cell r="W75">
            <v>232148.18699999998</v>
          </cell>
          <cell r="X75">
            <v>317770.99099999998</v>
          </cell>
          <cell r="Y75">
            <v>531148.62300000002</v>
          </cell>
          <cell r="Z75">
            <v>501269.31299999997</v>
          </cell>
          <cell r="AA75">
            <v>627980.77399999998</v>
          </cell>
          <cell r="AB75">
            <v>815942.56499999994</v>
          </cell>
          <cell r="AC75">
            <v>1011203.722</v>
          </cell>
          <cell r="AD75">
            <v>958514.37699999998</v>
          </cell>
          <cell r="AE75">
            <v>757777.25399999996</v>
          </cell>
          <cell r="AF75">
            <v>546850.81299999997</v>
          </cell>
          <cell r="AG75">
            <v>626811.59299999999</v>
          </cell>
          <cell r="AH75" t="str">
            <v>#N/A N/A</v>
          </cell>
          <cell r="AI75" t="str">
            <v>#N/A N/A</v>
          </cell>
          <cell r="AJ75">
            <v>8242.0299072265625</v>
          </cell>
          <cell r="AK75">
            <v>12410.909</v>
          </cell>
          <cell r="AL75">
            <v>16535.303</v>
          </cell>
          <cell r="AM75">
            <v>35693.726999999999</v>
          </cell>
          <cell r="AN75">
            <v>40821.358999999997</v>
          </cell>
          <cell r="AO75">
            <v>20613.999</v>
          </cell>
          <cell r="AP75">
            <v>41572.693999999996</v>
          </cell>
          <cell r="AQ75">
            <v>42669.830999999998</v>
          </cell>
          <cell r="AR75">
            <v>58707.014000000003</v>
          </cell>
          <cell r="AS75">
            <v>62469.693999999996</v>
          </cell>
          <cell r="AT75">
            <v>70849.364000000001</v>
          </cell>
          <cell r="AU75">
            <v>52615.411</v>
          </cell>
          <cell r="AV75">
            <v>45467.294000000002</v>
          </cell>
          <cell r="AW75" t="str">
            <v>#N/A N/A</v>
          </cell>
          <cell r="AX75" t="str">
            <v>#N/A N/A</v>
          </cell>
          <cell r="AY75">
            <v>6467.85986328125</v>
          </cell>
          <cell r="AZ75">
            <v>10446.694</v>
          </cell>
          <cell r="BA75">
            <v>14479.143</v>
          </cell>
          <cell r="BB75">
            <v>30849.269</v>
          </cell>
          <cell r="BC75">
            <v>30375.573999999997</v>
          </cell>
          <cell r="BD75">
            <v>16169.548999999999</v>
          </cell>
          <cell r="BE75">
            <v>37481.108999999997</v>
          </cell>
          <cell r="BF75">
            <v>34242.675999999999</v>
          </cell>
          <cell r="BG75">
            <v>45415.356999999996</v>
          </cell>
          <cell r="BH75">
            <v>46793.311999999998</v>
          </cell>
          <cell r="BI75">
            <v>54951.956999999995</v>
          </cell>
          <cell r="BJ75">
            <v>37948.684000000001</v>
          </cell>
          <cell r="BK75">
            <v>33459.974000000002</v>
          </cell>
          <cell r="BL75" t="str">
            <v>#N/A N/A</v>
          </cell>
          <cell r="BM75" t="str">
            <v>#N/A N/A</v>
          </cell>
          <cell r="BN75" t="str">
            <v>#N/A N/A</v>
          </cell>
          <cell r="BO75">
            <v>147.84099999999998</v>
          </cell>
          <cell r="BP75">
            <v>153.80699999999999</v>
          </cell>
          <cell r="BQ75">
            <v>99.572999999999993</v>
          </cell>
          <cell r="BR75">
            <v>532.11699999999996</v>
          </cell>
          <cell r="BS75">
            <v>2019.3909999999998</v>
          </cell>
          <cell r="BT75">
            <v>884.87399999999991</v>
          </cell>
          <cell r="BU75">
            <v>1881.0989999999999</v>
          </cell>
          <cell r="BV75">
            <v>2940.4069999999997</v>
          </cell>
          <cell r="BW75">
            <v>1664.9089999999999</v>
          </cell>
          <cell r="BX75">
            <v>717.45399999999995</v>
          </cell>
          <cell r="BY75">
            <v>1068.173</v>
          </cell>
          <cell r="BZ75">
            <v>1299.0729999999999</v>
          </cell>
          <cell r="CA75" t="str">
            <v>#N/A N/A</v>
          </cell>
          <cell r="CB75" t="str">
            <v>#N/A N/A</v>
          </cell>
          <cell r="CC75">
            <v>1636.241943359375</v>
          </cell>
          <cell r="CD75">
            <v>2201.4139999999998</v>
          </cell>
          <cell r="CE75">
            <v>2945.18</v>
          </cell>
          <cell r="CF75">
            <v>5441.165</v>
          </cell>
          <cell r="CG75">
            <v>12324.073</v>
          </cell>
          <cell r="CH75" t="str">
            <v>#N/A N/A</v>
          </cell>
          <cell r="CI75" t="str">
            <v>#N/A N/A</v>
          </cell>
          <cell r="CJ75" t="str">
            <v>#N/A N/A</v>
          </cell>
          <cell r="CK75">
            <v>359.26</v>
          </cell>
          <cell r="CL75">
            <v>13.394</v>
          </cell>
          <cell r="CM75">
            <v>18.451000000000001</v>
          </cell>
          <cell r="CN75" t="str">
            <v>#N/A N/A</v>
          </cell>
          <cell r="CO75" t="str">
            <v>#N/A N/A</v>
          </cell>
          <cell r="CP75" t="str">
            <v>#N/A N/A</v>
          </cell>
          <cell r="CQ75" t="str">
            <v>#N/A N/A</v>
          </cell>
          <cell r="CR75">
            <v>6094.4639701843262</v>
          </cell>
          <cell r="CS75">
            <v>8322.1489999999994</v>
          </cell>
          <cell r="CT75">
            <v>12944.643</v>
          </cell>
          <cell r="CU75">
            <v>27661.135999999999</v>
          </cell>
          <cell r="CV75">
            <v>23311.046999999999</v>
          </cell>
          <cell r="CW75">
            <v>10561.937</v>
          </cell>
          <cell r="CX75">
            <v>31344.309000000001</v>
          </cell>
          <cell r="CY75">
            <v>20816.143</v>
          </cell>
          <cell r="CZ75">
            <v>28438.296999999999</v>
          </cell>
          <cell r="DA75">
            <v>35084.663</v>
          </cell>
          <cell r="DB75">
            <v>32932.116999999998</v>
          </cell>
          <cell r="DC75">
            <v>31294.528999999999</v>
          </cell>
          <cell r="DD75">
            <v>28473.26</v>
          </cell>
          <cell r="DE75" t="str">
            <v>#N/A N/A</v>
          </cell>
          <cell r="DF75" t="str">
            <v>#N/A N/A</v>
          </cell>
          <cell r="DG75">
            <v>699.25201416015625</v>
          </cell>
          <cell r="DH75">
            <v>1351.3889999999999</v>
          </cell>
          <cell r="DI75">
            <v>2060.1030000000001</v>
          </cell>
          <cell r="DJ75">
            <v>4581.2420000000002</v>
          </cell>
          <cell r="DK75">
            <v>3174.3939999999998</v>
          </cell>
          <cell r="DL75">
            <v>3127.931</v>
          </cell>
          <cell r="DM75">
            <v>6837.4209999999994</v>
          </cell>
          <cell r="DN75">
            <v>3486.7869999999998</v>
          </cell>
          <cell r="DO75">
            <v>2721.7649999999999</v>
          </cell>
          <cell r="DP75">
            <v>5203.5639999999994</v>
          </cell>
          <cell r="DQ75">
            <v>3233.0409999999997</v>
          </cell>
          <cell r="DR75">
            <v>6361.9159999999993</v>
          </cell>
          <cell r="DS75">
            <v>3202.7539999999999</v>
          </cell>
          <cell r="DT75" t="str">
            <v>#N/A N/A</v>
          </cell>
          <cell r="DU75" t="str">
            <v>#N/A N/A</v>
          </cell>
          <cell r="DV75">
            <v>5395.2119140625</v>
          </cell>
          <cell r="DW75">
            <v>6970.7599999999993</v>
          </cell>
          <cell r="DX75">
            <v>10884.539999999999</v>
          </cell>
          <cell r="DY75">
            <v>23079.894</v>
          </cell>
          <cell r="DZ75">
            <v>20136.652999999998</v>
          </cell>
          <cell r="EA75">
            <v>7434.0059999999994</v>
          </cell>
          <cell r="EB75">
            <v>24506.887999999999</v>
          </cell>
          <cell r="EC75">
            <v>17329.356</v>
          </cell>
          <cell r="ED75">
            <v>25716.531999999999</v>
          </cell>
          <cell r="EE75">
            <v>29881.098999999998</v>
          </cell>
          <cell r="EF75">
            <v>29699.075999999997</v>
          </cell>
          <cell r="EG75">
            <v>24932.612999999998</v>
          </cell>
          <cell r="EH75">
            <v>25270.505999999998</v>
          </cell>
          <cell r="EI75" t="str">
            <v>#N/A N/A</v>
          </cell>
          <cell r="EJ75" t="str">
            <v>#N/A N/A</v>
          </cell>
          <cell r="EK75">
            <v>912.71197509765625</v>
          </cell>
          <cell r="EL75">
            <v>3354.404</v>
          </cell>
          <cell r="EM75">
            <v>3248.9029999999998</v>
          </cell>
          <cell r="EN75">
            <v>11251.712</v>
          </cell>
          <cell r="EO75">
            <v>7974.8429999999998</v>
          </cell>
          <cell r="EP75">
            <v>13220.324999999999</v>
          </cell>
          <cell r="EQ75">
            <v>16858.233</v>
          </cell>
          <cell r="ER75">
            <v>45270.778999999995</v>
          </cell>
          <cell r="ES75">
            <v>31988.882999999998</v>
          </cell>
          <cell r="ET75">
            <v>30472.611999999997</v>
          </cell>
          <cell r="EU75">
            <v>27924.152999999998</v>
          </cell>
          <cell r="EV75">
            <v>44912.326999999997</v>
          </cell>
          <cell r="EW75">
            <v>39962.86</v>
          </cell>
          <cell r="EX75" t="str">
            <v>#N/A N/A</v>
          </cell>
          <cell r="EY75" t="str">
            <v>#N/A N/A</v>
          </cell>
          <cell r="EZ75">
            <v>862.81402587890625</v>
          </cell>
          <cell r="FA75">
            <v>3600.482</v>
          </cell>
          <cell r="FB75">
            <v>166.69</v>
          </cell>
          <cell r="FC75">
            <v>18.189</v>
          </cell>
          <cell r="FD75">
            <v>762.27599999999995</v>
          </cell>
          <cell r="FE75">
            <v>6355.4549999999999</v>
          </cell>
          <cell r="FF75">
            <v>747.601</v>
          </cell>
          <cell r="FG75">
            <v>1367.7559999999999</v>
          </cell>
          <cell r="FH75">
            <v>2045.5419999999999</v>
          </cell>
          <cell r="FI75">
            <v>3228.2489999999998</v>
          </cell>
          <cell r="FJ75">
            <v>485.72299999999996</v>
          </cell>
          <cell r="FK75">
            <v>3802.498</v>
          </cell>
          <cell r="FL75">
            <v>951.69899999999996</v>
          </cell>
          <cell r="FM75" t="str">
            <v>#N/A N/A</v>
          </cell>
          <cell r="FN75" t="str">
            <v>#N/A N/A</v>
          </cell>
          <cell r="FO75">
            <v>34268.9140625</v>
          </cell>
          <cell r="FP75">
            <v>38309.442999999999</v>
          </cell>
          <cell r="FQ75">
            <v>47023.405999999995</v>
          </cell>
          <cell r="FR75">
            <v>98079.770999999993</v>
          </cell>
          <cell r="FS75">
            <v>136268.82199999999</v>
          </cell>
          <cell r="FT75">
            <v>132834.12</v>
          </cell>
          <cell r="FU75">
            <v>144383.91499999998</v>
          </cell>
          <cell r="FV75">
            <v>135461.413</v>
          </cell>
          <cell r="FW75">
            <v>249849.84099999999</v>
          </cell>
          <cell r="FX75">
            <v>213526.39199999999</v>
          </cell>
          <cell r="FY75">
            <v>160379.402</v>
          </cell>
          <cell r="FZ75">
            <v>165315.97500000001</v>
          </cell>
          <cell r="GA75">
            <v>167682.535</v>
          </cell>
          <cell r="GB75" t="str">
            <v>#N/A N/A</v>
          </cell>
          <cell r="GC75" t="str">
            <v>#N/A N/A</v>
          </cell>
          <cell r="GD75">
            <v>24812.216796875</v>
          </cell>
          <cell r="GE75">
            <v>30465.541999999998</v>
          </cell>
          <cell r="GF75">
            <v>30202.877999999997</v>
          </cell>
          <cell r="GG75">
            <v>130130.01999999999</v>
          </cell>
          <cell r="GH75">
            <v>174592.22699999998</v>
          </cell>
          <cell r="GI75">
            <v>131194.79999999999</v>
          </cell>
          <cell r="GJ75">
            <v>111017.261</v>
          </cell>
          <cell r="GK75">
            <v>160828.611</v>
          </cell>
          <cell r="GL75">
            <v>208521.29399999999</v>
          </cell>
          <cell r="GM75">
            <v>214659.55299999999</v>
          </cell>
          <cell r="GN75">
            <v>173614.61499999999</v>
          </cell>
          <cell r="GO75">
            <v>131962.636</v>
          </cell>
          <cell r="GP75">
            <v>102831.382</v>
          </cell>
          <cell r="GQ75" t="str">
            <v>#N/A N/A</v>
          </cell>
          <cell r="GR75" t="str">
            <v>#N/A N/A</v>
          </cell>
          <cell r="GS75">
            <v>71006.8359375</v>
          </cell>
          <cell r="GT75">
            <v>84843.652999999991</v>
          </cell>
          <cell r="GU75">
            <v>89856.536999999997</v>
          </cell>
          <cell r="GV75">
            <v>270402.97100000002</v>
          </cell>
          <cell r="GW75">
            <v>367247.00299999997</v>
          </cell>
          <cell r="GX75">
            <v>322737.34999999998</v>
          </cell>
          <cell r="GY75">
            <v>318662.02899999998</v>
          </cell>
          <cell r="GZ75">
            <v>460653.28599999996</v>
          </cell>
          <cell r="HA75">
            <v>562111.09100000001</v>
          </cell>
          <cell r="HB75">
            <v>548983.04099999997</v>
          </cell>
          <cell r="HC75">
            <v>453558.38</v>
          </cell>
          <cell r="HD75">
            <v>413191.63</v>
          </cell>
          <cell r="HE75">
            <v>385427.91699999996</v>
          </cell>
          <cell r="HF75" t="str">
            <v>#N/A N/A</v>
          </cell>
          <cell r="HG75" t="str">
            <v>#N/A N/A</v>
          </cell>
          <cell r="HH75">
            <v>9689.865234375</v>
          </cell>
          <cell r="HI75">
            <v>10078.662999999999</v>
          </cell>
          <cell r="HJ75">
            <v>11987.48</v>
          </cell>
          <cell r="HK75">
            <v>25985.501</v>
          </cell>
          <cell r="HL75">
            <v>28285.580999999998</v>
          </cell>
          <cell r="HM75">
            <v>27880.613999999998</v>
          </cell>
          <cell r="HN75">
            <v>33472.474000000002</v>
          </cell>
          <cell r="HO75">
            <v>74313.099999999991</v>
          </cell>
          <cell r="HP75">
            <v>80201.668999999994</v>
          </cell>
          <cell r="HQ75">
            <v>73201.694999999992</v>
          </cell>
          <cell r="HR75">
            <v>63472.405999999995</v>
          </cell>
          <cell r="HS75">
            <v>56082.351999999999</v>
          </cell>
          <cell r="HT75">
            <v>48725.733999999997</v>
          </cell>
          <cell r="HU75" t="str">
            <v>#N/A N/A</v>
          </cell>
          <cell r="HV75" t="str">
            <v>#N/A N/A</v>
          </cell>
          <cell r="HW75">
            <v>97569.5546875</v>
          </cell>
          <cell r="HX75">
            <v>115513.80499999999</v>
          </cell>
          <cell r="HY75">
            <v>131788.152</v>
          </cell>
          <cell r="HZ75">
            <v>430377.01699999999</v>
          </cell>
          <cell r="IA75">
            <v>607575.37</v>
          </cell>
          <cell r="IB75">
            <v>526800.55500000005</v>
          </cell>
          <cell r="IC75">
            <v>533907.76199999999</v>
          </cell>
          <cell r="ID75">
            <v>781932.85</v>
          </cell>
          <cell r="IE75">
            <v>973415.78399999999</v>
          </cell>
          <cell r="IF75">
            <v>991524.86300000001</v>
          </cell>
          <cell r="IG75">
            <v>897601.26599999995</v>
          </cell>
          <cell r="IH75">
            <v>948888.87399999995</v>
          </cell>
          <cell r="II75">
            <v>947419.91499999992</v>
          </cell>
          <cell r="IJ75" t="str">
            <v>#N/A N/A</v>
          </cell>
          <cell r="IK75" t="str">
            <v>#N/A N/A</v>
          </cell>
          <cell r="IL75">
            <v>10843.6845703125</v>
          </cell>
          <cell r="IM75">
            <v>11428.062</v>
          </cell>
          <cell r="IN75">
            <v>11608.780999999999</v>
          </cell>
          <cell r="IO75">
            <v>26816.667999999998</v>
          </cell>
          <cell r="IP75">
            <v>37749.078000000001</v>
          </cell>
          <cell r="IQ75">
            <v>66514.766000000003</v>
          </cell>
          <cell r="IR75">
            <v>60270.024999999994</v>
          </cell>
          <cell r="IS75">
            <v>84638.284999999989</v>
          </cell>
          <cell r="IT75">
            <v>53289.182000000001</v>
          </cell>
          <cell r="IU75">
            <v>50369.273999999998</v>
          </cell>
          <cell r="IV75">
            <v>27496.103999999999</v>
          </cell>
          <cell r="IW75">
            <v>31036.41</v>
          </cell>
          <cell r="IX75">
            <v>30784.186999999998</v>
          </cell>
          <cell r="IY75" t="str">
            <v>#N/A N/A</v>
          </cell>
          <cell r="IZ75" t="str">
            <v>#N/A N/A</v>
          </cell>
          <cell r="JA75">
            <v>33989.36181640625</v>
          </cell>
          <cell r="JB75">
            <v>38625.892</v>
          </cell>
          <cell r="JC75">
            <v>37742.231</v>
          </cell>
          <cell r="JD75">
            <v>139039.63500000001</v>
          </cell>
          <cell r="JE75">
            <v>273597.30900000001</v>
          </cell>
          <cell r="JF75">
            <v>236840.30300000001</v>
          </cell>
          <cell r="JG75">
            <v>219455.76800000001</v>
          </cell>
          <cell r="JH75">
            <v>262560.06099999999</v>
          </cell>
          <cell r="JI75">
            <v>406929.15899999999</v>
          </cell>
          <cell r="JJ75">
            <v>422869.59700000001</v>
          </cell>
          <cell r="JK75">
            <v>389522.08999999997</v>
          </cell>
          <cell r="JL75">
            <v>367319.63099999999</v>
          </cell>
          <cell r="JM75">
            <v>394644.64899999998</v>
          </cell>
          <cell r="JN75" t="str">
            <v>#N/A N/A</v>
          </cell>
          <cell r="JO75" t="str">
            <v>#N/A N/A</v>
          </cell>
          <cell r="JP75">
            <v>59365.99267578125</v>
          </cell>
          <cell r="JQ75">
            <v>70620.253000000012</v>
          </cell>
          <cell r="JR75">
            <v>77248.349000000002</v>
          </cell>
          <cell r="JS75">
            <v>250352.68799999999</v>
          </cell>
          <cell r="JT75">
            <v>372858.21100000001</v>
          </cell>
          <cell r="JU75">
            <v>348328.21600000001</v>
          </cell>
          <cell r="JV75">
            <v>338717.85799999995</v>
          </cell>
          <cell r="JW75">
            <v>508683.92900000006</v>
          </cell>
          <cell r="JX75">
            <v>668355.04200000002</v>
          </cell>
          <cell r="JY75">
            <v>660101.32199999993</v>
          </cell>
          <cell r="JZ75">
            <v>574653.66700000002</v>
          </cell>
          <cell r="KA75">
            <v>611653.43400000001</v>
          </cell>
          <cell r="KB75">
            <v>598380.36</v>
          </cell>
          <cell r="KC75" t="str">
            <v>#N/A N/A</v>
          </cell>
          <cell r="KD75" t="str">
            <v>#N/A N/A</v>
          </cell>
          <cell r="KE75">
            <v>138.51499938964844</v>
          </cell>
          <cell r="KF75">
            <v>259.64499999999998</v>
          </cell>
          <cell r="KG75">
            <v>238.21799999999999</v>
          </cell>
          <cell r="KH75">
            <v>4319.9309999999996</v>
          </cell>
          <cell r="KI75">
            <v>5923.143</v>
          </cell>
          <cell r="KJ75">
            <v>2292.9459999999999</v>
          </cell>
          <cell r="KK75">
            <v>4207.2550000000001</v>
          </cell>
          <cell r="KL75">
            <v>7507.4459999999999</v>
          </cell>
          <cell r="KM75">
            <v>23461.356</v>
          </cell>
          <cell r="KN75">
            <v>26556.153999999999</v>
          </cell>
          <cell r="KO75">
            <v>7274.1819999999998</v>
          </cell>
          <cell r="KP75">
            <v>7909.8469999999998</v>
          </cell>
          <cell r="KQ75">
            <v>1087.0360000000001</v>
          </cell>
          <cell r="KR75" t="str">
            <v>#N/A N/A</v>
          </cell>
          <cell r="KS75" t="str">
            <v>#N/A N/A</v>
          </cell>
          <cell r="KT75">
            <v>38203.563827514648</v>
          </cell>
          <cell r="KU75">
            <v>44893.551999999989</v>
          </cell>
          <cell r="KV75">
            <v>54539.803000000007</v>
          </cell>
          <cell r="KW75">
            <v>180024.329</v>
          </cell>
          <cell r="KX75">
            <v>234717.15899999999</v>
          </cell>
          <cell r="KY75">
            <v>178472.33899999995</v>
          </cell>
          <cell r="KZ75">
            <v>195189.90399999998</v>
          </cell>
          <cell r="LA75">
            <v>273248.92099999997</v>
          </cell>
          <cell r="LB75">
            <v>305060.74199999991</v>
          </cell>
          <cell r="LC75">
            <v>331423.54099999991</v>
          </cell>
          <cell r="LD75">
            <v>322947.59899999999</v>
          </cell>
          <cell r="LE75">
            <v>337235.44</v>
          </cell>
          <cell r="LF75">
            <v>349039.55499999999</v>
          </cell>
          <cell r="LG75" t="str">
            <v>#N/A N/A</v>
          </cell>
          <cell r="LH75" t="str">
            <v>#N/A N/A</v>
          </cell>
          <cell r="LI75">
            <v>-1770.448974609375</v>
          </cell>
          <cell r="LJ75">
            <v>-688.75900000000001</v>
          </cell>
          <cell r="LK75">
            <v>-3646.7549999999997</v>
          </cell>
          <cell r="LL75">
            <v>-14499.416999999999</v>
          </cell>
          <cell r="LM75">
            <v>-7823.0569999999998</v>
          </cell>
          <cell r="LN75">
            <v>-16048.251999999999</v>
          </cell>
          <cell r="LO75">
            <v>-13533.552</v>
          </cell>
          <cell r="LP75">
            <v>-23184.388999999999</v>
          </cell>
          <cell r="LQ75">
            <v>-72780.820999999996</v>
          </cell>
          <cell r="LR75">
            <v>-34254.822999999997</v>
          </cell>
          <cell r="LS75">
            <v>-18760.796999999999</v>
          </cell>
          <cell r="LT75">
            <v>-18334.168999999998</v>
          </cell>
          <cell r="LU75">
            <v>-22787.331999999999</v>
          </cell>
          <cell r="LV75" t="str">
            <v>#N/A N/A</v>
          </cell>
          <cell r="LW75" t="str">
            <v>#N/A N/A</v>
          </cell>
          <cell r="LX75" t="str">
            <v>#N/A N/A</v>
          </cell>
          <cell r="LY75" t="str">
            <v>#N/A N/A</v>
          </cell>
          <cell r="LZ75" t="str">
            <v>#N/A N/A</v>
          </cell>
          <cell r="MA75" t="str">
            <v>#N/A N/A</v>
          </cell>
          <cell r="MB75" t="str">
            <v>#N/A N/A</v>
          </cell>
          <cell r="MC75">
            <v>5930</v>
          </cell>
          <cell r="MD75">
            <v>6374.2029999999995</v>
          </cell>
          <cell r="ME75">
            <v>5340.4489999999996</v>
          </cell>
          <cell r="MF75">
            <v>16612.583999999999</v>
          </cell>
          <cell r="MG75">
            <v>19747.470999999998</v>
          </cell>
          <cell r="MH75">
            <v>15343.402999999998</v>
          </cell>
          <cell r="MI75">
            <v>15448.026</v>
          </cell>
          <cell r="MJ75">
            <v>14770.807999999999</v>
          </cell>
          <cell r="MK75" t="str">
            <v>#N/A N/A</v>
          </cell>
          <cell r="ML75" t="str">
            <v>#N/A N/A</v>
          </cell>
          <cell r="MM75" t="str">
            <v>#N/A N/A</v>
          </cell>
          <cell r="MN75" t="str">
            <v>#N/A N/A</v>
          </cell>
          <cell r="MO75" t="str">
            <v>#N/A N/A</v>
          </cell>
          <cell r="MP75" t="str">
            <v>#N/A N/A</v>
          </cell>
          <cell r="MQ75" t="str">
            <v>#N/A N/A</v>
          </cell>
          <cell r="MR75" t="str">
            <v>#N/A N/A</v>
          </cell>
          <cell r="MS75" t="str">
            <v>#N/A N/A</v>
          </cell>
          <cell r="MT75" t="str">
            <v>#N/A N/A</v>
          </cell>
          <cell r="MU75">
            <v>1823.807</v>
          </cell>
          <cell r="MV75">
            <v>12900.473</v>
          </cell>
          <cell r="MW75">
            <v>13892.25</v>
          </cell>
          <cell r="MX75">
            <v>11611.677</v>
          </cell>
          <cell r="MY75">
            <v>5712.2289999999994</v>
          </cell>
          <cell r="MZ75" t="str">
            <v>#N/A N/A</v>
          </cell>
          <cell r="NA75" t="str">
            <v>#N/A N/A</v>
          </cell>
          <cell r="NB75">
            <v>-7535.97802734375</v>
          </cell>
          <cell r="NC75">
            <v>-1654.595</v>
          </cell>
          <cell r="ND75">
            <v>-2110.5770000000002</v>
          </cell>
          <cell r="NE75">
            <v>-3251.45</v>
          </cell>
          <cell r="NF75">
            <v>-6549.0459999999994</v>
          </cell>
          <cell r="NG75">
            <v>-4903.9690000000001</v>
          </cell>
          <cell r="NH75">
            <v>-2196.386</v>
          </cell>
          <cell r="NI75">
            <v>-6639.9579999999996</v>
          </cell>
          <cell r="NJ75">
            <v>0</v>
          </cell>
          <cell r="NK75">
            <v>0</v>
          </cell>
          <cell r="NL75">
            <v>0</v>
          </cell>
          <cell r="NM75">
            <v>0</v>
          </cell>
          <cell r="NN75">
            <v>0</v>
          </cell>
          <cell r="NO75" t="str">
            <v>#N/A N/A</v>
          </cell>
          <cell r="NP75" t="str">
            <v>#N/A N/A</v>
          </cell>
          <cell r="NQ75">
            <v>1774.1700439453125</v>
          </cell>
          <cell r="NR75">
            <v>1964.2149999999999</v>
          </cell>
          <cell r="NS75">
            <v>2056.16</v>
          </cell>
          <cell r="NT75">
            <v>4844.4579999999996</v>
          </cell>
          <cell r="NU75">
            <v>10445.785</v>
          </cell>
          <cell r="NV75">
            <v>4444.45</v>
          </cell>
          <cell r="NW75">
            <v>4091.585</v>
          </cell>
          <cell r="NX75">
            <v>8427.1550000000007</v>
          </cell>
          <cell r="NY75">
            <v>13291.656999999999</v>
          </cell>
          <cell r="NZ75">
            <v>15676.382</v>
          </cell>
          <cell r="OA75">
            <v>15897.406999999999</v>
          </cell>
          <cell r="OB75">
            <v>14666.726999999999</v>
          </cell>
          <cell r="OC75">
            <v>12007.32</v>
          </cell>
          <cell r="OD75" t="str">
            <v>CLP</v>
          </cell>
        </row>
        <row r="76">
          <cell r="C76" t="str">
            <v>BLUMAR SA</v>
          </cell>
          <cell r="D76">
            <v>31042.300781000002</v>
          </cell>
          <cell r="E76">
            <v>37023.19921875</v>
          </cell>
          <cell r="F76">
            <v>39552.30078125</v>
          </cell>
          <cell r="G76">
            <v>45749.0234375</v>
          </cell>
          <cell r="H76">
            <v>58036.58984375</v>
          </cell>
          <cell r="I76">
            <v>57167.99609375</v>
          </cell>
          <cell r="J76">
            <v>48884.239961525265</v>
          </cell>
          <cell r="K76">
            <v>73251.305173807545</v>
          </cell>
          <cell r="L76">
            <v>98949.169973049822</v>
          </cell>
          <cell r="M76">
            <v>129879.97322455587</v>
          </cell>
          <cell r="N76">
            <v>182049.07609776428</v>
          </cell>
          <cell r="O76">
            <v>179233.56814069513</v>
          </cell>
          <cell r="P76">
            <v>257641.03481764282</v>
          </cell>
          <cell r="Q76">
            <v>213344.75539427612</v>
          </cell>
          <cell r="R76" t="str">
            <v>#N/A N/A</v>
          </cell>
          <cell r="S76">
            <v>19500.800780999998</v>
          </cell>
          <cell r="T76">
            <v>24427.599609375</v>
          </cell>
          <cell r="U76">
            <v>24646.400390625</v>
          </cell>
          <cell r="V76">
            <v>30438.08984375</v>
          </cell>
          <cell r="W76">
            <v>35909.671875</v>
          </cell>
          <cell r="X76">
            <v>37029.828125</v>
          </cell>
          <cell r="Y76">
            <v>40783.557355510733</v>
          </cell>
          <cell r="Z76">
            <v>65182.429998662366</v>
          </cell>
          <cell r="AA76">
            <v>80418.285764137006</v>
          </cell>
          <cell r="AB76">
            <v>117517.03926500806</v>
          </cell>
          <cell r="AC76">
            <v>169050.01708891886</v>
          </cell>
          <cell r="AD76">
            <v>170048.14999058656</v>
          </cell>
          <cell r="AE76">
            <v>198667.84265251417</v>
          </cell>
          <cell r="AF76">
            <v>189055.63493993439</v>
          </cell>
          <cell r="AG76" t="str">
            <v>#N/A N/A</v>
          </cell>
          <cell r="AH76">
            <v>13564.799804999999</v>
          </cell>
          <cell r="AI76">
            <v>14513.7998046875</v>
          </cell>
          <cell r="AJ76">
            <v>15723.30029296875</v>
          </cell>
          <cell r="AK76">
            <v>16172.92529296875</v>
          </cell>
          <cell r="AL76">
            <v>24460.4658203125</v>
          </cell>
          <cell r="AM76">
            <v>22190.29736328125</v>
          </cell>
          <cell r="AN76">
            <v>10523.555437174109</v>
          </cell>
          <cell r="AO76">
            <v>24150.188102119064</v>
          </cell>
          <cell r="AP76">
            <v>21773.865430878737</v>
          </cell>
          <cell r="AQ76">
            <v>14713.632670166015</v>
          </cell>
          <cell r="AR76">
            <v>3732.0804681761288</v>
          </cell>
          <cell r="AS76">
            <v>2475.2076093820165</v>
          </cell>
          <cell r="AT76">
            <v>44381.875117661053</v>
          </cell>
          <cell r="AU76">
            <v>9693.6498947945674</v>
          </cell>
          <cell r="AV76" t="str">
            <v>#N/A N/A</v>
          </cell>
          <cell r="AW76">
            <v>7907</v>
          </cell>
          <cell r="AX76">
            <v>8827.7998046875</v>
          </cell>
          <cell r="AY76">
            <v>10066.400390625</v>
          </cell>
          <cell r="AZ76">
            <v>10013.6064453125</v>
          </cell>
          <cell r="BA76">
            <v>18029.21484375</v>
          </cell>
          <cell r="BB76">
            <v>15494.1962890625</v>
          </cell>
          <cell r="BC76">
            <v>3503.1391610516539</v>
          </cell>
          <cell r="BD76">
            <v>15443.178893039278</v>
          </cell>
          <cell r="BE76">
            <v>13420.129368069352</v>
          </cell>
          <cell r="BF76">
            <v>1840.4132909264199</v>
          </cell>
          <cell r="BG76">
            <v>-10211.913691785556</v>
          </cell>
          <cell r="BH76">
            <v>-12270.014342264809</v>
          </cell>
          <cell r="BI76">
            <v>29241.428620241823</v>
          </cell>
          <cell r="BJ76">
            <v>-5530.9978597341942</v>
          </cell>
          <cell r="BK76" t="str">
            <v>#N/A N/A</v>
          </cell>
          <cell r="BL76" t="str">
            <v>#N/A N/A</v>
          </cell>
          <cell r="BM76" t="str">
            <v>#N/A N/A</v>
          </cell>
          <cell r="BN76" t="str">
            <v>#N/A N/A</v>
          </cell>
          <cell r="BO76">
            <v>389.2130126953125</v>
          </cell>
          <cell r="BP76">
            <v>893.81402587890625</v>
          </cell>
          <cell r="BQ76">
            <v>1143.47705078125</v>
          </cell>
          <cell r="BR76">
            <v>779.17356512283777</v>
          </cell>
          <cell r="BS76">
            <v>894.61697752128964</v>
          </cell>
          <cell r="BT76">
            <v>196.31254252466664</v>
          </cell>
          <cell r="BU76">
            <v>265.05820852238583</v>
          </cell>
          <cell r="BV76">
            <v>158.5429023488947</v>
          </cell>
          <cell r="BW76">
            <v>350.27457562711868</v>
          </cell>
          <cell r="BX76">
            <v>299.68083287381575</v>
          </cell>
          <cell r="BY76">
            <v>333.90256965724893</v>
          </cell>
          <cell r="BZ76" t="str">
            <v>#N/A N/A</v>
          </cell>
          <cell r="CA76">
            <v>391.10000600000001</v>
          </cell>
          <cell r="CB76">
            <v>231.39999389648437</v>
          </cell>
          <cell r="CC76">
            <v>235.5</v>
          </cell>
          <cell r="CD76">
            <v>357.14700317382812</v>
          </cell>
          <cell r="CE76">
            <v>420.32501220703125</v>
          </cell>
          <cell r="CF76">
            <v>381.44699096679687</v>
          </cell>
          <cell r="CG76">
            <v>581.23833865791005</v>
          </cell>
          <cell r="CH76">
            <v>482.23263685251283</v>
          </cell>
          <cell r="CI76">
            <v>210.58981834464237</v>
          </cell>
          <cell r="CJ76">
            <v>1305.4600452589768</v>
          </cell>
          <cell r="CK76">
            <v>2119.9034090148225</v>
          </cell>
          <cell r="CL76">
            <v>2440.0315204576509</v>
          </cell>
          <cell r="CM76">
            <v>2501.9068390208276</v>
          </cell>
          <cell r="CN76">
            <v>2571.0497863608175</v>
          </cell>
          <cell r="CO76" t="str">
            <v>#N/A N/A</v>
          </cell>
          <cell r="CP76">
            <v>6808.3999720000002</v>
          </cell>
          <cell r="CQ76">
            <v>8531.8998126983643</v>
          </cell>
          <cell r="CR76">
            <v>8665.400390625</v>
          </cell>
          <cell r="CS76">
            <v>9037.2064247131348</v>
          </cell>
          <cell r="CT76">
            <v>16461.871887207031</v>
          </cell>
          <cell r="CU76">
            <v>13463.339324951172</v>
          </cell>
          <cell r="CV76">
            <v>2275.731379318318</v>
          </cell>
          <cell r="CW76">
            <v>17848.195427237672</v>
          </cell>
          <cell r="CX76">
            <v>14180.394305483063</v>
          </cell>
          <cell r="CY76">
            <v>-7133.3548527155954</v>
          </cell>
          <cell r="CZ76">
            <v>-12447.076818152182</v>
          </cell>
          <cell r="DA76">
            <v>-16739.85482501992</v>
          </cell>
          <cell r="DB76">
            <v>26044.262248953746</v>
          </cell>
          <cell r="DC76">
            <v>-8914.5438989276518</v>
          </cell>
          <cell r="DD76" t="str">
            <v>#N/A N/A</v>
          </cell>
          <cell r="DE76">
            <v>978.59997599999997</v>
          </cell>
          <cell r="DF76">
            <v>1920.0999755859375</v>
          </cell>
          <cell r="DG76">
            <v>1749.0999755859375</v>
          </cell>
          <cell r="DH76">
            <v>2459.258056640625</v>
          </cell>
          <cell r="DI76">
            <v>3490.15087890625</v>
          </cell>
          <cell r="DJ76">
            <v>3349.10400390625</v>
          </cell>
          <cell r="DK76">
            <v>1323.7572692042977</v>
          </cell>
          <cell r="DL76">
            <v>1916.6372472817136</v>
          </cell>
          <cell r="DM76">
            <v>2993.6387978242024</v>
          </cell>
          <cell r="DN76">
            <v>-1198.0824498356744</v>
          </cell>
          <cell r="DO76">
            <v>215.44326914282317</v>
          </cell>
          <cell r="DP76">
            <v>-1752.8591917521157</v>
          </cell>
          <cell r="DQ76">
            <v>6641.4980771178025</v>
          </cell>
          <cell r="DR76">
            <v>-4774.8067460986613</v>
          </cell>
          <cell r="DS76" t="str">
            <v>#N/A N/A</v>
          </cell>
          <cell r="DT76">
            <v>5829.7998049999997</v>
          </cell>
          <cell r="DU76">
            <v>6611.7998046875</v>
          </cell>
          <cell r="DV76">
            <v>6916.2998046875</v>
          </cell>
          <cell r="DW76">
            <v>6577.9482421875</v>
          </cell>
          <cell r="DX76">
            <v>12971.720703125</v>
          </cell>
          <cell r="DY76">
            <v>10114.2353515625</v>
          </cell>
          <cell r="DZ76">
            <v>951.97411011402028</v>
          </cell>
          <cell r="EA76">
            <v>15931.558179955959</v>
          </cell>
          <cell r="EB76">
            <v>11186.75550765886</v>
          </cell>
          <cell r="EC76">
            <v>-5935.2724028799203</v>
          </cell>
          <cell r="ED76">
            <v>-12662.520087295003</v>
          </cell>
          <cell r="EE76">
            <v>-14986.995633267808</v>
          </cell>
          <cell r="EF76">
            <v>19402.764171835945</v>
          </cell>
          <cell r="EG76">
            <v>-4139.7371528289914</v>
          </cell>
          <cell r="EH76" t="str">
            <v>#N/A N/A</v>
          </cell>
          <cell r="EI76">
            <v>83.012000999999998</v>
          </cell>
          <cell r="EJ76">
            <v>28.285999298095703</v>
          </cell>
          <cell r="EK76">
            <v>76.613998413085938</v>
          </cell>
          <cell r="EL76">
            <v>7412.4091796875</v>
          </cell>
          <cell r="EM76">
            <v>10977.4345703125</v>
          </cell>
          <cell r="EN76">
            <v>6743.705078125</v>
          </cell>
          <cell r="EO76">
            <v>7004.3451704978943</v>
          </cell>
          <cell r="EP76">
            <v>13811.26665</v>
          </cell>
          <cell r="EQ76">
            <v>19465.056</v>
          </cell>
          <cell r="ER76">
            <v>2761.1425000000004</v>
          </cell>
          <cell r="ES76">
            <v>3500.4336900000003</v>
          </cell>
          <cell r="ET76">
            <v>5634.4003500000008</v>
          </cell>
          <cell r="EU76">
            <v>30142.295399999995</v>
          </cell>
          <cell r="EV76">
            <v>11895.9768</v>
          </cell>
          <cell r="EW76" t="str">
            <v>#N/A N/A</v>
          </cell>
          <cell r="EX76">
            <v>6720.2631839999995</v>
          </cell>
          <cell r="EY76">
            <v>2322.949951171875</v>
          </cell>
          <cell r="EZ76">
            <v>2748.488037109375</v>
          </cell>
          <cell r="FA76">
            <v>3248.14892578125</v>
          </cell>
          <cell r="FB76">
            <v>12433.2021484375</v>
          </cell>
          <cell r="FC76">
            <v>13743.5595703125</v>
          </cell>
          <cell r="FD76">
            <v>5957.8437094688416</v>
          </cell>
          <cell r="FE76" t="str">
            <v>#N/A N/A</v>
          </cell>
          <cell r="FF76" t="str">
            <v>#N/A N/A</v>
          </cell>
          <cell r="FG76" t="str">
            <v>#N/A N/A</v>
          </cell>
          <cell r="FH76">
            <v>2979.0313800000004</v>
          </cell>
          <cell r="FI76">
            <v>1605.2497500000002</v>
          </cell>
          <cell r="FJ76">
            <v>2973.81</v>
          </cell>
          <cell r="FK76">
            <v>2839.3602000000001</v>
          </cell>
          <cell r="FL76" t="str">
            <v>#N/A N/A</v>
          </cell>
          <cell r="FM76">
            <v>3813.086914</v>
          </cell>
          <cell r="FN76">
            <v>3637.4619140625</v>
          </cell>
          <cell r="FO76">
            <v>2434.575927734375</v>
          </cell>
          <cell r="FP76">
            <v>3057.572021484375</v>
          </cell>
          <cell r="FQ76">
            <v>6078.76123046875</v>
          </cell>
          <cell r="FR76">
            <v>7142.55517578125</v>
          </cell>
          <cell r="FS76">
            <v>7745.0050730705261</v>
          </cell>
          <cell r="FT76">
            <v>10544.303549999999</v>
          </cell>
          <cell r="FU76">
            <v>8060.8319999999994</v>
          </cell>
          <cell r="FV76">
            <v>17279.609</v>
          </cell>
          <cell r="FW76">
            <v>19584.90495</v>
          </cell>
          <cell r="FX76">
            <v>23869.617149999998</v>
          </cell>
          <cell r="FY76">
            <v>30870.575399999994</v>
          </cell>
          <cell r="FZ76">
            <v>29080.944</v>
          </cell>
          <cell r="GA76" t="str">
            <v>#N/A N/A</v>
          </cell>
          <cell r="GB76">
            <v>1752.229004</v>
          </cell>
          <cell r="GC76">
            <v>1378.29296875</v>
          </cell>
          <cell r="GD76">
            <v>2105.242919921875</v>
          </cell>
          <cell r="GE76">
            <v>1712.6719970703125</v>
          </cell>
          <cell r="GF76">
            <v>3421.118896484375</v>
          </cell>
          <cell r="GG76">
            <v>7319.81689453125</v>
          </cell>
          <cell r="GH76">
            <v>20723.156818389893</v>
          </cell>
          <cell r="GI76">
            <v>6808.4566500000001</v>
          </cell>
          <cell r="GJ76">
            <v>10127.052</v>
          </cell>
          <cell r="GK76">
            <v>24757.8115</v>
          </cell>
          <cell r="GL76">
            <v>24870.74655</v>
          </cell>
          <cell r="GM76">
            <v>65846.241300000009</v>
          </cell>
          <cell r="GN76">
            <v>72326.700599999996</v>
          </cell>
          <cell r="GO76">
            <v>87748.772400000002</v>
          </cell>
          <cell r="GP76" t="str">
            <v>#N/A N/A</v>
          </cell>
          <cell r="GQ76">
            <v>17475.294922000001</v>
          </cell>
          <cell r="GR76">
            <v>11730.3466796875</v>
          </cell>
          <cell r="GS76">
            <v>16326.0263671875</v>
          </cell>
          <cell r="GT76">
            <v>24653.18359375</v>
          </cell>
          <cell r="GU76">
            <v>42013.84765625</v>
          </cell>
          <cell r="GV76">
            <v>41108.68359375</v>
          </cell>
          <cell r="GW76">
            <v>53974.956817626953</v>
          </cell>
          <cell r="GX76">
            <v>58616.564399999988</v>
          </cell>
          <cell r="GY76">
            <v>54378.791999999994</v>
          </cell>
          <cell r="GZ76">
            <v>106388.92449999999</v>
          </cell>
          <cell r="HA76">
            <v>103902.21789999999</v>
          </cell>
          <cell r="HB76">
            <v>104467.86720000001</v>
          </cell>
          <cell r="HC76">
            <v>141549.71460000001</v>
          </cell>
          <cell r="HD76">
            <v>137555.55779999998</v>
          </cell>
          <cell r="HE76" t="str">
            <v>#N/A N/A</v>
          </cell>
          <cell r="HF76">
            <v>47803.96875</v>
          </cell>
          <cell r="HG76">
            <v>41756.40234375</v>
          </cell>
          <cell r="HH76">
            <v>41554.49609375</v>
          </cell>
          <cell r="HI76">
            <v>43018.64453125</v>
          </cell>
          <cell r="HJ76">
            <v>39978.796875</v>
          </cell>
          <cell r="HK76">
            <v>45471.56640625</v>
          </cell>
          <cell r="HL76">
            <v>72566.802272796631</v>
          </cell>
          <cell r="HM76">
            <v>65642.717099999994</v>
          </cell>
          <cell r="HN76">
            <v>60868.547999999995</v>
          </cell>
          <cell r="HO76">
            <v>138280.50999999998</v>
          </cell>
          <cell r="HP76">
            <v>126561.43344000001</v>
          </cell>
          <cell r="HQ76">
            <v>142673.86215</v>
          </cell>
          <cell r="HR76">
            <v>138608.67720000001</v>
          </cell>
          <cell r="HS76">
            <v>149672.61780000001</v>
          </cell>
          <cell r="HT76" t="str">
            <v>#N/A N/A</v>
          </cell>
          <cell r="HU76">
            <v>71039.25</v>
          </cell>
          <cell r="HV76">
            <v>69880.7578125</v>
          </cell>
          <cell r="HW76">
            <v>76509.890625</v>
          </cell>
          <cell r="HX76">
            <v>84630.2734375</v>
          </cell>
          <cell r="HY76">
            <v>98980.0859375</v>
          </cell>
          <cell r="HZ76">
            <v>102939.4375</v>
          </cell>
          <cell r="IA76">
            <v>154272.4573059082</v>
          </cell>
          <cell r="IB76">
            <v>150327.49544999999</v>
          </cell>
          <cell r="IC76">
            <v>142480.728</v>
          </cell>
          <cell r="ID76">
            <v>313224.73249999998</v>
          </cell>
          <cell r="IE76">
            <v>302471.27338999999</v>
          </cell>
          <cell r="IF76">
            <v>318063.29219999997</v>
          </cell>
          <cell r="IG76">
            <v>361307.59769999998</v>
          </cell>
          <cell r="IH76">
            <v>394785.15239999996</v>
          </cell>
          <cell r="II76" t="str">
            <v>#N/A N/A</v>
          </cell>
          <cell r="IJ76">
            <v>1426.9210209999999</v>
          </cell>
          <cell r="IK76">
            <v>958.739990234375</v>
          </cell>
          <cell r="IL76">
            <v>1017.5430297851562</v>
          </cell>
          <cell r="IM76">
            <v>1482.887939453125</v>
          </cell>
          <cell r="IN76">
            <v>2217.259033203125</v>
          </cell>
          <cell r="IO76">
            <v>2779.389892578125</v>
          </cell>
          <cell r="IP76">
            <v>8021.4753246307373</v>
          </cell>
          <cell r="IQ76">
            <v>13893.981</v>
          </cell>
          <cell r="IR76">
            <v>13876.199999999997</v>
          </cell>
          <cell r="IS76">
            <v>24472.606</v>
          </cell>
          <cell r="IT76">
            <v>33403.263140000003</v>
          </cell>
          <cell r="IU76">
            <v>35759.499750000003</v>
          </cell>
          <cell r="IV76">
            <v>37530.695999999996</v>
          </cell>
          <cell r="IW76">
            <v>45324.890400000004</v>
          </cell>
          <cell r="IX76" t="str">
            <v>#N/A N/A</v>
          </cell>
          <cell r="IY76">
            <v>7344.8981939999994</v>
          </cell>
          <cell r="IZ76">
            <v>7706.4580078125</v>
          </cell>
          <cell r="JA76">
            <v>8658.7890625</v>
          </cell>
          <cell r="JB76">
            <v>6953.833984375</v>
          </cell>
          <cell r="JC76">
            <v>8325.03515625</v>
          </cell>
          <cell r="JD76">
            <v>3619.3780517578125</v>
          </cell>
          <cell r="JE76">
            <v>26703.347321510315</v>
          </cell>
          <cell r="JF76">
            <v>11442.49005</v>
          </cell>
          <cell r="JG76">
            <v>9204.6239999999998</v>
          </cell>
          <cell r="JH76">
            <v>81250.838999999993</v>
          </cell>
          <cell r="JI76">
            <v>89258.425750000009</v>
          </cell>
          <cell r="JJ76">
            <v>101835.88815000001</v>
          </cell>
          <cell r="JK76">
            <v>74709.996899999998</v>
          </cell>
          <cell r="JL76">
            <v>87029.54340000001</v>
          </cell>
          <cell r="JM76" t="str">
            <v>#N/A N/A</v>
          </cell>
          <cell r="JN76">
            <v>15991.581786999999</v>
          </cell>
          <cell r="JO76">
            <v>12556.06005859375</v>
          </cell>
          <cell r="JP76">
            <v>14294.072265625</v>
          </cell>
          <cell r="JQ76">
            <v>15333.8876953125</v>
          </cell>
          <cell r="JR76">
            <v>24275.40283203125</v>
          </cell>
          <cell r="JS76">
            <v>14365.130126953125</v>
          </cell>
          <cell r="JT76">
            <v>44823.976176738739</v>
          </cell>
          <cell r="JU76">
            <v>33985.448850000008</v>
          </cell>
          <cell r="JV76">
            <v>31428.54</v>
          </cell>
          <cell r="JW76">
            <v>127936.7455</v>
          </cell>
          <cell r="JX76">
            <v>143670.99408999999</v>
          </cell>
          <cell r="JY76">
            <v>160355.7801</v>
          </cell>
          <cell r="JZ76">
            <v>157996.09769999998</v>
          </cell>
          <cell r="KA76">
            <v>167359.98240000001</v>
          </cell>
          <cell r="KB76" t="str">
            <v>#N/A N/A</v>
          </cell>
          <cell r="KC76">
            <v>0</v>
          </cell>
          <cell r="KD76">
            <v>0</v>
          </cell>
          <cell r="KE76">
            <v>0</v>
          </cell>
          <cell r="KF76">
            <v>2450.701904296875</v>
          </cell>
          <cell r="KG76">
            <v>2742.6298828125</v>
          </cell>
          <cell r="KH76">
            <v>2728.14306640625</v>
          </cell>
          <cell r="KI76">
            <v>3421.721631526947</v>
          </cell>
          <cell r="KJ76">
            <v>3616.5961499999999</v>
          </cell>
          <cell r="KK76">
            <v>3791.7360000000003</v>
          </cell>
          <cell r="KL76">
            <v>5279.6785</v>
          </cell>
          <cell r="KM76">
            <v>3596.6704799999998</v>
          </cell>
          <cell r="KN76">
            <v>4040.7105000000001</v>
          </cell>
          <cell r="KO76">
            <v>5363.7821999999996</v>
          </cell>
          <cell r="KP76">
            <v>4587.4763999999996</v>
          </cell>
          <cell r="KQ76" t="str">
            <v>#N/A N/A</v>
          </cell>
          <cell r="KR76">
            <v>55047.666015999996</v>
          </cell>
          <cell r="KS76">
            <v>57324.6943359375</v>
          </cell>
          <cell r="KT76">
            <v>62215.818359375</v>
          </cell>
          <cell r="KU76">
            <v>69296.383544921875</v>
          </cell>
          <cell r="KV76">
            <v>74704.6845703125</v>
          </cell>
          <cell r="KW76">
            <v>88574.30322265625</v>
          </cell>
          <cell r="KX76">
            <v>109448.47747564316</v>
          </cell>
          <cell r="KY76">
            <v>116342.04660000002</v>
          </cell>
          <cell r="KZ76">
            <v>111052.18799999999</v>
          </cell>
          <cell r="LA76">
            <v>185287.98699999999</v>
          </cell>
          <cell r="LB76">
            <v>158800.27930000002</v>
          </cell>
          <cell r="LC76">
            <v>157707.51209999999</v>
          </cell>
          <cell r="LD76">
            <v>203311.50000000003</v>
          </cell>
          <cell r="LE76">
            <v>227425.16999999998</v>
          </cell>
          <cell r="LF76" t="str">
            <v>#N/A N/A</v>
          </cell>
          <cell r="LG76">
            <v>-5045.7001949999994</v>
          </cell>
          <cell r="LH76">
            <v>-3068.10009765625</v>
          </cell>
          <cell r="LI76">
            <v>-3632.89990234375</v>
          </cell>
          <cell r="LJ76">
            <v>-4044.090087890625</v>
          </cell>
          <cell r="LK76">
            <v>-4046.72998046875</v>
          </cell>
          <cell r="LL76">
            <v>-8413.4072265625</v>
          </cell>
          <cell r="LM76">
            <v>-22837.952840676815</v>
          </cell>
          <cell r="LN76">
            <v>-6932.3036996434239</v>
          </cell>
          <cell r="LO76">
            <v>-9300.6253912984903</v>
          </cell>
          <cell r="LP76">
            <v>-9214.6422090510441</v>
          </cell>
          <cell r="LQ76">
            <v>-17748.051160492527</v>
          </cell>
          <cell r="LR76">
            <v>-8135.0898610994182</v>
          </cell>
          <cell r="LS76">
            <v>-6993.1235876897454</v>
          </cell>
          <cell r="LT76">
            <v>-10703.214134817072</v>
          </cell>
          <cell r="LU76" t="str">
            <v>#N/A N/A</v>
          </cell>
          <cell r="LV76" t="str">
            <v>#N/A N/A</v>
          </cell>
          <cell r="LW76" t="str">
            <v>#N/A N/A</v>
          </cell>
          <cell r="LX76" t="str">
            <v>#N/A N/A</v>
          </cell>
          <cell r="LY76" t="str">
            <v>#N/A N/A</v>
          </cell>
          <cell r="LZ76" t="str">
            <v>#N/A N/A</v>
          </cell>
          <cell r="MA76" t="str">
            <v>#N/A N/A</v>
          </cell>
          <cell r="MB76" t="str">
            <v>#N/A N/A</v>
          </cell>
          <cell r="MC76" t="str">
            <v>#N/A N/A</v>
          </cell>
          <cell r="MD76">
            <v>254.95135392813845</v>
          </cell>
          <cell r="ME76">
            <v>662.64552130596451</v>
          </cell>
          <cell r="MF76">
            <v>1892.7882697604241</v>
          </cell>
          <cell r="MG76">
            <v>2187.3582056488385</v>
          </cell>
          <cell r="MH76">
            <v>2442.5414930801094</v>
          </cell>
          <cell r="MI76">
            <v>2571.0497863608175</v>
          </cell>
          <cell r="MJ76" t="str">
            <v>#N/A N/A</v>
          </cell>
          <cell r="MK76" t="str">
            <v>#N/A N/A</v>
          </cell>
          <cell r="ML76" t="str">
            <v>#N/A N/A</v>
          </cell>
          <cell r="MM76" t="str">
            <v>#N/A N/A</v>
          </cell>
          <cell r="MN76" t="str">
            <v>#N/A N/A</v>
          </cell>
          <cell r="MO76" t="str">
            <v>#N/A N/A</v>
          </cell>
          <cell r="MP76" t="str">
            <v>#N/A N/A</v>
          </cell>
          <cell r="MQ76" t="str">
            <v>#N/A N/A</v>
          </cell>
          <cell r="MR76">
            <v>1911.0493835870147</v>
          </cell>
          <cell r="MS76">
            <v>-200.39176418751686</v>
          </cell>
          <cell r="MT76" t="str">
            <v>#N/A N/A</v>
          </cell>
          <cell r="MU76" t="str">
            <v>#N/A N/A</v>
          </cell>
          <cell r="MV76">
            <v>-2118.4923414166328</v>
          </cell>
          <cell r="MW76">
            <v>-558.26258009636535</v>
          </cell>
          <cell r="MX76">
            <v>5936.2639197691706</v>
          </cell>
          <cell r="MY76" t="str">
            <v>#N/A N/A</v>
          </cell>
          <cell r="MZ76">
            <v>-7386.6000979999999</v>
          </cell>
          <cell r="NA76">
            <v>-7953.2998046875</v>
          </cell>
          <cell r="NB76">
            <v>-3445.10009765625</v>
          </cell>
          <cell r="NC76">
            <v>-3770.198974609375</v>
          </cell>
          <cell r="ND76">
            <v>-4120.3798828125</v>
          </cell>
          <cell r="NE76">
            <v>-7196.72216796875</v>
          </cell>
          <cell r="NF76">
            <v>-3598.9649859167971</v>
          </cell>
          <cell r="NG76">
            <v>-424.11885442764452</v>
          </cell>
          <cell r="NH76">
            <v>-5257.6068207060716</v>
          </cell>
          <cell r="NI76">
            <v>-8473.6400640578049</v>
          </cell>
          <cell r="NJ76">
            <v>-583.59350557875359</v>
          </cell>
          <cell r="NK76">
            <v>-392.38679476192078</v>
          </cell>
          <cell r="NL76">
            <v>-228.32825361814537</v>
          </cell>
          <cell r="NM76">
            <v>-13091.599574247744</v>
          </cell>
          <cell r="NN76" t="str">
            <v>#N/A N/A</v>
          </cell>
          <cell r="NO76">
            <v>5657.7998049999997</v>
          </cell>
          <cell r="NP76">
            <v>5686</v>
          </cell>
          <cell r="NQ76">
            <v>5656.89990234375</v>
          </cell>
          <cell r="NR76">
            <v>6159.31884765625</v>
          </cell>
          <cell r="NS76">
            <v>6431.2509765625</v>
          </cell>
          <cell r="NT76">
            <v>6696.10107421875</v>
          </cell>
          <cell r="NU76">
            <v>7020.4162761224552</v>
          </cell>
          <cell r="NV76">
            <v>8707.0092090797862</v>
          </cell>
          <cell r="NW76">
            <v>8353.7360628093847</v>
          </cell>
          <cell r="NX76">
            <v>12873.219379239596</v>
          </cell>
          <cell r="NY76">
            <v>13943.994159961685</v>
          </cell>
          <cell r="NZ76">
            <v>14745.221951646825</v>
          </cell>
          <cell r="OA76">
            <v>15140.446497419218</v>
          </cell>
          <cell r="OB76">
            <v>15224.64775452876</v>
          </cell>
          <cell r="OC76" t="str">
            <v>#N/A N/A</v>
          </cell>
          <cell r="OD76" t="str">
            <v>CLP</v>
          </cell>
        </row>
        <row r="77">
          <cell r="C77" t="str">
            <v>MASISA SA</v>
          </cell>
          <cell r="D77">
            <v>204387.5</v>
          </cell>
          <cell r="E77">
            <v>332693.1875</v>
          </cell>
          <cell r="F77">
            <v>396633.55399747659</v>
          </cell>
          <cell r="G77">
            <v>416209.58370451466</v>
          </cell>
          <cell r="H77">
            <v>470282.29542427434</v>
          </cell>
          <cell r="I77">
            <v>504273.54840264824</v>
          </cell>
          <cell r="J77">
            <v>551686.8129515117</v>
          </cell>
          <cell r="K77">
            <v>510880.49644249503</v>
          </cell>
          <cell r="L77">
            <v>518745.95051862835</v>
          </cell>
          <cell r="M77">
            <v>605193.67092587519</v>
          </cell>
          <cell r="N77">
            <v>656212.47711752437</v>
          </cell>
          <cell r="O77">
            <v>676129.01853477384</v>
          </cell>
          <cell r="P77">
            <v>881702.68022105133</v>
          </cell>
          <cell r="Q77">
            <v>689119.25334428577</v>
          </cell>
          <cell r="R77" t="str">
            <v>#N/A N/A</v>
          </cell>
          <cell r="S77">
            <v>144089.796875</v>
          </cell>
          <cell r="T77">
            <v>257010.375</v>
          </cell>
          <cell r="U77">
            <v>281346.62872746121</v>
          </cell>
          <cell r="V77">
            <v>307405.55160359934</v>
          </cell>
          <cell r="W77">
            <v>360178.75343576941</v>
          </cell>
          <cell r="X77">
            <v>377238.71498931496</v>
          </cell>
          <cell r="Y77">
            <v>424665.81570416573</v>
          </cell>
          <cell r="Z77">
            <v>397435.12892634899</v>
          </cell>
          <cell r="AA77">
            <v>411125.88499848254</v>
          </cell>
          <cell r="AB77">
            <v>482318.39291267178</v>
          </cell>
          <cell r="AC77">
            <v>513497.60329576809</v>
          </cell>
          <cell r="AD77">
            <v>514307.11897376674</v>
          </cell>
          <cell r="AE77">
            <v>709955.88031138445</v>
          </cell>
          <cell r="AF77">
            <v>540487.43479326798</v>
          </cell>
          <cell r="AG77" t="str">
            <v>#N/A N/A</v>
          </cell>
          <cell r="AH77">
            <v>37311.55078125</v>
          </cell>
          <cell r="AI77">
            <v>45662.21484375</v>
          </cell>
          <cell r="AJ77">
            <v>87919.220121805614</v>
          </cell>
          <cell r="AK77">
            <v>74319.84650802282</v>
          </cell>
          <cell r="AL77">
            <v>75945.349213525158</v>
          </cell>
          <cell r="AM77">
            <v>84896.479153806649</v>
          </cell>
          <cell r="AN77">
            <v>82623.290594486491</v>
          </cell>
          <cell r="AO77">
            <v>74589.039742318433</v>
          </cell>
          <cell r="AP77">
            <v>75454.892805864001</v>
          </cell>
          <cell r="AQ77">
            <v>95671.502790713261</v>
          </cell>
          <cell r="AR77">
            <v>75218.880606124236</v>
          </cell>
          <cell r="AS77">
            <v>117398.46275251261</v>
          </cell>
          <cell r="AT77">
            <v>104205.59002751726</v>
          </cell>
          <cell r="AU77">
            <v>134217.70291655886</v>
          </cell>
          <cell r="AV77" t="str">
            <v>#N/A N/A</v>
          </cell>
          <cell r="AW77">
            <v>20057.630859375</v>
          </cell>
          <cell r="AX77">
            <v>16310.890625</v>
          </cell>
          <cell r="AY77">
            <v>59495.034029290866</v>
          </cell>
          <cell r="AZ77">
            <v>45815.934358321487</v>
          </cell>
          <cell r="BA77">
            <v>46707.442787169944</v>
          </cell>
          <cell r="BB77">
            <v>58076.12805912707</v>
          </cell>
          <cell r="BC77">
            <v>54981.480661464426</v>
          </cell>
          <cell r="BD77">
            <v>38357.890332260409</v>
          </cell>
          <cell r="BE77">
            <v>54090.479249393858</v>
          </cell>
          <cell r="BF77">
            <v>72136.945761381648</v>
          </cell>
          <cell r="BG77">
            <v>49940.52791198052</v>
          </cell>
          <cell r="BH77">
            <v>92395.199657500154</v>
          </cell>
          <cell r="BI77">
            <v>74186.703703705658</v>
          </cell>
          <cell r="BJ77">
            <v>105246.74466688577</v>
          </cell>
          <cell r="BK77" t="str">
            <v>#N/A N/A</v>
          </cell>
          <cell r="BL77">
            <v>4766.1689453125</v>
          </cell>
          <cell r="BM77">
            <v>2666.044189453125</v>
          </cell>
          <cell r="BN77">
            <v>1169.7947874861591</v>
          </cell>
          <cell r="BO77">
            <v>2203.5819516110892</v>
          </cell>
          <cell r="BP77">
            <v>4623.742944971641</v>
          </cell>
          <cell r="BQ77">
            <v>2252.4333832794846</v>
          </cell>
          <cell r="BR77">
            <v>1671.452930707859</v>
          </cell>
          <cell r="BS77">
            <v>3618.7005286869908</v>
          </cell>
          <cell r="BT77">
            <v>2157.9082596477642</v>
          </cell>
          <cell r="BU77">
            <v>949.95314149263822</v>
          </cell>
          <cell r="BV77">
            <v>1364.6361472116521</v>
          </cell>
          <cell r="BW77">
            <v>963.62666137870701</v>
          </cell>
          <cell r="BX77">
            <v>2743.3639672220161</v>
          </cell>
          <cell r="BY77">
            <v>1484.884368593413</v>
          </cell>
          <cell r="BZ77" t="str">
            <v>#N/A N/A</v>
          </cell>
          <cell r="CA77">
            <v>15999.6298828125</v>
          </cell>
          <cell r="CB77">
            <v>27564.9921875</v>
          </cell>
          <cell r="CC77">
            <v>23940.581201837838</v>
          </cell>
          <cell r="CD77">
            <v>21681.143847932111</v>
          </cell>
          <cell r="CE77">
            <v>18763.929750641575</v>
          </cell>
          <cell r="CF77">
            <v>17634.139750029273</v>
          </cell>
          <cell r="CG77">
            <v>22637.400265486041</v>
          </cell>
          <cell r="CH77">
            <v>24560.337297309958</v>
          </cell>
          <cell r="CI77">
            <v>21826.385409787934</v>
          </cell>
          <cell r="CJ77">
            <v>17606.056186523438</v>
          </cell>
          <cell r="CK77">
            <v>21290.46373935556</v>
          </cell>
          <cell r="CL77">
            <v>20388.754753582481</v>
          </cell>
          <cell r="CM77">
            <v>28788.767857443854</v>
          </cell>
          <cell r="CN77">
            <v>31337.08351779326</v>
          </cell>
          <cell r="CO77" t="str">
            <v>#N/A N/A</v>
          </cell>
          <cell r="CP77">
            <v>15585.208984375</v>
          </cell>
          <cell r="CQ77">
            <v>-17836.4150390625</v>
          </cell>
          <cell r="CR77">
            <v>51121.863378586822</v>
          </cell>
          <cell r="CS77">
            <v>19188.339083446019</v>
          </cell>
          <cell r="CT77">
            <v>22351.627494657547</v>
          </cell>
          <cell r="CU77">
            <v>28769.956380893917</v>
          </cell>
          <cell r="CV77">
            <v>30126.472889227833</v>
          </cell>
          <cell r="CW77">
            <v>39206.128041115706</v>
          </cell>
          <cell r="CX77">
            <v>28616.759770309975</v>
          </cell>
          <cell r="CY77">
            <v>44953.48521910682</v>
          </cell>
          <cell r="CZ77">
            <v>27211.019853452017</v>
          </cell>
          <cell r="DA77">
            <v>44655.301732671978</v>
          </cell>
          <cell r="DB77">
            <v>3704.055094320363</v>
          </cell>
          <cell r="DC77">
            <v>35240.470028178599</v>
          </cell>
          <cell r="DD77" t="str">
            <v>#N/A N/A</v>
          </cell>
          <cell r="DE77">
            <v>-1186.7159423828125</v>
          </cell>
          <cell r="DF77">
            <v>-417.43185424804687</v>
          </cell>
          <cell r="DG77">
            <v>7145.4964626933579</v>
          </cell>
          <cell r="DH77">
            <v>7619.9520767156864</v>
          </cell>
          <cell r="DI77">
            <v>12383.737414802432</v>
          </cell>
          <cell r="DJ77">
            <v>11854.774746859723</v>
          </cell>
          <cell r="DK77">
            <v>-5742.7394395592382</v>
          </cell>
          <cell r="DL77">
            <v>8361.6792327473959</v>
          </cell>
          <cell r="DM77">
            <v>-10284.737617461107</v>
          </cell>
          <cell r="DN77">
            <v>8958.7739749117336</v>
          </cell>
          <cell r="DO77">
            <v>2549.3309635365217</v>
          </cell>
          <cell r="DP77">
            <v>17449.817295845467</v>
          </cell>
          <cell r="DQ77">
            <v>3805.6611671804376</v>
          </cell>
          <cell r="DR77">
            <v>5379.104926086191</v>
          </cell>
          <cell r="DS77" t="str">
            <v>#N/A N/A</v>
          </cell>
          <cell r="DT77">
            <v>16771.919921875</v>
          </cell>
          <cell r="DU77">
            <v>-17418.982421875</v>
          </cell>
          <cell r="DV77">
            <v>43976.365027502507</v>
          </cell>
          <cell r="DW77">
            <v>11568.386473219396</v>
          </cell>
          <cell r="DX77">
            <v>9967.8900798551113</v>
          </cell>
          <cell r="DY77">
            <v>16915.17864642946</v>
          </cell>
          <cell r="DZ77">
            <v>35869.212328787071</v>
          </cell>
          <cell r="EA77">
            <v>30844.44880836831</v>
          </cell>
          <cell r="EB77">
            <v>38901.49738777108</v>
          </cell>
          <cell r="EC77">
            <v>35994.711244195089</v>
          </cell>
          <cell r="ED77">
            <v>24661.688889915491</v>
          </cell>
          <cell r="EE77">
            <v>27205.484436826508</v>
          </cell>
          <cell r="EF77">
            <v>-101.60607286007466</v>
          </cell>
          <cell r="EG77">
            <v>29861.365102092401</v>
          </cell>
          <cell r="EH77" t="str">
            <v>#N/A N/A</v>
          </cell>
          <cell r="EI77">
            <v>8200.7666015625</v>
          </cell>
          <cell r="EJ77">
            <v>13814.91015625</v>
          </cell>
          <cell r="EK77">
            <v>31825.023410797119</v>
          </cell>
          <cell r="EL77">
            <v>48775.000839233398</v>
          </cell>
          <cell r="EM77">
            <v>24585.084339999998</v>
          </cell>
          <cell r="EN77">
            <v>18239.425815200808</v>
          </cell>
          <cell r="EO77">
            <v>35885.6155</v>
          </cell>
          <cell r="EP77">
            <v>44465.813699999999</v>
          </cell>
          <cell r="EQ77">
            <v>28326.636000000002</v>
          </cell>
          <cell r="ER77">
            <v>51896.491499999996</v>
          </cell>
          <cell r="ES77">
            <v>48319.965590000007</v>
          </cell>
          <cell r="ET77">
            <v>54645.223650000007</v>
          </cell>
          <cell r="EU77">
            <v>60957.035999999993</v>
          </cell>
          <cell r="EV77">
            <v>71054.864999999991</v>
          </cell>
          <cell r="EW77" t="str">
            <v>#N/A N/A</v>
          </cell>
          <cell r="EX77">
            <v>250.64700317382812</v>
          </cell>
          <cell r="EY77">
            <v>179.88630676269531</v>
          </cell>
          <cell r="EZ77">
            <v>703.02374204993248</v>
          </cell>
          <cell r="FA77">
            <v>1245.9360127449036</v>
          </cell>
          <cell r="FB77">
            <v>509.91127999999998</v>
          </cell>
          <cell r="FC77">
            <v>678.91031757593157</v>
          </cell>
          <cell r="FD77">
            <v>0</v>
          </cell>
          <cell r="FE77">
            <v>8332.3290000000015</v>
          </cell>
          <cell r="FF77">
            <v>3492.6839999999997</v>
          </cell>
          <cell r="FG77">
            <v>30998.0455</v>
          </cell>
          <cell r="FH77">
            <v>14354.602990000001</v>
          </cell>
          <cell r="FI77">
            <v>17528.486549999998</v>
          </cell>
          <cell r="FJ77">
            <v>7996.5144</v>
          </cell>
          <cell r="FK77">
            <v>6820.2750000000005</v>
          </cell>
          <cell r="FL77" t="str">
            <v>#N/A N/A</v>
          </cell>
          <cell r="FM77">
            <v>50125.078125</v>
          </cell>
          <cell r="FN77">
            <v>56671.9296875</v>
          </cell>
          <cell r="FO77">
            <v>66019.76478767395</v>
          </cell>
          <cell r="FP77">
            <v>58203.817749023438</v>
          </cell>
          <cell r="FQ77">
            <v>72132.711060000001</v>
          </cell>
          <cell r="FR77">
            <v>72353.007611083987</v>
          </cell>
          <cell r="FS77">
            <v>94818.527000000002</v>
          </cell>
          <cell r="FT77">
            <v>77166.399149999997</v>
          </cell>
          <cell r="FU77">
            <v>84044.375999999989</v>
          </cell>
          <cell r="FV77">
            <v>107915.735</v>
          </cell>
          <cell r="FW77">
            <v>91619.818030000009</v>
          </cell>
          <cell r="FX77">
            <v>88405.386150000006</v>
          </cell>
          <cell r="FY77">
            <v>114388.51199999997</v>
          </cell>
          <cell r="FZ77">
            <v>83082.641399999993</v>
          </cell>
          <cell r="GA77" t="str">
            <v>#N/A N/A</v>
          </cell>
          <cell r="GB77">
            <v>100801.8984375</v>
          </cell>
          <cell r="GC77">
            <v>106829.828125</v>
          </cell>
          <cell r="GD77">
            <v>109174.31282043457</v>
          </cell>
          <cell r="GE77">
            <v>114347.00811767578</v>
          </cell>
          <cell r="GF77">
            <v>99089.736259999976</v>
          </cell>
          <cell r="GG77">
            <v>105823.83641204833</v>
          </cell>
          <cell r="GH77">
            <v>144485.52649999995</v>
          </cell>
          <cell r="GI77">
            <v>84636.570599999992</v>
          </cell>
          <cell r="GJ77">
            <v>90921.167999999991</v>
          </cell>
          <cell r="GK77">
            <v>105503.69649999998</v>
          </cell>
          <cell r="GL77">
            <v>108550.31121999999</v>
          </cell>
          <cell r="GM77">
            <v>119118.46410000001</v>
          </cell>
          <cell r="GN77">
            <v>142216.69769999999</v>
          </cell>
          <cell r="GO77">
            <v>120488.21819999999</v>
          </cell>
          <cell r="GP77" t="str">
            <v>#N/A N/A</v>
          </cell>
          <cell r="GQ77">
            <v>238466.09375</v>
          </cell>
          <cell r="GR77">
            <v>258783.125</v>
          </cell>
          <cell r="GS77">
            <v>262757.49080657959</v>
          </cell>
          <cell r="GT77">
            <v>271025.51147460937</v>
          </cell>
          <cell r="GU77">
            <v>253542.71638</v>
          </cell>
          <cell r="GV77">
            <v>249141.64565734865</v>
          </cell>
          <cell r="GW77">
            <v>403716.52649999998</v>
          </cell>
          <cell r="GX77">
            <v>312588.69254999998</v>
          </cell>
          <cell r="GY77">
            <v>302113.18799999997</v>
          </cell>
          <cell r="GZ77">
            <v>383911.01949999999</v>
          </cell>
          <cell r="HA77">
            <v>364994.54433</v>
          </cell>
          <cell r="HB77">
            <v>366546.56370000006</v>
          </cell>
          <cell r="HC77">
            <v>437811.5909999999</v>
          </cell>
          <cell r="HD77">
            <v>365957.8872</v>
          </cell>
          <cell r="HE77" t="str">
            <v>#N/A N/A</v>
          </cell>
          <cell r="HF77">
            <v>880242.8125</v>
          </cell>
          <cell r="HG77">
            <v>838677.5625</v>
          </cell>
          <cell r="HH77">
            <v>765136.00360107422</v>
          </cell>
          <cell r="HI77">
            <v>748382.43139648437</v>
          </cell>
          <cell r="HJ77">
            <v>830658.2762399998</v>
          </cell>
          <cell r="HK77">
            <v>847973.90380859375</v>
          </cell>
          <cell r="HL77">
            <v>1040142.6784999998</v>
          </cell>
          <cell r="HM77">
            <v>823240.19459999981</v>
          </cell>
          <cell r="HN77">
            <v>717453.36</v>
          </cell>
          <cell r="HO77">
            <v>905162.77350000001</v>
          </cell>
          <cell r="HP77">
            <v>817844.65970999992</v>
          </cell>
          <cell r="HQ77">
            <v>870046.41539999994</v>
          </cell>
          <cell r="HR77">
            <v>872879.99399999995</v>
          </cell>
          <cell r="HS77">
            <v>855470.81339999998</v>
          </cell>
          <cell r="HT77" t="str">
            <v>#N/A N/A</v>
          </cell>
          <cell r="HU77">
            <v>1263634</v>
          </cell>
          <cell r="HV77">
            <v>1100007.75</v>
          </cell>
          <cell r="HW77">
            <v>1030601.1305236816</v>
          </cell>
          <cell r="HX77">
            <v>1010483.4045410156</v>
          </cell>
          <cell r="HY77">
            <v>1075472.2289199999</v>
          </cell>
          <cell r="HZ77">
            <v>1101529.6658203125</v>
          </cell>
          <cell r="IA77">
            <v>1454169.0644999996</v>
          </cell>
          <cell r="IB77">
            <v>1228091.4163499998</v>
          </cell>
          <cell r="IC77">
            <v>1121672.916</v>
          </cell>
          <cell r="ID77">
            <v>1393843.9554999999</v>
          </cell>
          <cell r="IE77">
            <v>1296553.26541</v>
          </cell>
          <cell r="IF77">
            <v>1340442.3916499999</v>
          </cell>
          <cell r="IG77">
            <v>1471997.1084</v>
          </cell>
          <cell r="IH77">
            <v>1353966.6617999999</v>
          </cell>
          <cell r="II77" t="str">
            <v>#N/A N/A</v>
          </cell>
          <cell r="IJ77">
            <v>22810.3203125</v>
          </cell>
          <cell r="IK77">
            <v>28539.974609375</v>
          </cell>
          <cell r="IL77">
            <v>30632.939406394958</v>
          </cell>
          <cell r="IM77">
            <v>26954.67497253418</v>
          </cell>
          <cell r="IN77">
            <v>27874.4388</v>
          </cell>
          <cell r="IO77">
            <v>36923.653805541988</v>
          </cell>
          <cell r="IP77">
            <v>58578.543999999994</v>
          </cell>
          <cell r="IQ77">
            <v>40406.2137</v>
          </cell>
          <cell r="IR77">
            <v>43793.1</v>
          </cell>
          <cell r="IS77">
            <v>61161.254499999988</v>
          </cell>
          <cell r="IT77">
            <v>61942.977459999995</v>
          </cell>
          <cell r="IU77">
            <v>77264.269800000009</v>
          </cell>
          <cell r="IV77">
            <v>90037.256399999998</v>
          </cell>
          <cell r="IW77">
            <v>62602.684199999989</v>
          </cell>
          <cell r="IX77" t="str">
            <v>#N/A N/A</v>
          </cell>
          <cell r="IY77">
            <v>475808.59375</v>
          </cell>
          <cell r="IZ77">
            <v>427443.8125</v>
          </cell>
          <cell r="JA77">
            <v>345709.84364318848</v>
          </cell>
          <cell r="JB77">
            <v>334514.28387451172</v>
          </cell>
          <cell r="JC77">
            <v>318436.39408</v>
          </cell>
          <cell r="JD77">
            <v>321565.8842437744</v>
          </cell>
          <cell r="JE77">
            <v>447389.9265</v>
          </cell>
          <cell r="JF77">
            <v>357072.77445000003</v>
          </cell>
          <cell r="JG77">
            <v>351013.57199999999</v>
          </cell>
          <cell r="JH77">
            <v>454361.973</v>
          </cell>
          <cell r="JI77">
            <v>409099.72154999996</v>
          </cell>
          <cell r="JJ77">
            <v>451120.36845000007</v>
          </cell>
          <cell r="JK77">
            <v>438919.18349999998</v>
          </cell>
          <cell r="JL77">
            <v>528357.66960000002</v>
          </cell>
          <cell r="JM77" t="str">
            <v>#N/A N/A</v>
          </cell>
          <cell r="JN77">
            <v>560581.30859375</v>
          </cell>
          <cell r="JO77">
            <v>483131.13134765625</v>
          </cell>
          <cell r="JP77">
            <v>409289.30764532089</v>
          </cell>
          <cell r="JQ77">
            <v>416120.51315307617</v>
          </cell>
          <cell r="JR77">
            <v>431726.83945999999</v>
          </cell>
          <cell r="JS77">
            <v>460586.09131011966</v>
          </cell>
          <cell r="JT77">
            <v>631360.29299999995</v>
          </cell>
          <cell r="JU77">
            <v>546556.63425</v>
          </cell>
          <cell r="JV77">
            <v>543004.95600000001</v>
          </cell>
          <cell r="JW77">
            <v>678122.57149999996</v>
          </cell>
          <cell r="JX77">
            <v>636022.72083999997</v>
          </cell>
          <cell r="JY77">
            <v>693337.05495000002</v>
          </cell>
          <cell r="JZ77">
            <v>756289.64879999997</v>
          </cell>
          <cell r="KA77">
            <v>819688.63919999998</v>
          </cell>
          <cell r="KB77" t="str">
            <v>#N/A N/A</v>
          </cell>
          <cell r="KC77">
            <v>230160.90625</v>
          </cell>
          <cell r="KD77">
            <v>181666.703125</v>
          </cell>
          <cell r="KE77">
            <v>188861.07472229004</v>
          </cell>
          <cell r="KF77">
            <v>30899.624580383301</v>
          </cell>
          <cell r="KG77">
            <v>10967.359559999999</v>
          </cell>
          <cell r="KH77">
            <v>7360.4239128112786</v>
          </cell>
          <cell r="KI77">
            <v>15719.2315</v>
          </cell>
          <cell r="KJ77">
            <v>12989.19765</v>
          </cell>
          <cell r="KK77">
            <v>-16603.235999999997</v>
          </cell>
          <cell r="KL77">
            <v>-11621.734499999997</v>
          </cell>
          <cell r="KM77">
            <v>-1239.5873099999999</v>
          </cell>
          <cell r="KN77">
            <v>-40565.7909</v>
          </cell>
          <cell r="KO77">
            <v>-32885.483399999997</v>
          </cell>
          <cell r="KP77">
            <v>-126838.6914</v>
          </cell>
          <cell r="KQ77" t="str">
            <v>#N/A N/A</v>
          </cell>
          <cell r="KR77">
            <v>703052.6171875</v>
          </cell>
          <cell r="KS77">
            <v>616876.59375</v>
          </cell>
          <cell r="KT77">
            <v>621311.82817840576</v>
          </cell>
          <cell r="KU77">
            <v>594362.86981964111</v>
          </cell>
          <cell r="KV77">
            <v>643745.38945999998</v>
          </cell>
          <cell r="KW77">
            <v>640943.62391281128</v>
          </cell>
          <cell r="KX77">
            <v>822808.7714999998</v>
          </cell>
          <cell r="KY77">
            <v>681534.78209999995</v>
          </cell>
          <cell r="KZ77">
            <v>578667.96</v>
          </cell>
          <cell r="LA77">
            <v>715721.38399999996</v>
          </cell>
          <cell r="LB77">
            <v>660530.54457000003</v>
          </cell>
          <cell r="LC77">
            <v>647105.3367000001</v>
          </cell>
          <cell r="LD77">
            <v>715707.45959999994</v>
          </cell>
          <cell r="LE77">
            <v>534278.02260000003</v>
          </cell>
          <cell r="LF77" t="str">
            <v>#N/A N/A</v>
          </cell>
          <cell r="LG77">
            <v>-28687.349609375</v>
          </cell>
          <cell r="LH77">
            <v>-29605.921875</v>
          </cell>
          <cell r="LI77">
            <v>-28065.93566851069</v>
          </cell>
          <cell r="LJ77">
            <v>-40931.018616026129</v>
          </cell>
          <cell r="LK77">
            <v>-68315.855060865433</v>
          </cell>
          <cell r="LL77">
            <v>-76254.842424536357</v>
          </cell>
          <cell r="LM77">
            <v>-97818.222030351375</v>
          </cell>
          <cell r="LN77">
            <v>-37312.401034982257</v>
          </cell>
          <cell r="LO77">
            <v>-40521.458290630471</v>
          </cell>
          <cell r="LP77">
            <v>-45712.38363000394</v>
          </cell>
          <cell r="LQ77">
            <v>-38520.575663646938</v>
          </cell>
          <cell r="LR77">
            <v>-36635.153457916953</v>
          </cell>
          <cell r="LS77">
            <v>-58818.499773302327</v>
          </cell>
          <cell r="LT77">
            <v>-81457.823356109016</v>
          </cell>
          <cell r="LU77" t="str">
            <v>#N/A N/A</v>
          </cell>
          <cell r="LV77" t="str">
            <v>#N/A N/A</v>
          </cell>
          <cell r="LW77" t="str">
            <v>#N/A N/A</v>
          </cell>
          <cell r="LX77" t="str">
            <v>#N/A N/A</v>
          </cell>
          <cell r="LY77" t="str">
            <v>#N/A N/A</v>
          </cell>
          <cell r="LZ77" t="str">
            <v>#N/A N/A</v>
          </cell>
          <cell r="MA77" t="str">
            <v>#N/A N/A</v>
          </cell>
          <cell r="MB77" t="str">
            <v>#N/A N/A</v>
          </cell>
          <cell r="MC77">
            <v>43849.642771410465</v>
          </cell>
          <cell r="MD77">
            <v>19632.274057882376</v>
          </cell>
          <cell r="ME77">
            <v>22916.410331354229</v>
          </cell>
          <cell r="MF77">
            <v>23952.62278063731</v>
          </cell>
          <cell r="MG77">
            <v>24863.054177187158</v>
          </cell>
          <cell r="MH77">
            <v>25009.935260063547</v>
          </cell>
          <cell r="MI77">
            <v>34731.759642641955</v>
          </cell>
          <cell r="MJ77" t="str">
            <v>#N/A N/A</v>
          </cell>
          <cell r="MK77" t="str">
            <v>#N/A N/A</v>
          </cell>
          <cell r="ML77" t="str">
            <v>#N/A N/A</v>
          </cell>
          <cell r="MM77" t="str">
            <v>#N/A N/A</v>
          </cell>
          <cell r="MN77" t="str">
            <v>#N/A N/A</v>
          </cell>
          <cell r="MO77" t="str">
            <v>#N/A N/A</v>
          </cell>
          <cell r="MP77" t="str">
            <v>#N/A N/A</v>
          </cell>
          <cell r="MQ77" t="str">
            <v>#N/A N/A</v>
          </cell>
          <cell r="MR77">
            <v>11565.760275287728</v>
          </cell>
          <cell r="MS77">
            <v>2580.6176044606173</v>
          </cell>
          <cell r="MT77">
            <v>2629.3000392841041</v>
          </cell>
          <cell r="MU77" t="str">
            <v>#N/A N/A</v>
          </cell>
          <cell r="MV77">
            <v>7722.8855514505303</v>
          </cell>
          <cell r="MW77">
            <v>8992.1374481166094</v>
          </cell>
          <cell r="MX77">
            <v>13401.277839831822</v>
          </cell>
          <cell r="MY77" t="str">
            <v>#N/A N/A</v>
          </cell>
          <cell r="MZ77">
            <v>-1251.532958984375</v>
          </cell>
          <cell r="NA77">
            <v>-1430.997802734375</v>
          </cell>
          <cell r="NB77">
            <v>-1102.1660602666402</v>
          </cell>
          <cell r="NC77">
            <v>-29152.287987891668</v>
          </cell>
          <cell r="ND77">
            <v>-6095.8501813525854</v>
          </cell>
          <cell r="NE77">
            <v>-6509.2921099389787</v>
          </cell>
          <cell r="NF77">
            <v>-5729.6484861545714</v>
          </cell>
          <cell r="NG77">
            <v>-6532.2126591029828</v>
          </cell>
          <cell r="NH77">
            <v>0</v>
          </cell>
          <cell r="NI77">
            <v>-11738.983067223182</v>
          </cell>
          <cell r="NJ77">
            <v>-8028.3013250783861</v>
          </cell>
          <cell r="NK77">
            <v>-5443.8713394494762</v>
          </cell>
          <cell r="NL77">
            <v>-2803.3001337967789</v>
          </cell>
          <cell r="NM77">
            <v>-19384.680945905548</v>
          </cell>
          <cell r="NN77" t="str">
            <v>#N/A N/A</v>
          </cell>
          <cell r="NO77">
            <v>17253.919921875</v>
          </cell>
          <cell r="NP77">
            <v>29351.32421875</v>
          </cell>
          <cell r="NQ77">
            <v>28424.18609251473</v>
          </cell>
          <cell r="NR77">
            <v>28503.912149701333</v>
          </cell>
          <cell r="NS77">
            <v>29237.906426355214</v>
          </cell>
          <cell r="NT77">
            <v>26820.351094679576</v>
          </cell>
          <cell r="NU77">
            <v>27641.809933022068</v>
          </cell>
          <cell r="NV77">
            <v>36231.149410058024</v>
          </cell>
          <cell r="NW77">
            <v>21364.41355647015</v>
          </cell>
          <cell r="NX77">
            <v>23534.557029331616</v>
          </cell>
          <cell r="NY77">
            <v>25278.352694143709</v>
          </cell>
          <cell r="NZ77">
            <v>25003.263095012444</v>
          </cell>
          <cell r="OA77">
            <v>30018.886323811614</v>
          </cell>
          <cell r="OB77">
            <v>28970.958249673076</v>
          </cell>
          <cell r="OC77" t="str">
            <v>#N/A N/A</v>
          </cell>
          <cell r="OD77" t="str">
            <v>CLP</v>
          </cell>
        </row>
        <row r="78">
          <cell r="C78" t="str">
            <v>PILMAIQUEN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5151.259</v>
          </cell>
          <cell r="O78">
            <v>21847.003000000001</v>
          </cell>
          <cell r="P78">
            <v>19475.187999999998</v>
          </cell>
          <cell r="Q78">
            <v>12217.257</v>
          </cell>
          <cell r="R78" t="str">
            <v>#N/A N/A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#N/A N/A</v>
          </cell>
          <cell r="AD78" t="str">
            <v>#N/A N/A</v>
          </cell>
          <cell r="AE78" t="str">
            <v>#N/A N/A</v>
          </cell>
          <cell r="AF78" t="str">
            <v>#N/A N/A</v>
          </cell>
          <cell r="AG78" t="str">
            <v>#N/A N/A</v>
          </cell>
          <cell r="AH78">
            <v>-115.5</v>
          </cell>
          <cell r="AI78">
            <v>-75.400001525878906</v>
          </cell>
          <cell r="AJ78">
            <v>-109.23800194263458</v>
          </cell>
          <cell r="AK78">
            <v>-157.39600099999998</v>
          </cell>
          <cell r="AL78">
            <v>-200.05500000000001</v>
          </cell>
          <cell r="AM78">
            <v>-351.35600244998932</v>
          </cell>
          <cell r="AN78">
            <v>-2230.3090350627899</v>
          </cell>
          <cell r="AO78">
            <v>-1806.56</v>
          </cell>
          <cell r="AP78">
            <v>-2256.5129999999999</v>
          </cell>
          <cell r="AQ78">
            <v>-79.817999999999998</v>
          </cell>
          <cell r="AR78">
            <v>2702.973</v>
          </cell>
          <cell r="AS78">
            <v>15914.916999999999</v>
          </cell>
          <cell r="AT78">
            <v>13921.242</v>
          </cell>
          <cell r="AU78">
            <v>4932.0590000000002</v>
          </cell>
          <cell r="AV78" t="str">
            <v>#N/A N/A</v>
          </cell>
          <cell r="AW78">
            <v>-116</v>
          </cell>
          <cell r="AX78">
            <v>-75.900001525878906</v>
          </cell>
          <cell r="AY78">
            <v>-110.302001953125</v>
          </cell>
          <cell r="AZ78">
            <v>-158.49800099999999</v>
          </cell>
          <cell r="BA78">
            <v>-200.05499999999998</v>
          </cell>
          <cell r="BB78">
            <v>-352.06500244140625</v>
          </cell>
          <cell r="BC78">
            <v>-2233.06103515625</v>
          </cell>
          <cell r="BD78">
            <v>-1810.3439999999998</v>
          </cell>
          <cell r="BE78">
            <v>-2260.7750000000001</v>
          </cell>
          <cell r="BF78">
            <v>-82.972999999999999</v>
          </cell>
          <cell r="BG78">
            <v>2107.442</v>
          </cell>
          <cell r="BH78">
            <v>14078.044</v>
          </cell>
          <cell r="BI78">
            <v>12055.608</v>
          </cell>
          <cell r="BJ78">
            <v>3084.5509999999999</v>
          </cell>
          <cell r="BK78" t="str">
            <v>#N/A N/A</v>
          </cell>
          <cell r="BL78" t="str">
            <v>#N/A N/A</v>
          </cell>
          <cell r="BM78" t="str">
            <v>#N/A N/A</v>
          </cell>
          <cell r="BN78">
            <v>3.750999927520752</v>
          </cell>
          <cell r="BO78">
            <v>1.1039999999999999</v>
          </cell>
          <cell r="BP78">
            <v>1.5779999999999998</v>
          </cell>
          <cell r="BQ78">
            <v>161.39599609375</v>
          </cell>
          <cell r="BR78">
            <v>190.12600708007812</v>
          </cell>
          <cell r="BS78" t="str">
            <v>#N/A N/A</v>
          </cell>
          <cell r="BT78" t="str">
            <v>#N/A N/A</v>
          </cell>
          <cell r="BU78">
            <v>202.10999999999999</v>
          </cell>
          <cell r="BV78">
            <v>118.02</v>
          </cell>
          <cell r="BW78">
            <v>8.0380000000000003</v>
          </cell>
          <cell r="BX78" t="str">
            <v>#N/A N/A</v>
          </cell>
          <cell r="BY78" t="str">
            <v>#N/A N/A</v>
          </cell>
          <cell r="BZ78" t="str">
            <v>#N/A N/A</v>
          </cell>
          <cell r="CA78">
            <v>0.40000000596046448</v>
          </cell>
          <cell r="CB78">
            <v>0</v>
          </cell>
          <cell r="CC78">
            <v>0</v>
          </cell>
          <cell r="CD78">
            <v>76.286002999999994</v>
          </cell>
          <cell r="CE78">
            <v>172.09</v>
          </cell>
          <cell r="CF78">
            <v>9.8210000991821289</v>
          </cell>
          <cell r="CG78">
            <v>0</v>
          </cell>
          <cell r="CH78" t="str">
            <v>#N/A N/A</v>
          </cell>
          <cell r="CI78" t="str">
            <v>#N/A N/A</v>
          </cell>
          <cell r="CJ78" t="str">
            <v>#N/A N/A</v>
          </cell>
          <cell r="CK78">
            <v>4.8949999999999996</v>
          </cell>
          <cell r="CL78">
            <v>296.19799999999998</v>
          </cell>
          <cell r="CM78" t="str">
            <v>#N/A N/A</v>
          </cell>
          <cell r="CN78" t="str">
            <v>#N/A N/A</v>
          </cell>
          <cell r="CO78" t="str">
            <v>#N/A N/A</v>
          </cell>
          <cell r="CP78">
            <v>303.79999694228172</v>
          </cell>
          <cell r="CQ78">
            <v>-714.99997711181641</v>
          </cell>
          <cell r="CR78">
            <v>-129.49102783203125</v>
          </cell>
          <cell r="CS78">
            <v>-387.14099900000002</v>
          </cell>
          <cell r="CT78">
            <v>1837.3200000000002</v>
          </cell>
          <cell r="CU78">
            <v>1988.9469442367554</v>
          </cell>
          <cell r="CV78">
            <v>438.13995361328125</v>
          </cell>
          <cell r="CW78">
            <v>6184.3329999999996</v>
          </cell>
          <cell r="CX78">
            <v>788.06100000000004</v>
          </cell>
          <cell r="CY78">
            <v>3091.1550000000002</v>
          </cell>
          <cell r="CZ78">
            <v>-111.31</v>
          </cell>
          <cell r="DA78">
            <v>4057.5909999999999</v>
          </cell>
          <cell r="DB78">
            <v>3228.0239999999999</v>
          </cell>
          <cell r="DC78">
            <v>-7407.4409999999998</v>
          </cell>
          <cell r="DD78" t="str">
            <v>#N/A N/A</v>
          </cell>
          <cell r="DE78">
            <v>38.799999237060547</v>
          </cell>
          <cell r="DF78">
            <v>-122.09999847412109</v>
          </cell>
          <cell r="DG78">
            <v>10.395999908447266</v>
          </cell>
          <cell r="DH78">
            <v>1.998</v>
          </cell>
          <cell r="DI78">
            <v>270.815</v>
          </cell>
          <cell r="DJ78">
            <v>332.7239990234375</v>
          </cell>
          <cell r="DK78">
            <v>64.515998840332031</v>
          </cell>
          <cell r="DL78">
            <v>1051.7260000000001</v>
          </cell>
          <cell r="DM78">
            <v>233.62099999999998</v>
          </cell>
          <cell r="DN78">
            <v>447.85999999999996</v>
          </cell>
          <cell r="DO78">
            <v>-119.50999999999999</v>
          </cell>
          <cell r="DP78">
            <v>496.185</v>
          </cell>
          <cell r="DQ78">
            <v>1234.3109999999999</v>
          </cell>
          <cell r="DR78">
            <v>-777.10399999999993</v>
          </cell>
          <cell r="DS78" t="str">
            <v>#N/A N/A</v>
          </cell>
          <cell r="DT78">
            <v>265</v>
          </cell>
          <cell r="DU78">
            <v>-592.9000244140625</v>
          </cell>
          <cell r="DV78">
            <v>-139.88699340820312</v>
          </cell>
          <cell r="DW78">
            <v>-389.13900799999999</v>
          </cell>
          <cell r="DX78">
            <v>1566.5049999999999</v>
          </cell>
          <cell r="DY78">
            <v>1656.2230224609375</v>
          </cell>
          <cell r="DZ78">
            <v>373.62399291992187</v>
          </cell>
          <cell r="EA78">
            <v>5132.607</v>
          </cell>
          <cell r="EB78">
            <v>554.43999999999994</v>
          </cell>
          <cell r="EC78">
            <v>2643.2950000000001</v>
          </cell>
          <cell r="ED78">
            <v>8.1999999999999993</v>
          </cell>
          <cell r="EE78">
            <v>3561.4059999999999</v>
          </cell>
          <cell r="EF78">
            <v>1993.713</v>
          </cell>
          <cell r="EG78">
            <v>-6630.3369999999995</v>
          </cell>
          <cell r="EH78" t="str">
            <v>#N/A N/A</v>
          </cell>
          <cell r="EI78">
            <v>5.2560000419616699</v>
          </cell>
          <cell r="EJ78">
            <v>3.9509999752044678</v>
          </cell>
          <cell r="EK78">
            <v>10.760000228881836</v>
          </cell>
          <cell r="EL78">
            <v>392.10900899999996</v>
          </cell>
          <cell r="EM78">
            <v>223.70599999999999</v>
          </cell>
          <cell r="EN78">
            <v>54.087001800537109</v>
          </cell>
          <cell r="EO78">
            <v>78.592002868652344</v>
          </cell>
          <cell r="EP78">
            <v>108.931</v>
          </cell>
          <cell r="EQ78">
            <v>12398.689999999999</v>
          </cell>
          <cell r="ER78">
            <v>11023.903999999999</v>
          </cell>
          <cell r="ES78">
            <v>4967.0869999999995</v>
          </cell>
          <cell r="ET78">
            <v>17434.754000000001</v>
          </cell>
          <cell r="EU78">
            <v>9104.8599999999988</v>
          </cell>
          <cell r="EV78">
            <v>4254.4790000000003</v>
          </cell>
          <cell r="EW78" t="str">
            <v>#N/A N/A</v>
          </cell>
          <cell r="EX78">
            <v>654.08197021484375</v>
          </cell>
          <cell r="EY78">
            <v>1056.9739990234375</v>
          </cell>
          <cell r="EZ78">
            <v>1084.81201171875</v>
          </cell>
          <cell r="FA78">
            <v>7378.3618159999996</v>
          </cell>
          <cell r="FB78">
            <v>7109.1189999999997</v>
          </cell>
          <cell r="FC78">
            <v>9815.1943359375</v>
          </cell>
          <cell r="FD78">
            <v>10612.650390625</v>
          </cell>
          <cell r="FE78">
            <v>23508.876</v>
          </cell>
          <cell r="FF78">
            <v>18274.177</v>
          </cell>
          <cell r="FG78">
            <v>23367.112999999998</v>
          </cell>
          <cell r="FH78">
            <v>5324.3589999999995</v>
          </cell>
          <cell r="FI78">
            <v>6853.8620000000001</v>
          </cell>
          <cell r="FJ78">
            <v>8231.473</v>
          </cell>
          <cell r="FK78">
            <v>7473.7969999999996</v>
          </cell>
          <cell r="FL78" t="str">
            <v>#N/A N/A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2.3149999999999999</v>
          </cell>
          <cell r="FU78">
            <v>70.918999999999997</v>
          </cell>
          <cell r="FV78">
            <v>35.634</v>
          </cell>
          <cell r="FW78">
            <v>1916.384</v>
          </cell>
          <cell r="FX78">
            <v>2120.556</v>
          </cell>
          <cell r="FY78">
            <v>2554.2909999999997</v>
          </cell>
          <cell r="FZ78">
            <v>1296.548</v>
          </cell>
          <cell r="GA78" t="str">
            <v>#N/A N/A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 t="str">
            <v>#N/A N/A</v>
          </cell>
          <cell r="GQ78">
            <v>1181.5</v>
          </cell>
          <cell r="GR78">
            <v>1475.8599853515625</v>
          </cell>
          <cell r="GS78">
            <v>1706.9599609375</v>
          </cell>
          <cell r="GT78">
            <v>7878.7719729999999</v>
          </cell>
          <cell r="GU78">
            <v>7466.7959999999994</v>
          </cell>
          <cell r="GV78">
            <v>10196.3564453125</v>
          </cell>
          <cell r="GW78">
            <v>10691.4921875</v>
          </cell>
          <cell r="GX78">
            <v>23793.364999999998</v>
          </cell>
          <cell r="GY78">
            <v>32576.661</v>
          </cell>
          <cell r="GZ78">
            <v>42101.061000000002</v>
          </cell>
          <cell r="HA78">
            <v>23062.832999999999</v>
          </cell>
          <cell r="HB78">
            <v>28595.157999999999</v>
          </cell>
          <cell r="HC78">
            <v>22468.235000000001</v>
          </cell>
          <cell r="HD78">
            <v>15438.111999999999</v>
          </cell>
          <cell r="HE78" t="str">
            <v>#N/A N/A</v>
          </cell>
          <cell r="HF78">
            <v>11.501999855041504</v>
          </cell>
          <cell r="HG78">
            <v>11.128000259399414</v>
          </cell>
          <cell r="HH78">
            <v>10.343000411987305</v>
          </cell>
          <cell r="HI78">
            <v>9.6129999999999995</v>
          </cell>
          <cell r="HJ78">
            <v>10.759</v>
          </cell>
          <cell r="HK78">
            <v>53.507999420166016</v>
          </cell>
          <cell r="HL78">
            <v>156.08500671386719</v>
          </cell>
          <cell r="HM78">
            <v>144.70499999999998</v>
          </cell>
          <cell r="HN78">
            <v>16110.126999999999</v>
          </cell>
          <cell r="HO78">
            <v>54146.549999999996</v>
          </cell>
          <cell r="HP78">
            <v>74950.714999999997</v>
          </cell>
          <cell r="HQ78">
            <v>75102.884999999995</v>
          </cell>
          <cell r="HR78">
            <v>72108.115999999995</v>
          </cell>
          <cell r="HS78">
            <v>71063.077999999994</v>
          </cell>
          <cell r="HT78" t="str">
            <v>#N/A N/A</v>
          </cell>
          <cell r="HU78">
            <v>6560.3701171875</v>
          </cell>
          <cell r="HV78">
            <v>5922.13818359375</v>
          </cell>
          <cell r="HW78">
            <v>5931.2490234375</v>
          </cell>
          <cell r="HX78">
            <v>8282.1474610000005</v>
          </cell>
          <cell r="HY78">
            <v>7870.6139999999996</v>
          </cell>
          <cell r="HZ78">
            <v>10455.0419921875</v>
          </cell>
          <cell r="IA78">
            <v>11124.33984375</v>
          </cell>
          <cell r="IB78">
            <v>24331.577999999998</v>
          </cell>
          <cell r="IC78">
            <v>49296.646000000001</v>
          </cell>
          <cell r="ID78">
            <v>99260.231999999989</v>
          </cell>
          <cell r="IE78">
            <v>103727.326</v>
          </cell>
          <cell r="IF78">
            <v>109372.96299999999</v>
          </cell>
          <cell r="IG78">
            <v>102672.485</v>
          </cell>
          <cell r="IH78">
            <v>96880.286999999997</v>
          </cell>
          <cell r="II78" t="str">
            <v>#N/A N/A</v>
          </cell>
          <cell r="IJ78">
            <v>12.609000205993652</v>
          </cell>
          <cell r="IK78">
            <v>3.6099998950958252</v>
          </cell>
          <cell r="IL78">
            <v>5.565000057220459</v>
          </cell>
          <cell r="IM78">
            <v>6.5459999999999994</v>
          </cell>
          <cell r="IN78">
            <v>541.34199999999998</v>
          </cell>
          <cell r="IO78">
            <v>9.4999998807907104E-2</v>
          </cell>
          <cell r="IP78">
            <v>138.68499755859375</v>
          </cell>
          <cell r="IQ78">
            <v>1E-3</v>
          </cell>
          <cell r="IR78">
            <v>3033.0450000000001</v>
          </cell>
          <cell r="IS78">
            <v>7129.8639999999996</v>
          </cell>
          <cell r="IT78">
            <v>2587.7719999999999</v>
          </cell>
          <cell r="IU78">
            <v>1704.308</v>
          </cell>
          <cell r="IV78">
            <v>557.97299999999996</v>
          </cell>
          <cell r="IW78">
            <v>554.41199999999992</v>
          </cell>
          <cell r="IX78" t="str">
            <v>#N/A N/A</v>
          </cell>
          <cell r="IY78">
            <v>0</v>
          </cell>
          <cell r="IZ78">
            <v>0</v>
          </cell>
          <cell r="JA78">
            <v>0</v>
          </cell>
          <cell r="JB78">
            <v>0</v>
          </cell>
          <cell r="JC78">
            <v>0</v>
          </cell>
          <cell r="JD78">
            <v>0</v>
          </cell>
          <cell r="JE78">
            <v>0</v>
          </cell>
          <cell r="JF78">
            <v>0</v>
          </cell>
          <cell r="JG78">
            <v>16019.721</v>
          </cell>
          <cell r="JH78">
            <v>60279.168000000005</v>
          </cell>
          <cell r="JI78">
            <v>70719.510999999999</v>
          </cell>
          <cell r="JJ78">
            <v>107323.012</v>
          </cell>
          <cell r="JK78">
            <v>116966.163</v>
          </cell>
          <cell r="JL78">
            <v>103324.624</v>
          </cell>
          <cell r="JM78" t="str">
            <v>#N/A N/A</v>
          </cell>
          <cell r="JN78">
            <v>120.29799652099609</v>
          </cell>
          <cell r="JO78">
            <v>10.531000137329102</v>
          </cell>
          <cell r="JP78">
            <v>11.73900032043457</v>
          </cell>
          <cell r="JQ78">
            <v>2613.0350950000002</v>
          </cell>
          <cell r="JR78">
            <v>702.96100000000001</v>
          </cell>
          <cell r="JS78">
            <v>940.73699951171875</v>
          </cell>
          <cell r="JT78">
            <v>389.99600219726562</v>
          </cell>
          <cell r="JU78">
            <v>3575.1509999999998</v>
          </cell>
          <cell r="JV78">
            <v>22787.075000000001</v>
          </cell>
          <cell r="JW78">
            <v>70566.797000000006</v>
          </cell>
          <cell r="JX78">
            <v>75982.319999999992</v>
          </cell>
          <cell r="JY78">
            <v>117863.92000000001</v>
          </cell>
          <cell r="JZ78">
            <v>119923.91800000001</v>
          </cell>
          <cell r="KA78">
            <v>127868.15400000001</v>
          </cell>
          <cell r="KB78" t="str">
            <v>#N/A N/A</v>
          </cell>
          <cell r="KC78">
            <v>0</v>
          </cell>
          <cell r="KD78">
            <v>0</v>
          </cell>
          <cell r="KE78">
            <v>0</v>
          </cell>
          <cell r="KF78">
            <v>0</v>
          </cell>
          <cell r="KG78">
            <v>0</v>
          </cell>
          <cell r="KH78">
            <v>574.95599365234375</v>
          </cell>
          <cell r="KI78">
            <v>285.96099853515625</v>
          </cell>
          <cell r="KJ78">
            <v>727.15</v>
          </cell>
          <cell r="KK78">
            <v>4572.8760000000002</v>
          </cell>
          <cell r="KL78">
            <v>5715.268</v>
          </cell>
          <cell r="KM78">
            <v>6531.8939999999993</v>
          </cell>
          <cell r="KN78">
            <v>0.14799999999999999</v>
          </cell>
          <cell r="KO78">
            <v>-4.9979999999999993</v>
          </cell>
          <cell r="KP78">
            <v>-9.33</v>
          </cell>
          <cell r="KQ78" t="str">
            <v>#N/A N/A</v>
          </cell>
          <cell r="KR78">
            <v>6440.072021484375</v>
          </cell>
          <cell r="KS78">
            <v>5911.6068725585937</v>
          </cell>
          <cell r="KT78">
            <v>5919.5098876953125</v>
          </cell>
          <cell r="KU78">
            <v>5669.1119389999994</v>
          </cell>
          <cell r="KV78">
            <v>7167.6529999999993</v>
          </cell>
          <cell r="KW78">
            <v>9514.3048706054687</v>
          </cell>
          <cell r="KX78">
            <v>10734.344055175781</v>
          </cell>
          <cell r="KY78">
            <v>20756.427000000003</v>
          </cell>
          <cell r="KZ78">
            <v>26509.571</v>
          </cell>
          <cell r="LA78">
            <v>28693.434999999998</v>
          </cell>
          <cell r="LB78">
            <v>27745.005999999998</v>
          </cell>
          <cell r="LC78">
            <v>-8490.9570000000003</v>
          </cell>
          <cell r="LD78">
            <v>-17251.433000000001</v>
          </cell>
          <cell r="LE78">
            <v>-30987.867000000002</v>
          </cell>
          <cell r="LF78" t="str">
            <v>#N/A N/A</v>
          </cell>
          <cell r="LG78">
            <v>-0.69999998807907104</v>
          </cell>
          <cell r="LH78">
            <v>0</v>
          </cell>
          <cell r="LI78">
            <v>0</v>
          </cell>
          <cell r="LJ78">
            <v>0</v>
          </cell>
          <cell r="LK78">
            <v>0</v>
          </cell>
          <cell r="LL78">
            <v>-40.838001251220703</v>
          </cell>
          <cell r="LM78">
            <v>-10.02299976348877</v>
          </cell>
          <cell r="LN78">
            <v>-1.2949999999999999</v>
          </cell>
          <cell r="LO78">
            <v>-13723.457999999999</v>
          </cell>
          <cell r="LP78">
            <v>-28058.338</v>
          </cell>
          <cell r="LQ78">
            <v>-22269.236999999997</v>
          </cell>
          <cell r="LR78">
            <v>-1925.607</v>
          </cell>
          <cell r="LS78">
            <v>-405.173</v>
          </cell>
          <cell r="LT78">
            <v>-802.58199999999999</v>
          </cell>
          <cell r="LU78" t="str">
            <v>#N/A N/A</v>
          </cell>
          <cell r="LV78" t="str">
            <v>#N/A N/A</v>
          </cell>
          <cell r="LW78" t="str">
            <v>#N/A N/A</v>
          </cell>
          <cell r="LX78" t="str">
            <v>#N/A N/A</v>
          </cell>
          <cell r="LY78" t="str">
            <v>#N/A N/A</v>
          </cell>
          <cell r="LZ78" t="str">
            <v>#N/A N/A</v>
          </cell>
          <cell r="MA78" t="str">
            <v>#N/A N/A</v>
          </cell>
          <cell r="MB78" t="str">
            <v>#N/A N/A</v>
          </cell>
          <cell r="MC78" t="str">
            <v>#N/A N/A</v>
          </cell>
          <cell r="MD78" t="str">
            <v>#N/A N/A</v>
          </cell>
          <cell r="ME78">
            <v>2404.5789999999997</v>
          </cell>
          <cell r="MF78">
            <v>4742.0039999999999</v>
          </cell>
          <cell r="MG78">
            <v>4281.1850000000004</v>
          </cell>
          <cell r="MH78">
            <v>6944.0249999999996</v>
          </cell>
          <cell r="MI78">
            <v>6490.9349999999995</v>
          </cell>
          <cell r="MJ78" t="str">
            <v>#N/A N/A</v>
          </cell>
          <cell r="MK78" t="str">
            <v>#N/A N/A</v>
          </cell>
          <cell r="ML78" t="str">
            <v>#N/A N/A</v>
          </cell>
          <cell r="MM78" t="str">
            <v>#N/A N/A</v>
          </cell>
          <cell r="MN78" t="str">
            <v>#N/A N/A</v>
          </cell>
          <cell r="MO78" t="str">
            <v>#N/A N/A</v>
          </cell>
          <cell r="MP78" t="str">
            <v>#N/A N/A</v>
          </cell>
          <cell r="MQ78" t="str">
            <v>#N/A N/A</v>
          </cell>
          <cell r="MR78">
            <v>-1051.7260000000001</v>
          </cell>
          <cell r="MS78">
            <v>616.89499999999998</v>
          </cell>
          <cell r="MT78">
            <v>-970.80099999999993</v>
          </cell>
          <cell r="MU78">
            <v>926.61699999999996</v>
          </cell>
          <cell r="MV78">
            <v>2894.2059999999997</v>
          </cell>
          <cell r="MW78">
            <v>3478.2069999999999</v>
          </cell>
          <cell r="MX78">
            <v>2457.2109999999998</v>
          </cell>
          <cell r="MY78" t="str">
            <v>#N/A N/A</v>
          </cell>
          <cell r="MZ78">
            <v>-500</v>
          </cell>
          <cell r="NA78">
            <v>0</v>
          </cell>
          <cell r="NB78">
            <v>0</v>
          </cell>
          <cell r="NC78">
            <v>0</v>
          </cell>
          <cell r="ND78">
            <v>0</v>
          </cell>
          <cell r="NE78">
            <v>-110.06600189208984</v>
          </cell>
          <cell r="NF78">
            <v>0</v>
          </cell>
          <cell r="NG78">
            <v>0</v>
          </cell>
          <cell r="NH78">
            <v>0</v>
          </cell>
          <cell r="NI78">
            <v>0</v>
          </cell>
          <cell r="NJ78">
            <v>-1023.24</v>
          </cell>
          <cell r="NK78">
            <v>-966.1339999999999</v>
          </cell>
          <cell r="NL78">
            <v>-1388.0939999999998</v>
          </cell>
          <cell r="NM78">
            <v>-717.30499999999995</v>
          </cell>
          <cell r="NN78" t="str">
            <v>#N/A N/A</v>
          </cell>
          <cell r="NO78">
            <v>0.5</v>
          </cell>
          <cell r="NP78">
            <v>0.5</v>
          </cell>
          <cell r="NQ78">
            <v>1.0640000104904175</v>
          </cell>
          <cell r="NR78">
            <v>1.1019999999999999</v>
          </cell>
          <cell r="NS78">
            <v>0</v>
          </cell>
          <cell r="NT78">
            <v>0.70899999141693115</v>
          </cell>
          <cell r="NU78">
            <v>2.752000093460083</v>
          </cell>
          <cell r="NV78">
            <v>3.7839999999999998</v>
          </cell>
          <cell r="NW78">
            <v>4.2619999999999996</v>
          </cell>
          <cell r="NX78">
            <v>3.1549999999999998</v>
          </cell>
          <cell r="NY78">
            <v>595.53099999999995</v>
          </cell>
          <cell r="NZ78">
            <v>1836.8729999999998</v>
          </cell>
          <cell r="OA78">
            <v>1865.634</v>
          </cell>
          <cell r="OB78">
            <v>1847.5079999999998</v>
          </cell>
          <cell r="OC78" t="str">
            <v>#N/A N/A</v>
          </cell>
          <cell r="OD78" t="str">
            <v>CLP</v>
          </cell>
        </row>
        <row r="79">
          <cell r="C79" t="str">
            <v>BESALCO</v>
          </cell>
          <cell r="D79">
            <v>61244</v>
          </cell>
          <cell r="E79">
            <v>72503.296875</v>
          </cell>
          <cell r="F79">
            <v>112324.296875</v>
          </cell>
          <cell r="G79">
            <v>167406.859375</v>
          </cell>
          <cell r="H79">
            <v>110343.1015625</v>
          </cell>
          <cell r="I79">
            <v>140423.578125</v>
          </cell>
          <cell r="J79">
            <v>218865.96875</v>
          </cell>
          <cell r="K79">
            <v>250015.36799999999</v>
          </cell>
          <cell r="L79">
            <v>251563.33499999999</v>
          </cell>
          <cell r="M79">
            <v>321612.67099999997</v>
          </cell>
          <cell r="N79">
            <v>385879.14399999997</v>
          </cell>
          <cell r="O79">
            <v>392300.94699999999</v>
          </cell>
          <cell r="P79">
            <v>316735.31900000002</v>
          </cell>
          <cell r="Q79">
            <v>390710.31099999999</v>
          </cell>
          <cell r="R79">
            <v>396550.78399999999</v>
          </cell>
          <cell r="S79">
            <v>53254.69921875</v>
          </cell>
          <cell r="T79">
            <v>63186.80078125</v>
          </cell>
          <cell r="U79">
            <v>99693.796875</v>
          </cell>
          <cell r="V79">
            <v>151512.046875</v>
          </cell>
          <cell r="W79">
            <v>96445.296875</v>
          </cell>
          <cell r="X79">
            <v>121181.9140625</v>
          </cell>
          <cell r="Y79">
            <v>193561.90625</v>
          </cell>
          <cell r="Z79">
            <v>223417.75699999998</v>
          </cell>
          <cell r="AA79">
            <v>220431.152</v>
          </cell>
          <cell r="AB79">
            <v>282559.20600000001</v>
          </cell>
          <cell r="AC79">
            <v>341846.86799999996</v>
          </cell>
          <cell r="AD79">
            <v>364223.77100000001</v>
          </cell>
          <cell r="AE79">
            <v>301574.74</v>
          </cell>
          <cell r="AF79">
            <v>340941.723</v>
          </cell>
          <cell r="AG79">
            <v>350691.38799999998</v>
          </cell>
          <cell r="AH79">
            <v>5196.800048828125</v>
          </cell>
          <cell r="AI79">
            <v>7082.10009765625</v>
          </cell>
          <cell r="AJ79">
            <v>9478.7998049999987</v>
          </cell>
          <cell r="AK79">
            <v>12041.227783203125</v>
          </cell>
          <cell r="AL79">
            <v>13132.98876953125</v>
          </cell>
          <cell r="AM79">
            <v>21567.51025390625</v>
          </cell>
          <cell r="AN79">
            <v>34217.193359375</v>
          </cell>
          <cell r="AO79">
            <v>40078.053</v>
          </cell>
          <cell r="AP79">
            <v>41626.635999999999</v>
          </cell>
          <cell r="AQ79">
            <v>46698.891000000003</v>
          </cell>
          <cell r="AR79">
            <v>49924.47</v>
          </cell>
          <cell r="AS79">
            <v>30875.328999999998</v>
          </cell>
          <cell r="AT79">
            <v>15053.843000000001</v>
          </cell>
          <cell r="AU79">
            <v>55812.334000000003</v>
          </cell>
          <cell r="AV79">
            <v>54345.494000000006</v>
          </cell>
          <cell r="AW79">
            <v>2496.300048828125</v>
          </cell>
          <cell r="AX79">
            <v>3910.800048828125</v>
          </cell>
          <cell r="AY79">
            <v>5941.7998049999997</v>
          </cell>
          <cell r="AZ79">
            <v>8182.90380859375</v>
          </cell>
          <cell r="BA79">
            <v>9388.9658203125</v>
          </cell>
          <cell r="BB79">
            <v>13657.8134765625</v>
          </cell>
          <cell r="BC79">
            <v>17257.9296875</v>
          </cell>
          <cell r="BD79">
            <v>22901.973999999998</v>
          </cell>
          <cell r="BE79">
            <v>23014.07</v>
          </cell>
          <cell r="BF79">
            <v>27522.445</v>
          </cell>
          <cell r="BG79">
            <v>26963.127999999997</v>
          </cell>
          <cell r="BH79">
            <v>9863.0110000000004</v>
          </cell>
          <cell r="BI79">
            <v>-4102.451</v>
          </cell>
          <cell r="BJ79">
            <v>34730.805</v>
          </cell>
          <cell r="BK79">
            <v>34296.953000000001</v>
          </cell>
          <cell r="BL79" t="str">
            <v>#N/A N/A</v>
          </cell>
          <cell r="BM79" t="str">
            <v>#N/A N/A</v>
          </cell>
          <cell r="BN79" t="str">
            <v>#N/A N/A</v>
          </cell>
          <cell r="BO79">
            <v>190.14399719238281</v>
          </cell>
          <cell r="BP79">
            <v>387.90899658203125</v>
          </cell>
          <cell r="BQ79">
            <v>420.4219970703125</v>
          </cell>
          <cell r="BR79">
            <v>1414.77294921875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2058.39990234375</v>
          </cell>
          <cell r="CB79">
            <v>1869.9000244140625</v>
          </cell>
          <cell r="CC79">
            <v>1866.9000239999998</v>
          </cell>
          <cell r="CD79">
            <v>2268.52587890625</v>
          </cell>
          <cell r="CE79">
            <v>2572.3349609375</v>
          </cell>
          <cell r="CF79">
            <v>2753.240966796875</v>
          </cell>
          <cell r="CG79">
            <v>5363.64501953125</v>
          </cell>
          <cell r="CH79">
            <v>5863.7689999999993</v>
          </cell>
          <cell r="CI79">
            <v>3852.5439999999999</v>
          </cell>
          <cell r="CJ79">
            <v>5093.1269999999995</v>
          </cell>
          <cell r="CK79">
            <v>5693.018</v>
          </cell>
          <cell r="CL79">
            <v>5497.1030000000001</v>
          </cell>
          <cell r="CM79">
            <v>7643.0749999999998</v>
          </cell>
          <cell r="CN79">
            <v>10540.34</v>
          </cell>
          <cell r="CO79">
            <v>10489.509</v>
          </cell>
          <cell r="CP79">
            <v>1775.2001037597656</v>
          </cell>
          <cell r="CQ79">
            <v>4523.6000671386719</v>
          </cell>
          <cell r="CR79">
            <v>7216.7996829999993</v>
          </cell>
          <cell r="CS79">
            <v>8607.7548675537109</v>
          </cell>
          <cell r="CT79">
            <v>11069.099822998047</v>
          </cell>
          <cell r="CU79">
            <v>15847.028442382813</v>
          </cell>
          <cell r="CV79">
            <v>15950.4658203125</v>
          </cell>
          <cell r="CW79">
            <v>22976.473999999998</v>
          </cell>
          <cell r="CX79">
            <v>23705.428</v>
          </cell>
          <cell r="CY79">
            <v>29273.719000000001</v>
          </cell>
          <cell r="CZ79">
            <v>27736.507000000001</v>
          </cell>
          <cell r="DA79">
            <v>8262.3330000000005</v>
          </cell>
          <cell r="DB79">
            <v>-16581.45</v>
          </cell>
          <cell r="DC79">
            <v>24463.933000000001</v>
          </cell>
          <cell r="DD79">
            <v>21497.223999999998</v>
          </cell>
          <cell r="DE79">
            <v>792.0999755859375</v>
          </cell>
          <cell r="DF79">
            <v>750.9000244140625</v>
          </cell>
          <cell r="DG79">
            <v>1242.8000489999999</v>
          </cell>
          <cell r="DH79">
            <v>1190.3499755859375</v>
          </cell>
          <cell r="DI79">
            <v>1846.987060546875</v>
          </cell>
          <cell r="DJ79">
            <v>2544.85595703125</v>
          </cell>
          <cell r="DK79">
            <v>2185.991943359375</v>
          </cell>
          <cell r="DL79">
            <v>2128.8589999999999</v>
          </cell>
          <cell r="DM79">
            <v>2193.98</v>
          </cell>
          <cell r="DN79">
            <v>3869.8179999999998</v>
          </cell>
          <cell r="DO79">
            <v>4666.7429999999995</v>
          </cell>
          <cell r="DP79">
            <v>-172.31799999999998</v>
          </cell>
          <cell r="DQ79">
            <v>-4807.933</v>
          </cell>
          <cell r="DR79">
            <v>5178.8029999999999</v>
          </cell>
          <cell r="DS79">
            <v>6870.2979999999998</v>
          </cell>
          <cell r="DT79">
            <v>983.0999755859375</v>
          </cell>
          <cell r="DU79">
            <v>3772.699951171875</v>
          </cell>
          <cell r="DV79">
            <v>5974</v>
          </cell>
          <cell r="DW79">
            <v>7417.40478515625</v>
          </cell>
          <cell r="DX79">
            <v>9222.11328125</v>
          </cell>
          <cell r="DY79">
            <v>13302.171875</v>
          </cell>
          <cell r="DZ79">
            <v>13764.47265625</v>
          </cell>
          <cell r="EA79">
            <v>20847.614999999998</v>
          </cell>
          <cell r="EB79">
            <v>21511.448</v>
          </cell>
          <cell r="EC79">
            <v>25403.900999999998</v>
          </cell>
          <cell r="ED79">
            <v>23069.763999999999</v>
          </cell>
          <cell r="EE79">
            <v>8434.6509999999998</v>
          </cell>
          <cell r="EF79">
            <v>-11773.517</v>
          </cell>
          <cell r="EG79">
            <v>19285.129999999997</v>
          </cell>
          <cell r="EH79">
            <v>14626.925999999999</v>
          </cell>
          <cell r="EI79">
            <v>4492.5390625</v>
          </cell>
          <cell r="EJ79">
            <v>3827.72607421875</v>
          </cell>
          <cell r="EK79">
            <v>2052.554932</v>
          </cell>
          <cell r="EL79">
            <v>7714.20703125</v>
          </cell>
          <cell r="EM79">
            <v>1449.9969482421875</v>
          </cell>
          <cell r="EN79">
            <v>4318.26416015625</v>
          </cell>
          <cell r="EO79">
            <v>2989.81298828125</v>
          </cell>
          <cell r="EP79">
            <v>14108.699999999999</v>
          </cell>
          <cell r="EQ79">
            <v>19629.471999999998</v>
          </cell>
          <cell r="ER79">
            <v>24214.922999999999</v>
          </cell>
          <cell r="ES79">
            <v>16609.847000000002</v>
          </cell>
          <cell r="ET79">
            <v>16009.306999999999</v>
          </cell>
          <cell r="EU79">
            <v>35289.741000000002</v>
          </cell>
          <cell r="EV79">
            <v>36845.593000000001</v>
          </cell>
          <cell r="EW79">
            <v>13119.723</v>
          </cell>
          <cell r="EX79">
            <v>457.42599487304687</v>
          </cell>
          <cell r="EY79">
            <v>80.996002197265625</v>
          </cell>
          <cell r="EZ79">
            <v>310.08700599999997</v>
          </cell>
          <cell r="FA79">
            <v>160.77799987792969</v>
          </cell>
          <cell r="FB79">
            <v>4945.48388671875</v>
          </cell>
          <cell r="FC79">
            <v>2905.19189453125</v>
          </cell>
          <cell r="FD79">
            <v>8327.0986328125</v>
          </cell>
          <cell r="FE79">
            <v>10277.882</v>
          </cell>
          <cell r="FF79">
            <v>12215.556999999999</v>
          </cell>
          <cell r="FG79">
            <v>1641.98</v>
          </cell>
          <cell r="FH79">
            <v>3279.7059999999997</v>
          </cell>
          <cell r="FI79">
            <v>2817.8029999999999</v>
          </cell>
          <cell r="FJ79">
            <v>2121.8609999999999</v>
          </cell>
          <cell r="FK79">
            <v>2470.6990000000001</v>
          </cell>
          <cell r="FL79">
            <v>4996.2379999999994</v>
          </cell>
          <cell r="FM79">
            <v>20563.74609375</v>
          </cell>
          <cell r="FN79">
            <v>17129.82421875</v>
          </cell>
          <cell r="FO79">
            <v>29670.109375</v>
          </cell>
          <cell r="FP79">
            <v>46900.51171875</v>
          </cell>
          <cell r="FQ79">
            <v>27359.900390625</v>
          </cell>
          <cell r="FR79">
            <v>41722.19140625</v>
          </cell>
          <cell r="FS79">
            <v>53202.41796875</v>
          </cell>
          <cell r="FT79">
            <v>59288.716</v>
          </cell>
          <cell r="FU79">
            <v>61888.434999999998</v>
          </cell>
          <cell r="FV79">
            <v>80663.429999999993</v>
          </cell>
          <cell r="FW79">
            <v>31529.315999999999</v>
          </cell>
          <cell r="FX79">
            <v>55229.384999999995</v>
          </cell>
          <cell r="FY79">
            <v>58168.464999999997</v>
          </cell>
          <cell r="FZ79">
            <v>51931.208999999995</v>
          </cell>
          <cell r="GA79">
            <v>63375.275999999998</v>
          </cell>
          <cell r="GB79">
            <v>13204.0283203125</v>
          </cell>
          <cell r="GC79">
            <v>19592.927734375</v>
          </cell>
          <cell r="GD79">
            <v>21208.339843999998</v>
          </cell>
          <cell r="GE79">
            <v>17793.73046875</v>
          </cell>
          <cell r="GF79">
            <v>19843.890625</v>
          </cell>
          <cell r="GG79">
            <v>29152.1328125</v>
          </cell>
          <cell r="GH79">
            <v>43625.30078125</v>
          </cell>
          <cell r="GI79">
            <v>33203.732000000004</v>
          </cell>
          <cell r="GJ79">
            <v>54640.201000000001</v>
          </cell>
          <cell r="GK79">
            <v>65853.726999999999</v>
          </cell>
          <cell r="GL79">
            <v>72371.36099999999</v>
          </cell>
          <cell r="GM79">
            <v>77158.673999999999</v>
          </cell>
          <cell r="GN79">
            <v>111262.095</v>
          </cell>
          <cell r="GO79">
            <v>128531.492</v>
          </cell>
          <cell r="GP79">
            <v>114939.45899999999</v>
          </cell>
          <cell r="GQ79">
            <v>45282.5703125</v>
          </cell>
          <cell r="GR79">
            <v>56347.3203125</v>
          </cell>
          <cell r="GS79">
            <v>72194.609375</v>
          </cell>
          <cell r="GT79">
            <v>89215.640625</v>
          </cell>
          <cell r="GU79">
            <v>67841.296875</v>
          </cell>
          <cell r="GV79">
            <v>129468.359375</v>
          </cell>
          <cell r="GW79">
            <v>142869.421875</v>
          </cell>
          <cell r="GX79">
            <v>140253.85800000001</v>
          </cell>
          <cell r="GY79">
            <v>172754.508</v>
          </cell>
          <cell r="GZ79">
            <v>209601.611</v>
          </cell>
          <cell r="HA79">
            <v>224537.799</v>
          </cell>
          <cell r="HB79">
            <v>264089.53700000001</v>
          </cell>
          <cell r="HC79">
            <v>416449.56399999995</v>
          </cell>
          <cell r="HD79">
            <v>327500.42</v>
          </cell>
          <cell r="HE79">
            <v>308994.29099999997</v>
          </cell>
          <cell r="HF79">
            <v>27398.56640625</v>
          </cell>
          <cell r="HG79">
            <v>28817.4765625</v>
          </cell>
          <cell r="HH79">
            <v>36156.855469000002</v>
          </cell>
          <cell r="HI79">
            <v>60724.63671875</v>
          </cell>
          <cell r="HJ79">
            <v>66042.203125</v>
          </cell>
          <cell r="HK79">
            <v>95875.75</v>
          </cell>
          <cell r="HL79">
            <v>130378.9765625</v>
          </cell>
          <cell r="HM79">
            <v>63828.075999999994</v>
          </cell>
          <cell r="HN79">
            <v>62248.542999999998</v>
          </cell>
          <cell r="HO79">
            <v>97765.294999999998</v>
          </cell>
          <cell r="HP79">
            <v>122946.15399999999</v>
          </cell>
          <cell r="HQ79">
            <v>158199.416</v>
          </cell>
          <cell r="HR79">
            <v>93000.443999999989</v>
          </cell>
          <cell r="HS79">
            <v>183279.63799999998</v>
          </cell>
          <cell r="HT79">
            <v>167469.976</v>
          </cell>
          <cell r="HU79">
            <v>92532.5625</v>
          </cell>
          <cell r="HV79">
            <v>112177.328125</v>
          </cell>
          <cell r="HW79">
            <v>157352.34375</v>
          </cell>
          <cell r="HX79">
            <v>216536.296875</v>
          </cell>
          <cell r="HY79">
            <v>195762.5</v>
          </cell>
          <cell r="HZ79">
            <v>269265.25</v>
          </cell>
          <cell r="IA79">
            <v>332152.71875</v>
          </cell>
          <cell r="IB79">
            <v>300302.84700000001</v>
          </cell>
          <cell r="IC79">
            <v>332195.60699999996</v>
          </cell>
          <cell r="ID79">
            <v>423213.72599999997</v>
          </cell>
          <cell r="IE79">
            <v>431662.098</v>
          </cell>
          <cell r="IF79">
            <v>526223.17799999996</v>
          </cell>
          <cell r="IG79">
            <v>630825.01399999997</v>
          </cell>
          <cell r="IH79">
            <v>648077.64099999995</v>
          </cell>
          <cell r="II79">
            <v>620863.99800000002</v>
          </cell>
          <cell r="IJ79">
            <v>5338.82080078125</v>
          </cell>
          <cell r="IK79">
            <v>10326.9267578125</v>
          </cell>
          <cell r="IL79">
            <v>15199.939452999999</v>
          </cell>
          <cell r="IM79">
            <v>12327.0732421875</v>
          </cell>
          <cell r="IN79">
            <v>7728.6728515625</v>
          </cell>
          <cell r="IO79">
            <v>14486.779296875</v>
          </cell>
          <cell r="IP79">
            <v>22115.50390625</v>
          </cell>
          <cell r="IQ79">
            <v>31112.409</v>
          </cell>
          <cell r="IR79">
            <v>40551.061999999998</v>
          </cell>
          <cell r="IS79">
            <v>48303.076000000001</v>
          </cell>
          <cell r="IT79">
            <v>52530.165000000001</v>
          </cell>
          <cell r="IU79">
            <v>57735.096999999994</v>
          </cell>
          <cell r="IV79">
            <v>53259.012999999999</v>
          </cell>
          <cell r="IW79">
            <v>53592.839</v>
          </cell>
          <cell r="IX79">
            <v>65536.881999999998</v>
          </cell>
          <cell r="IY79">
            <v>20466.265625</v>
          </cell>
          <cell r="IZ79">
            <v>25345.34228515625</v>
          </cell>
          <cell r="JA79">
            <v>41272.958983999997</v>
          </cell>
          <cell r="JB79">
            <v>65616.69140625</v>
          </cell>
          <cell r="JC79">
            <v>49891.1015625</v>
          </cell>
          <cell r="JD79">
            <v>58565.453125</v>
          </cell>
          <cell r="JE79">
            <v>71454.953125</v>
          </cell>
          <cell r="JF79">
            <v>84475.649000000005</v>
          </cell>
          <cell r="JG79">
            <v>81836.027999999991</v>
          </cell>
          <cell r="JH79">
            <v>129098.60399999999</v>
          </cell>
          <cell r="JI79">
            <v>129511.41500000001</v>
          </cell>
          <cell r="JJ79">
            <v>215561.19500000001</v>
          </cell>
          <cell r="JK79">
            <v>240745.57400000002</v>
          </cell>
          <cell r="JL79">
            <v>281123.68099999998</v>
          </cell>
          <cell r="JM79">
            <v>262836.08</v>
          </cell>
          <cell r="JN79">
            <v>48035.4765625</v>
          </cell>
          <cell r="JO79">
            <v>64110.3515625</v>
          </cell>
          <cell r="JP79">
            <v>104665.25</v>
          </cell>
          <cell r="JQ79">
            <v>156855.1796875</v>
          </cell>
          <cell r="JR79">
            <v>128095.810546875</v>
          </cell>
          <cell r="JS79">
            <v>188463.5234375</v>
          </cell>
          <cell r="JT79">
            <v>233781.5546875</v>
          </cell>
          <cell r="JU79">
            <v>164776.804</v>
          </cell>
          <cell r="JV79">
            <v>186537.95199999999</v>
          </cell>
          <cell r="JW79">
            <v>257549.15500000003</v>
          </cell>
          <cell r="JX79">
            <v>246177.91500000004</v>
          </cell>
          <cell r="JY79">
            <v>334972.37600000005</v>
          </cell>
          <cell r="JZ79">
            <v>461529.52599999995</v>
          </cell>
          <cell r="KA79">
            <v>460098.61199999996</v>
          </cell>
          <cell r="KB79">
            <v>428352.00300000003</v>
          </cell>
          <cell r="KC79">
            <v>1162.3719482421875</v>
          </cell>
          <cell r="KD79">
            <v>1754.7869873046875</v>
          </cell>
          <cell r="KE79">
            <v>667.34899899999994</v>
          </cell>
          <cell r="KF79">
            <v>1338.1650390625</v>
          </cell>
          <cell r="KG79">
            <v>1656.550048828125</v>
          </cell>
          <cell r="KH79">
            <v>2730.9169921875</v>
          </cell>
          <cell r="KI79">
            <v>5149.5859375</v>
          </cell>
          <cell r="KJ79">
            <v>6587.4049999999997</v>
          </cell>
          <cell r="KK79">
            <v>7395.5039999999999</v>
          </cell>
          <cell r="KL79">
            <v>13078.074999999999</v>
          </cell>
          <cell r="KM79">
            <v>15936.009</v>
          </cell>
          <cell r="KN79">
            <v>14354.789999999999</v>
          </cell>
          <cell r="KO79">
            <v>8525.2219999999998</v>
          </cell>
          <cell r="KP79">
            <v>10020.537</v>
          </cell>
          <cell r="KQ79">
            <v>9374.5360000000001</v>
          </cell>
          <cell r="KR79">
            <v>44497.086791992188</v>
          </cell>
          <cell r="KS79">
            <v>48066.974487304688</v>
          </cell>
          <cell r="KT79">
            <v>52687.095092999996</v>
          </cell>
          <cell r="KU79">
            <v>59681.1181640625</v>
          </cell>
          <cell r="KV79">
            <v>67666.680908203125</v>
          </cell>
          <cell r="KW79">
            <v>80801.7158203125</v>
          </cell>
          <cell r="KX79">
            <v>98371.16015625</v>
          </cell>
          <cell r="KY79">
            <v>135526.04300000001</v>
          </cell>
          <cell r="KZ79">
            <v>145657.655</v>
          </cell>
          <cell r="LA79">
            <v>165664.571</v>
          </cell>
          <cell r="LB79">
            <v>185484.18299999999</v>
          </cell>
          <cell r="LC79">
            <v>191250.802</v>
          </cell>
          <cell r="LD79">
            <v>169295.48799999998</v>
          </cell>
          <cell r="LE79">
            <v>187979.02899999998</v>
          </cell>
          <cell r="LF79">
            <v>192511.995</v>
          </cell>
          <cell r="LG79">
            <v>-1723.5</v>
          </cell>
          <cell r="LH79">
            <v>-3479.39990234375</v>
          </cell>
          <cell r="LI79">
            <v>-12161.5</v>
          </cell>
          <cell r="LJ79">
            <v>-12452.5234375</v>
          </cell>
          <cell r="LK79">
            <v>-5617.28076171875</v>
          </cell>
          <cell r="LL79">
            <v>-8726.7431640625</v>
          </cell>
          <cell r="LM79">
            <v>-32077.19140625</v>
          </cell>
          <cell r="LN79">
            <v>-4015.7239999999997</v>
          </cell>
          <cell r="LO79">
            <v>-20933.444</v>
          </cell>
          <cell r="LP79">
            <v>-20916.183999999997</v>
          </cell>
          <cell r="LQ79">
            <v>-21799.746999999999</v>
          </cell>
          <cell r="LR79">
            <v>-35293.131000000001</v>
          </cell>
          <cell r="LS79">
            <v>-22874.434999999998</v>
          </cell>
          <cell r="LT79">
            <v>-8444.3950000000004</v>
          </cell>
          <cell r="LU79">
            <v>-7522.0189999999993</v>
          </cell>
          <cell r="LV79" t="str">
            <v>#N/A N/A</v>
          </cell>
          <cell r="LW79" t="str">
            <v>#N/A N/A</v>
          </cell>
          <cell r="LX79" t="str">
            <v>#N/A N/A</v>
          </cell>
          <cell r="LY79" t="str">
            <v>#N/A N/A</v>
          </cell>
          <cell r="LZ79" t="str">
            <v>#N/A N/A</v>
          </cell>
          <cell r="MA79" t="str">
            <v>#N/A N/A</v>
          </cell>
          <cell r="MB79" t="str">
            <v>#N/A N/A</v>
          </cell>
          <cell r="MC79" t="str">
            <v>#N/A N/A</v>
          </cell>
          <cell r="MD79" t="str">
            <v>#N/A N/A</v>
          </cell>
          <cell r="ME79" t="str">
            <v>#N/A N/A</v>
          </cell>
          <cell r="MF79" t="str">
            <v>#N/A N/A</v>
          </cell>
          <cell r="MG79" t="str">
            <v>#N/A N/A</v>
          </cell>
          <cell r="MH79">
            <v>877.93899999999996</v>
          </cell>
          <cell r="MI79">
            <v>1265.5039999999999</v>
          </cell>
          <cell r="MJ79">
            <v>2235.38</v>
          </cell>
          <cell r="MK79" t="str">
            <v>#N/A N/A</v>
          </cell>
          <cell r="ML79" t="str">
            <v>#N/A N/A</v>
          </cell>
          <cell r="MM79" t="str">
            <v>#N/A N/A</v>
          </cell>
          <cell r="MN79" t="str">
            <v>#N/A N/A</v>
          </cell>
          <cell r="MO79" t="str">
            <v>#N/A N/A</v>
          </cell>
          <cell r="MP79" t="str">
            <v>#N/A N/A</v>
          </cell>
          <cell r="MQ79" t="str">
            <v>#N/A N/A</v>
          </cell>
          <cell r="MR79">
            <v>15323.932999999999</v>
          </cell>
          <cell r="MS79">
            <v>19019.595999999998</v>
          </cell>
          <cell r="MT79">
            <v>6327.6129999999994</v>
          </cell>
          <cell r="MU79">
            <v>5120.2460000000001</v>
          </cell>
          <cell r="MV79">
            <v>8006.6709999999994</v>
          </cell>
          <cell r="MW79">
            <v>6781.7509999999993</v>
          </cell>
          <cell r="MX79">
            <v>7165.1679999999997</v>
          </cell>
          <cell r="MY79">
            <v>6891.8710000000001</v>
          </cell>
          <cell r="MZ79">
            <v>-903.29998779296875</v>
          </cell>
          <cell r="NA79">
            <v>-598.20001220703125</v>
          </cell>
          <cell r="NB79">
            <v>-1901</v>
          </cell>
          <cell r="NC79">
            <v>-1733.612060546875</v>
          </cell>
          <cell r="ND79">
            <v>-2762.41796875</v>
          </cell>
          <cell r="NE79">
            <v>-5450.81103515625</v>
          </cell>
          <cell r="NF79">
            <v>-4676.52392578125</v>
          </cell>
          <cell r="NG79">
            <v>-6878.6549999999997</v>
          </cell>
          <cell r="NH79">
            <v>-12693.884</v>
          </cell>
          <cell r="NI79">
            <v>-14687.605</v>
          </cell>
          <cell r="NJ79">
            <v>-13012.130999999999</v>
          </cell>
          <cell r="NK79">
            <v>-16915.64</v>
          </cell>
          <cell r="NL79">
            <v>-6357.2829999999994</v>
          </cell>
          <cell r="NM79">
            <v>-5863.0529999999999</v>
          </cell>
          <cell r="NN79">
            <v>-7730.018</v>
          </cell>
          <cell r="NO79">
            <v>2700.5</v>
          </cell>
          <cell r="NP79">
            <v>3171.300048828125</v>
          </cell>
          <cell r="NQ79">
            <v>3537</v>
          </cell>
          <cell r="NR79">
            <v>3858.323974609375</v>
          </cell>
          <cell r="NS79">
            <v>3744.02294921875</v>
          </cell>
          <cell r="NT79">
            <v>7909.69677734375</v>
          </cell>
          <cell r="NU79">
            <v>16959.263671875</v>
          </cell>
          <cell r="NV79">
            <v>17176.079000000002</v>
          </cell>
          <cell r="NW79">
            <v>18612.565999999999</v>
          </cell>
          <cell r="NX79">
            <v>19176.446</v>
          </cell>
          <cell r="NY79">
            <v>22961.342000000001</v>
          </cell>
          <cell r="NZ79">
            <v>21012.317999999999</v>
          </cell>
          <cell r="OA79">
            <v>19156.293999999998</v>
          </cell>
          <cell r="OB79">
            <v>21081.528999999999</v>
          </cell>
          <cell r="OC79">
            <v>20048.540999999997</v>
          </cell>
          <cell r="OD79" t="str">
            <v>CLP</v>
          </cell>
        </row>
        <row r="80">
          <cell r="C80" t="str">
            <v>CHOLGUAN</v>
          </cell>
          <cell r="D80">
            <v>5740.39990234375</v>
          </cell>
          <cell r="E80">
            <v>4623.2998046875</v>
          </cell>
          <cell r="F80">
            <v>6910.10009765625</v>
          </cell>
          <cell r="G80">
            <v>6330.4732213884236</v>
          </cell>
          <cell r="H80">
            <v>5180.75649387254</v>
          </cell>
          <cell r="I80">
            <v>4816.5735269541528</v>
          </cell>
          <cell r="J80">
            <v>4247.2289545704371</v>
          </cell>
          <cell r="K80">
            <v>6870.2784552642825</v>
          </cell>
          <cell r="L80">
            <v>5700.7122738331764</v>
          </cell>
          <cell r="M80">
            <v>10635.218775529596</v>
          </cell>
          <cell r="N80">
            <v>11880.504789819475</v>
          </cell>
          <cell r="O80">
            <v>14356.798659862299</v>
          </cell>
          <cell r="P80">
            <v>21519.937903510199</v>
          </cell>
          <cell r="Q80">
            <v>31863.471098194106</v>
          </cell>
          <cell r="R80" t="str">
            <v>#N/A N/A</v>
          </cell>
          <cell r="S80">
            <v>1535</v>
          </cell>
          <cell r="T80">
            <v>885.4000244140625</v>
          </cell>
          <cell r="U80">
            <v>712.4000244140625</v>
          </cell>
          <cell r="V80">
            <v>1747.089722994695</v>
          </cell>
          <cell r="W80">
            <v>715.09929896991423</v>
          </cell>
          <cell r="X80">
            <v>993.07558055062555</v>
          </cell>
          <cell r="Y80">
            <v>787.02812967493423</v>
          </cell>
          <cell r="Z80">
            <v>3962.9129365436434</v>
          </cell>
          <cell r="AA80">
            <v>5880.1980269985852</v>
          </cell>
          <cell r="AB80">
            <v>10781.29099993427</v>
          </cell>
          <cell r="AC80">
            <v>12777.293476725494</v>
          </cell>
          <cell r="AD80">
            <v>13462.533300587969</v>
          </cell>
          <cell r="AE80">
            <v>20771.59205227673</v>
          </cell>
          <cell r="AF80">
            <v>26843.147756759234</v>
          </cell>
          <cell r="AG80" t="str">
            <v>#N/A N/A</v>
          </cell>
          <cell r="AH80">
            <v>3670.300048828125</v>
          </cell>
          <cell r="AI80">
            <v>3091.199951171875</v>
          </cell>
          <cell r="AJ80">
            <v>5469.1998043060303</v>
          </cell>
          <cell r="AK80">
            <v>3793.4728195922476</v>
          </cell>
          <cell r="AL80">
            <v>3589.2892112985464</v>
          </cell>
          <cell r="AM80">
            <v>2837.7318753797717</v>
          </cell>
          <cell r="AN80">
            <v>2441.2010672294164</v>
          </cell>
          <cell r="AO80">
            <v>5567.7474757745031</v>
          </cell>
          <cell r="AP80">
            <v>20537.351364327267</v>
          </cell>
          <cell r="AQ80">
            <v>8336.274131173941</v>
          </cell>
          <cell r="AR80">
            <v>9463.9413488021182</v>
          </cell>
          <cell r="AS80">
            <v>7424.136514529524</v>
          </cell>
          <cell r="AT80">
            <v>16976.77647714315</v>
          </cell>
          <cell r="AU80">
            <v>21864.72591426174</v>
          </cell>
          <cell r="AV80" t="str">
            <v>#N/A N/A</v>
          </cell>
          <cell r="AW80">
            <v>3670.300048828125</v>
          </cell>
          <cell r="AX80">
            <v>3141.699951171875</v>
          </cell>
          <cell r="AY80">
            <v>5446.2998046875</v>
          </cell>
          <cell r="AZ80">
            <v>3743.6838369770339</v>
          </cell>
          <cell r="BA80">
            <v>3543.1366601039008</v>
          </cell>
          <cell r="BB80">
            <v>2802.2275930937376</v>
          </cell>
          <cell r="BC80">
            <v>2420.7791794967834</v>
          </cell>
          <cell r="BD80">
            <v>5549.866311102156</v>
          </cell>
          <cell r="BE80">
            <v>20508.286909979455</v>
          </cell>
          <cell r="BF80">
            <v>8274.8464076660166</v>
          </cell>
          <cell r="BG80">
            <v>9405.0956703229294</v>
          </cell>
          <cell r="BH80">
            <v>7364.1885319964531</v>
          </cell>
          <cell r="BI80">
            <v>16904.853077253436</v>
          </cell>
          <cell r="BJ80">
            <v>21788.124736516846</v>
          </cell>
          <cell r="BK80" t="str">
            <v>#N/A N/A</v>
          </cell>
          <cell r="BL80" t="str">
            <v>#N/A N/A</v>
          </cell>
          <cell r="BM80" t="str">
            <v>#N/A N/A</v>
          </cell>
          <cell r="BN80" t="str">
            <v>#N/A N/A</v>
          </cell>
          <cell r="BO80">
            <v>274.67853788995615</v>
          </cell>
          <cell r="BP80">
            <v>297.07389274714546</v>
          </cell>
          <cell r="BQ80">
            <v>326.32610621819128</v>
          </cell>
          <cell r="BR80">
            <v>327.79746651122377</v>
          </cell>
          <cell r="BS80" t="str">
            <v>#N/A N/A</v>
          </cell>
          <cell r="BT80">
            <v>461.46195060993062</v>
          </cell>
          <cell r="BU80">
            <v>248.12930834303637</v>
          </cell>
          <cell r="BV80">
            <v>300.06432745174243</v>
          </cell>
          <cell r="BW80">
            <v>332.93425010102374</v>
          </cell>
          <cell r="BX80">
            <v>460.0814310405629</v>
          </cell>
          <cell r="BY80" t="str">
            <v>#N/A N/A</v>
          </cell>
          <cell r="BZ80" t="str">
            <v>#N/A N/A</v>
          </cell>
          <cell r="CA80">
            <v>451.70001220703125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 t="str">
            <v>#N/A N/A</v>
          </cell>
          <cell r="CI80" t="str">
            <v>#N/A N/A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 t="str">
            <v>#N/A N/A</v>
          </cell>
          <cell r="CO80" t="str">
            <v>#N/A N/A</v>
          </cell>
          <cell r="CP80">
            <v>5409.9999389648437</v>
          </cell>
          <cell r="CQ80">
            <v>3156.5999450683594</v>
          </cell>
          <cell r="CR80">
            <v>5710.9998073577881</v>
          </cell>
          <cell r="CS80">
            <v>4471.4980819624179</v>
          </cell>
          <cell r="CT80">
            <v>4209.9614515024032</v>
          </cell>
          <cell r="CU80">
            <v>3154.6597901434507</v>
          </cell>
          <cell r="CV80">
            <v>2646.467222462803</v>
          </cell>
          <cell r="CW80">
            <v>5598.480726904585</v>
          </cell>
          <cell r="CX80">
            <v>20979.437012038663</v>
          </cell>
          <cell r="CY80">
            <v>8466.3848211237964</v>
          </cell>
          <cell r="CZ80">
            <v>9690.0838322138879</v>
          </cell>
          <cell r="DA80">
            <v>7522.7286510921786</v>
          </cell>
          <cell r="DB80">
            <v>15768.349194869117</v>
          </cell>
          <cell r="DC80">
            <v>23802.670240115578</v>
          </cell>
          <cell r="DD80" t="str">
            <v>#N/A N/A</v>
          </cell>
          <cell r="DE80">
            <v>243.5</v>
          </cell>
          <cell r="DF80">
            <v>416.29998779296875</v>
          </cell>
          <cell r="DG80">
            <v>929.20001220703125</v>
          </cell>
          <cell r="DH80">
            <v>685.2977958278434</v>
          </cell>
          <cell r="DI80">
            <v>621.20272929804867</v>
          </cell>
          <cell r="DJ80">
            <v>528.90935893365395</v>
          </cell>
          <cell r="DK80">
            <v>422.05233477017663</v>
          </cell>
          <cell r="DL80">
            <v>962.23012982584657</v>
          </cell>
          <cell r="DM80">
            <v>3920.1320179990571</v>
          </cell>
          <cell r="DN80">
            <v>975.10465033052878</v>
          </cell>
          <cell r="DO80">
            <v>5910.8295556701423</v>
          </cell>
          <cell r="DP80">
            <v>1367.408527200633</v>
          </cell>
          <cell r="DQ80">
            <v>3662.3851880350517</v>
          </cell>
          <cell r="DR80">
            <v>5286.7906862397758</v>
          </cell>
          <cell r="DS80" t="str">
            <v>#N/A N/A</v>
          </cell>
          <cell r="DT80">
            <v>5166.5</v>
          </cell>
          <cell r="DU80">
            <v>2740.300048828125</v>
          </cell>
          <cell r="DV80">
            <v>4781.7998046875</v>
          </cell>
          <cell r="DW80">
            <v>3786.2003903359282</v>
          </cell>
          <cell r="DX80">
            <v>3588.7587222043544</v>
          </cell>
          <cell r="DY80">
            <v>2625.7502794954939</v>
          </cell>
          <cell r="DZ80">
            <v>2224.4148784267813</v>
          </cell>
          <cell r="EA80">
            <v>4636.2504691228405</v>
          </cell>
          <cell r="EB80">
            <v>17059.304994039605</v>
          </cell>
          <cell r="EC80">
            <v>7491.2801707932686</v>
          </cell>
          <cell r="ED80">
            <v>3779.2542765437447</v>
          </cell>
          <cell r="EE80">
            <v>6155.3201238915453</v>
          </cell>
          <cell r="EF80">
            <v>12105.964006834063</v>
          </cell>
          <cell r="EG80">
            <v>18515.879553875799</v>
          </cell>
          <cell r="EH80" t="str">
            <v>#N/A N/A</v>
          </cell>
          <cell r="EI80">
            <v>15.777000427246094</v>
          </cell>
          <cell r="EJ80">
            <v>4.75</v>
          </cell>
          <cell r="EK80">
            <v>7.8039999008178711</v>
          </cell>
          <cell r="EL80">
            <v>8.2240003906190395</v>
          </cell>
          <cell r="EM80">
            <v>0</v>
          </cell>
          <cell r="EN80">
            <v>0</v>
          </cell>
          <cell r="EO80">
            <v>0</v>
          </cell>
          <cell r="EP80">
            <v>0.50745002410258166</v>
          </cell>
          <cell r="EQ80">
            <v>0</v>
          </cell>
          <cell r="ER80">
            <v>0.51949999999999996</v>
          </cell>
          <cell r="ES80">
            <v>0.47879000000000005</v>
          </cell>
          <cell r="ET80">
            <v>696.22124999999994</v>
          </cell>
          <cell r="EU80">
            <v>0</v>
          </cell>
          <cell r="EV80">
            <v>0</v>
          </cell>
          <cell r="EW80" t="str">
            <v>#N/A N/A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 t="str">
            <v>#N/A N/A</v>
          </cell>
          <cell r="FG80" t="str">
            <v>#N/A N/A</v>
          </cell>
          <cell r="FH80">
            <v>0</v>
          </cell>
          <cell r="FI80" t="str">
            <v>#N/A N/A</v>
          </cell>
          <cell r="FJ80" t="str">
            <v>#N/A N/A</v>
          </cell>
          <cell r="FK80">
            <v>0</v>
          </cell>
          <cell r="FL80" t="str">
            <v>#N/A N/A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8.3005001712590456</v>
          </cell>
          <cell r="FT80">
            <v>24.865049349702893</v>
          </cell>
          <cell r="FU80">
            <v>49.607999999999997</v>
          </cell>
          <cell r="FV80">
            <v>36.364999999999995</v>
          </cell>
          <cell r="FW80">
            <v>13.406120000000001</v>
          </cell>
          <cell r="FX80">
            <v>12.610800000000001</v>
          </cell>
          <cell r="FY80">
            <v>10.317299999999999</v>
          </cell>
          <cell r="FZ80">
            <v>45.3504</v>
          </cell>
          <cell r="GA80" t="str">
            <v>#N/A N/A</v>
          </cell>
          <cell r="GB80">
            <v>2794.423095703125</v>
          </cell>
          <cell r="GC80">
            <v>6206.9912109375</v>
          </cell>
          <cell r="GD80">
            <v>4853.8388671875</v>
          </cell>
          <cell r="GE80">
            <v>3690.0059490203857</v>
          </cell>
          <cell r="GF80">
            <v>3281.35376</v>
          </cell>
          <cell r="GG80">
            <v>5211.6204482078547</v>
          </cell>
          <cell r="GH80">
            <v>7237.397524356842</v>
          </cell>
          <cell r="GI80" t="str">
            <v>#N/A N/A</v>
          </cell>
          <cell r="GJ80">
            <v>0.46799999999999997</v>
          </cell>
          <cell r="GK80">
            <v>12274.226499999997</v>
          </cell>
          <cell r="GL80">
            <v>7535.6758100000006</v>
          </cell>
          <cell r="GM80">
            <v>9005.6875499999987</v>
          </cell>
          <cell r="GN80">
            <v>11712.563099999999</v>
          </cell>
          <cell r="GO80">
            <v>17401.090199999999</v>
          </cell>
          <cell r="GP80" t="str">
            <v>#N/A N/A</v>
          </cell>
          <cell r="GQ80">
            <v>5304.259765625</v>
          </cell>
          <cell r="GR80">
            <v>8715.203125</v>
          </cell>
          <cell r="GS80">
            <v>10238.3232421875</v>
          </cell>
          <cell r="GT80">
            <v>10103.697788238525</v>
          </cell>
          <cell r="GU80">
            <v>10438.2466</v>
          </cell>
          <cell r="GV80">
            <v>12661.702038002013</v>
          </cell>
          <cell r="GW80">
            <v>16261.956412315369</v>
          </cell>
          <cell r="GX80">
            <v>12920.184674549102</v>
          </cell>
          <cell r="GY80">
            <v>17874.324000000001</v>
          </cell>
          <cell r="GZ80">
            <v>29880.600999999999</v>
          </cell>
          <cell r="HA80">
            <v>29073.565169999998</v>
          </cell>
          <cell r="HB80">
            <v>38512.857749999996</v>
          </cell>
          <cell r="HC80">
            <v>54398.874599999988</v>
          </cell>
          <cell r="HD80">
            <v>85904.286599999978</v>
          </cell>
          <cell r="HE80" t="str">
            <v>#N/A N/A</v>
          </cell>
          <cell r="HF80">
            <v>107901.1015625</v>
          </cell>
          <cell r="HG80">
            <v>94215.2734375</v>
          </cell>
          <cell r="HH80">
            <v>92635.9765625</v>
          </cell>
          <cell r="HI80">
            <v>87758.817749023438</v>
          </cell>
          <cell r="HJ80">
            <v>99906.341039999999</v>
          </cell>
          <cell r="HK80">
            <v>97043.326632690441</v>
          </cell>
          <cell r="HL80">
            <v>134946.97889709473</v>
          </cell>
          <cell r="HM80">
            <v>22312.069948196411</v>
          </cell>
          <cell r="HN80">
            <v>20604.636000000002</v>
          </cell>
          <cell r="HO80">
            <v>150155.24099999998</v>
          </cell>
          <cell r="HP80">
            <v>143156.29483999999</v>
          </cell>
          <cell r="HQ80">
            <v>152893.86465</v>
          </cell>
          <cell r="HR80">
            <v>177084.9234</v>
          </cell>
          <cell r="HS80">
            <v>197801.43839999998</v>
          </cell>
          <cell r="HT80" t="str">
            <v>#N/A N/A</v>
          </cell>
          <cell r="HU80">
            <v>113300.0234375</v>
          </cell>
          <cell r="HV80">
            <v>103219.65625</v>
          </cell>
          <cell r="HW80">
            <v>103268.3828125</v>
          </cell>
          <cell r="HX80">
            <v>98409.408172607422</v>
          </cell>
          <cell r="HY80">
            <v>111067.85092</v>
          </cell>
          <cell r="HZ80">
            <v>110464.63478088379</v>
          </cell>
          <cell r="IA80">
            <v>151878.0823059082</v>
          </cell>
          <cell r="IB80">
            <v>152056.38280334472</v>
          </cell>
          <cell r="IC80">
            <v>158123.628</v>
          </cell>
          <cell r="ID80">
            <v>183071.8</v>
          </cell>
          <cell r="IE80">
            <v>174687.01029000001</v>
          </cell>
          <cell r="IF80">
            <v>193860.04845</v>
          </cell>
          <cell r="IG80">
            <v>233875.59089999995</v>
          </cell>
          <cell r="IH80">
            <v>286782.46619999997</v>
          </cell>
          <cell r="II80" t="str">
            <v>#N/A N/A</v>
          </cell>
          <cell r="IJ80">
            <v>0.47900000214576721</v>
          </cell>
          <cell r="IK80">
            <v>0.59399998188018799</v>
          </cell>
          <cell r="IL80">
            <v>66.88800048828125</v>
          </cell>
          <cell r="IM80">
            <v>3.084000026807189</v>
          </cell>
          <cell r="IN80">
            <v>133.87837999999999</v>
          </cell>
          <cell r="IO80">
            <v>315.79540166258812</v>
          </cell>
          <cell r="IP80">
            <v>533.14748629927635</v>
          </cell>
          <cell r="IQ80">
            <v>278.08258886933328</v>
          </cell>
          <cell r="IR80">
            <v>1380.1319999999996</v>
          </cell>
          <cell r="IS80">
            <v>712.23449999999991</v>
          </cell>
          <cell r="IT80">
            <v>1741.8380199999999</v>
          </cell>
          <cell r="IU80">
            <v>688.86495000000002</v>
          </cell>
          <cell r="IV80">
            <v>669.41070000000002</v>
          </cell>
          <cell r="IW80">
            <v>1006.9205999999999</v>
          </cell>
          <cell r="IX80" t="str">
            <v>#N/A N/A</v>
          </cell>
          <cell r="IY80">
            <v>0</v>
          </cell>
          <cell r="IZ80">
            <v>0</v>
          </cell>
          <cell r="JA80">
            <v>0</v>
          </cell>
          <cell r="JB80">
            <v>0</v>
          </cell>
          <cell r="JC80">
            <v>0</v>
          </cell>
          <cell r="JD80">
            <v>0.4981000236584805</v>
          </cell>
          <cell r="JE80">
            <v>1.2770000606542453</v>
          </cell>
          <cell r="JF80">
            <v>0</v>
          </cell>
          <cell r="JG80">
            <v>0</v>
          </cell>
          <cell r="JH80">
            <v>0</v>
          </cell>
          <cell r="JI80">
            <v>0</v>
          </cell>
          <cell r="JJ80">
            <v>0</v>
          </cell>
          <cell r="JK80">
            <v>0</v>
          </cell>
          <cell r="JL80">
            <v>0</v>
          </cell>
          <cell r="JM80" t="str">
            <v>#N/A N/A</v>
          </cell>
          <cell r="JN80">
            <v>1355.93994140625</v>
          </cell>
          <cell r="JO80">
            <v>1538.5360412597656</v>
          </cell>
          <cell r="JP80">
            <v>2138.1859130859375</v>
          </cell>
          <cell r="JQ80">
            <v>1920.817932844162</v>
          </cell>
          <cell r="JR80">
            <v>1401.72264</v>
          </cell>
          <cell r="JS80">
            <v>1456.9425356268882</v>
          </cell>
          <cell r="JT80">
            <v>2096.195571243763</v>
          </cell>
          <cell r="JU80">
            <v>20157.943425428868</v>
          </cell>
          <cell r="JV80">
            <v>21838.284</v>
          </cell>
          <cell r="JW80">
            <v>26671.6495</v>
          </cell>
          <cell r="JX80">
            <v>29093.674350000001</v>
          </cell>
          <cell r="JY80">
            <v>31420.333650000004</v>
          </cell>
          <cell r="JZ80">
            <v>47693.843399999998</v>
          </cell>
          <cell r="KA80">
            <v>58991.658600000002</v>
          </cell>
          <cell r="KB80" t="str">
            <v>#N/A N/A</v>
          </cell>
          <cell r="KC80">
            <v>0</v>
          </cell>
          <cell r="KD80">
            <v>0</v>
          </cell>
          <cell r="KE80">
            <v>0</v>
          </cell>
          <cell r="KF80">
            <v>0</v>
          </cell>
          <cell r="KG80">
            <v>0</v>
          </cell>
          <cell r="KH80">
            <v>0</v>
          </cell>
          <cell r="KI80">
            <v>0</v>
          </cell>
          <cell r="KJ80">
            <v>0</v>
          </cell>
          <cell r="KK80">
            <v>0</v>
          </cell>
          <cell r="KL80">
            <v>0</v>
          </cell>
          <cell r="KM80">
            <v>0</v>
          </cell>
          <cell r="KN80">
            <v>0</v>
          </cell>
          <cell r="KO80">
            <v>0</v>
          </cell>
          <cell r="KP80">
            <v>0</v>
          </cell>
          <cell r="KQ80" t="str">
            <v>#N/A N/A</v>
          </cell>
          <cell r="KR80">
            <v>111944.08203125</v>
          </cell>
          <cell r="KS80">
            <v>101681.125</v>
          </cell>
          <cell r="KT80">
            <v>101130.201171875</v>
          </cell>
          <cell r="KU80">
            <v>96488.596305847168</v>
          </cell>
          <cell r="KV80">
            <v>109666.12827999998</v>
          </cell>
          <cell r="KW80">
            <v>109007.6888607025</v>
          </cell>
          <cell r="KX80">
            <v>149781.88133049011</v>
          </cell>
          <cell r="KY80">
            <v>131898.43175582885</v>
          </cell>
          <cell r="KZ80">
            <v>136285.34400000001</v>
          </cell>
          <cell r="LA80">
            <v>156400.15050000002</v>
          </cell>
          <cell r="LB80">
            <v>145593.33594000002</v>
          </cell>
          <cell r="LC80">
            <v>162439.71480000002</v>
          </cell>
          <cell r="LD80">
            <v>186181.74750000003</v>
          </cell>
          <cell r="LE80">
            <v>227790.8076</v>
          </cell>
          <cell r="LF80" t="str">
            <v>#N/A N/A</v>
          </cell>
          <cell r="LG80">
            <v>-2134.699951171875</v>
          </cell>
          <cell r="LH80">
            <v>-2094.300048828125</v>
          </cell>
          <cell r="LI80">
            <v>-1806.5</v>
          </cell>
          <cell r="LJ80">
            <v>-1954.6370802155634</v>
          </cell>
          <cell r="LK80">
            <v>-1975.5413867685172</v>
          </cell>
          <cell r="LL80">
            <v>-1409.7288037592925</v>
          </cell>
          <cell r="LM80">
            <v>-2866.39514550072</v>
          </cell>
          <cell r="LN80">
            <v>-239.71934704035453</v>
          </cell>
          <cell r="LO80">
            <v>-74.955698054872698</v>
          </cell>
          <cell r="LP80">
            <v>0</v>
          </cell>
          <cell r="LQ80">
            <v>0</v>
          </cell>
          <cell r="LR80">
            <v>0</v>
          </cell>
          <cell r="LS80">
            <v>-4028.8520350921744</v>
          </cell>
          <cell r="LT80">
            <v>0</v>
          </cell>
          <cell r="LU80" t="str">
            <v>#N/A N/A</v>
          </cell>
          <cell r="LV80" t="str">
            <v>#N/A N/A</v>
          </cell>
          <cell r="LW80" t="str">
            <v>#N/A N/A</v>
          </cell>
          <cell r="LX80" t="str">
            <v>#N/A N/A</v>
          </cell>
          <cell r="LY80" t="str">
            <v>#N/A N/A</v>
          </cell>
          <cell r="LZ80" t="str">
            <v>#N/A N/A</v>
          </cell>
          <cell r="MA80" t="str">
            <v>#N/A N/A</v>
          </cell>
          <cell r="MB80" t="str">
            <v>#N/A N/A</v>
          </cell>
          <cell r="MC80" t="str">
            <v>#N/A N/A</v>
          </cell>
          <cell r="MD80" t="str">
            <v>#N/A N/A</v>
          </cell>
          <cell r="ME80" t="str">
            <v>#N/A N/A</v>
          </cell>
          <cell r="MF80" t="str">
            <v>#N/A N/A</v>
          </cell>
          <cell r="MG80" t="str">
            <v>#N/A N/A</v>
          </cell>
          <cell r="MH80" t="str">
            <v>#N/A N/A</v>
          </cell>
          <cell r="MI80" t="str">
            <v>#N/A N/A</v>
          </cell>
          <cell r="MJ80" t="str">
            <v>#N/A N/A</v>
          </cell>
          <cell r="MK80" t="str">
            <v>#N/A N/A</v>
          </cell>
          <cell r="ML80" t="str">
            <v>#N/A N/A</v>
          </cell>
          <cell r="MM80" t="str">
            <v>#N/A N/A</v>
          </cell>
          <cell r="MN80" t="str">
            <v>#N/A N/A</v>
          </cell>
          <cell r="MO80" t="str">
            <v>#N/A N/A</v>
          </cell>
          <cell r="MP80" t="str">
            <v>#N/A N/A</v>
          </cell>
          <cell r="MQ80" t="str">
            <v>#N/A N/A</v>
          </cell>
          <cell r="MR80" t="str">
            <v>#N/A N/A</v>
          </cell>
          <cell r="MS80">
            <v>0</v>
          </cell>
          <cell r="MT80">
            <v>610.89145504338182</v>
          </cell>
          <cell r="MU80">
            <v>2054.7354675585279</v>
          </cell>
          <cell r="MV80">
            <v>2541.1008463811763</v>
          </cell>
          <cell r="MW80">
            <v>2598.3755261744936</v>
          </cell>
          <cell r="MX80">
            <v>5456.3608147519863</v>
          </cell>
          <cell r="MY80" t="str">
            <v>#N/A N/A</v>
          </cell>
          <cell r="MZ80">
            <v>-1498.5</v>
          </cell>
          <cell r="NA80">
            <v>-1657.300048828125</v>
          </cell>
          <cell r="NB80">
            <v>-999.4000244140625</v>
          </cell>
          <cell r="NC80">
            <v>-1922.7497985741261</v>
          </cell>
          <cell r="ND80">
            <v>-2198.346806328876</v>
          </cell>
          <cell r="NE80">
            <v>-1409.2065953488063</v>
          </cell>
          <cell r="NF80">
            <v>-1068.2217778456024</v>
          </cell>
          <cell r="NG80">
            <v>-965.58287149027524</v>
          </cell>
          <cell r="NH80">
            <v>-1417.0196251325935</v>
          </cell>
          <cell r="NI80">
            <v>-1113.9216318011941</v>
          </cell>
          <cell r="NJ80">
            <v>-2689.8797327967382</v>
          </cell>
          <cell r="NK80">
            <v>-2400.39649068372</v>
          </cell>
          <cell r="NL80">
            <v>-4109.3377444925709</v>
          </cell>
          <cell r="NM80">
            <v>-5138.8260181171518</v>
          </cell>
          <cell r="NN80" t="str">
            <v>#N/A N/A</v>
          </cell>
          <cell r="NO80">
            <v>0</v>
          </cell>
          <cell r="NP80">
            <v>-50.5</v>
          </cell>
          <cell r="NQ80">
            <v>22.899999618530273</v>
          </cell>
          <cell r="NR80">
            <v>49.788982615213421</v>
          </cell>
          <cell r="NS80">
            <v>46.152551194645795</v>
          </cell>
          <cell r="NT80">
            <v>35.504282286033941</v>
          </cell>
          <cell r="NU80">
            <v>20.421887732632307</v>
          </cell>
          <cell r="NV80">
            <v>17.881164672346106</v>
          </cell>
          <cell r="NW80">
            <v>29.064454347807786</v>
          </cell>
          <cell r="NX80">
            <v>61.42772350792518</v>
          </cell>
          <cell r="NY80">
            <v>58.845678479190987</v>
          </cell>
          <cell r="NZ80">
            <v>59.947982533071226</v>
          </cell>
          <cell r="OA80">
            <v>71.923399889715768</v>
          </cell>
          <cell r="OB80">
            <v>76.601177744898294</v>
          </cell>
          <cell r="OC80" t="str">
            <v>#N/A N/A</v>
          </cell>
          <cell r="OD80" t="str">
            <v>CLP</v>
          </cell>
        </row>
        <row r="81">
          <cell r="C81" t="str">
            <v>SOCOVESA</v>
          </cell>
          <cell r="D81" t="str">
            <v>#N/A N/A</v>
          </cell>
          <cell r="E81" t="str">
            <v>#N/A N/A</v>
          </cell>
          <cell r="F81" t="str">
            <v>#N/A N/A</v>
          </cell>
          <cell r="G81">
            <v>188574.296875</v>
          </cell>
          <cell r="H81">
            <v>198684.578125</v>
          </cell>
          <cell r="I81">
            <v>185324</v>
          </cell>
          <cell r="J81">
            <v>213388.703125</v>
          </cell>
          <cell r="K81">
            <v>213273.89600000001</v>
          </cell>
          <cell r="L81">
            <v>257982.45199999999</v>
          </cell>
          <cell r="M81">
            <v>320929.70699999999</v>
          </cell>
          <cell r="N81">
            <v>331002.07900000003</v>
          </cell>
          <cell r="O81">
            <v>315959.96100000001</v>
          </cell>
          <cell r="P81">
            <v>394735.51299999998</v>
          </cell>
          <cell r="Q81">
            <v>363546.01299999998</v>
          </cell>
          <cell r="R81" t="str">
            <v>#N/A N/A</v>
          </cell>
          <cell r="S81" t="str">
            <v>#N/A N/A</v>
          </cell>
          <cell r="T81" t="str">
            <v>#N/A N/A</v>
          </cell>
          <cell r="U81" t="str">
            <v>#N/A N/A</v>
          </cell>
          <cell r="V81">
            <v>152263.015625</v>
          </cell>
          <cell r="W81">
            <v>160450.171875</v>
          </cell>
          <cell r="X81">
            <v>149477.71875</v>
          </cell>
          <cell r="Y81">
            <v>174396.515625</v>
          </cell>
          <cell r="Z81">
            <v>166354.541</v>
          </cell>
          <cell r="AA81">
            <v>210378.87299999999</v>
          </cell>
          <cell r="AB81">
            <v>258135.288</v>
          </cell>
          <cell r="AC81">
            <v>266925.83899999998</v>
          </cell>
          <cell r="AD81">
            <v>244600.91699999999</v>
          </cell>
          <cell r="AE81">
            <v>292017.24299999996</v>
          </cell>
          <cell r="AF81">
            <v>257460.91399999999</v>
          </cell>
          <cell r="AG81" t="str">
            <v>#N/A N/A</v>
          </cell>
          <cell r="AH81" t="str">
            <v>#N/A N/A</v>
          </cell>
          <cell r="AI81" t="str">
            <v>#N/A N/A</v>
          </cell>
          <cell r="AJ81" t="str">
            <v>#N/A N/A</v>
          </cell>
          <cell r="AK81" t="str">
            <v>#N/A N/A</v>
          </cell>
          <cell r="AL81" t="str">
            <v>#N/A N/A</v>
          </cell>
          <cell r="AM81">
            <v>23736.29296875</v>
          </cell>
          <cell r="AN81">
            <v>22190.77392578125</v>
          </cell>
          <cell r="AO81">
            <v>28407.502</v>
          </cell>
          <cell r="AP81">
            <v>25537.031999999999</v>
          </cell>
          <cell r="AQ81">
            <v>35262.624000000003</v>
          </cell>
          <cell r="AR81">
            <v>36198.43</v>
          </cell>
          <cell r="AS81">
            <v>38919.958999999995</v>
          </cell>
          <cell r="AT81">
            <v>59865.374000000003</v>
          </cell>
          <cell r="AU81">
            <v>55504.087</v>
          </cell>
          <cell r="AV81" t="str">
            <v>#N/A N/A</v>
          </cell>
          <cell r="AW81" t="str">
            <v>#N/A N/A</v>
          </cell>
          <cell r="AX81" t="str">
            <v>#N/A N/A</v>
          </cell>
          <cell r="AY81" t="str">
            <v>#N/A N/A</v>
          </cell>
          <cell r="AZ81">
            <v>25574.71875</v>
          </cell>
          <cell r="BA81">
            <v>23738.646484375</v>
          </cell>
          <cell r="BB81">
            <v>21105.79296875</v>
          </cell>
          <cell r="BC81">
            <v>19576.421875</v>
          </cell>
          <cell r="BD81">
            <v>26241.332999999999</v>
          </cell>
          <cell r="BE81">
            <v>22847.464</v>
          </cell>
          <cell r="BF81">
            <v>33227.249000000003</v>
          </cell>
          <cell r="BG81">
            <v>34047.343999999997</v>
          </cell>
          <cell r="BH81">
            <v>37092.949999999997</v>
          </cell>
          <cell r="BI81">
            <v>58147.515999999996</v>
          </cell>
          <cell r="BJ81">
            <v>53145.377</v>
          </cell>
          <cell r="BK81" t="str">
            <v>#N/A N/A</v>
          </cell>
          <cell r="BL81" t="str">
            <v>#N/A N/A</v>
          </cell>
          <cell r="BM81" t="str">
            <v>#N/A N/A</v>
          </cell>
          <cell r="BN81" t="str">
            <v>#N/A N/A</v>
          </cell>
          <cell r="BO81">
            <v>1239.260009765625</v>
          </cell>
          <cell r="BP81">
            <v>2989.861083984375</v>
          </cell>
          <cell r="BQ81">
            <v>336.04400634765625</v>
          </cell>
          <cell r="BR81">
            <v>584.73797607421875</v>
          </cell>
          <cell r="BS81">
            <v>103.788</v>
          </cell>
          <cell r="BT81">
            <v>208.196</v>
          </cell>
          <cell r="BU81">
            <v>407.78699999999998</v>
          </cell>
          <cell r="BV81">
            <v>359.98499999999996</v>
          </cell>
          <cell r="BW81">
            <v>382.87</v>
          </cell>
          <cell r="BX81">
            <v>828.44799999999998</v>
          </cell>
          <cell r="BY81">
            <v>1111.0519999999999</v>
          </cell>
          <cell r="BZ81" t="str">
            <v>#N/A N/A</v>
          </cell>
          <cell r="CA81" t="str">
            <v>#N/A N/A</v>
          </cell>
          <cell r="CB81" t="str">
            <v>#N/A N/A</v>
          </cell>
          <cell r="CC81" t="str">
            <v>#N/A N/A</v>
          </cell>
          <cell r="CD81">
            <v>6639.537109375</v>
          </cell>
          <cell r="CE81">
            <v>11303.5712890625</v>
          </cell>
          <cell r="CF81">
            <v>12545.013671875</v>
          </cell>
          <cell r="CG81">
            <v>18708.365234375</v>
          </cell>
          <cell r="CH81">
            <v>9243.3320000000003</v>
          </cell>
          <cell r="CI81">
            <v>5356.3949999999995</v>
          </cell>
          <cell r="CJ81">
            <v>14855.021999999999</v>
          </cell>
          <cell r="CK81">
            <v>14966.652999999998</v>
          </cell>
          <cell r="CL81">
            <v>17763.094000000001</v>
          </cell>
          <cell r="CM81">
            <v>20676.897999999997</v>
          </cell>
          <cell r="CN81">
            <v>17643.555</v>
          </cell>
          <cell r="CO81" t="str">
            <v>#N/A N/A</v>
          </cell>
          <cell r="CP81" t="str">
            <v>#N/A N/A</v>
          </cell>
          <cell r="CQ81" t="str">
            <v>#N/A N/A</v>
          </cell>
          <cell r="CR81" t="str">
            <v>#N/A N/A</v>
          </cell>
          <cell r="CS81">
            <v>16758.630615234375</v>
          </cell>
          <cell r="CT81">
            <v>12663.555191040039</v>
          </cell>
          <cell r="CU81">
            <v>19492.689687728882</v>
          </cell>
          <cell r="CV81">
            <v>9363.1200546622276</v>
          </cell>
          <cell r="CW81">
            <v>21385.124</v>
          </cell>
          <cell r="CX81">
            <v>16090.455</v>
          </cell>
          <cell r="CY81">
            <v>19331.478999999999</v>
          </cell>
          <cell r="CZ81">
            <v>18434.88</v>
          </cell>
          <cell r="DA81">
            <v>19792.554</v>
          </cell>
          <cell r="DB81">
            <v>39457.315999999999</v>
          </cell>
          <cell r="DC81">
            <v>37874.678</v>
          </cell>
          <cell r="DD81" t="str">
            <v>#N/A N/A</v>
          </cell>
          <cell r="DE81" t="str">
            <v>#N/A N/A</v>
          </cell>
          <cell r="DF81" t="str">
            <v>#N/A N/A</v>
          </cell>
          <cell r="DG81" t="str">
            <v>#N/A N/A</v>
          </cell>
          <cell r="DH81" t="str">
            <v>#N/A N/A</v>
          </cell>
          <cell r="DI81" t="str">
            <v>#N/A N/A</v>
          </cell>
          <cell r="DJ81">
            <v>2819.279052734375</v>
          </cell>
          <cell r="DK81">
            <v>2010.9510498046875</v>
          </cell>
          <cell r="DL81">
            <v>3676.1459999999997</v>
          </cell>
          <cell r="DM81">
            <v>2422.0319999999997</v>
          </cell>
          <cell r="DN81">
            <v>4129.826</v>
          </cell>
          <cell r="DO81">
            <v>1903.2459999999999</v>
          </cell>
          <cell r="DP81">
            <v>3177.2469999999998</v>
          </cell>
          <cell r="DQ81">
            <v>4206.915</v>
          </cell>
          <cell r="DR81">
            <v>4612.6779999999999</v>
          </cell>
          <cell r="DS81" t="str">
            <v>#N/A N/A</v>
          </cell>
          <cell r="DT81" t="str">
            <v>#N/A N/A</v>
          </cell>
          <cell r="DU81" t="str">
            <v>#N/A N/A</v>
          </cell>
          <cell r="DV81" t="str">
            <v>#N/A N/A</v>
          </cell>
          <cell r="DW81">
            <v>16758.630859375</v>
          </cell>
          <cell r="DX81">
            <v>12663.5546875</v>
          </cell>
          <cell r="DY81">
            <v>16673.408203125</v>
          </cell>
          <cell r="DZ81">
            <v>7352.1689453125</v>
          </cell>
          <cell r="EA81">
            <v>17708.977999999999</v>
          </cell>
          <cell r="EB81">
            <v>13668.422999999999</v>
          </cell>
          <cell r="EC81">
            <v>15201.652999999998</v>
          </cell>
          <cell r="ED81">
            <v>16531.633999999998</v>
          </cell>
          <cell r="EE81">
            <v>16615.307000000001</v>
          </cell>
          <cell r="EF81">
            <v>35250.400999999998</v>
          </cell>
          <cell r="EG81">
            <v>33262</v>
          </cell>
          <cell r="EH81" t="str">
            <v>#N/A N/A</v>
          </cell>
          <cell r="EI81" t="str">
            <v>#N/A N/A</v>
          </cell>
          <cell r="EJ81" t="str">
            <v>#N/A N/A</v>
          </cell>
          <cell r="EK81" t="str">
            <v>#N/A N/A</v>
          </cell>
          <cell r="EL81">
            <v>6443.994140625</v>
          </cell>
          <cell r="EM81">
            <v>4668.59521484375</v>
          </cell>
          <cell r="EN81">
            <v>2134.3349609375</v>
          </cell>
          <cell r="EO81">
            <v>2012.6820068359375</v>
          </cell>
          <cell r="EP81">
            <v>2104.2280000000001</v>
          </cell>
          <cell r="EQ81">
            <v>4364.8440000000001</v>
          </cell>
          <cell r="ER81">
            <v>5377.1279999999997</v>
          </cell>
          <cell r="ES81">
            <v>6209.7550000000001</v>
          </cell>
          <cell r="ET81">
            <v>7002.9209999999994</v>
          </cell>
          <cell r="EU81">
            <v>9764.3220000000001</v>
          </cell>
          <cell r="EV81">
            <v>5209.96</v>
          </cell>
          <cell r="EW81" t="str">
            <v>#N/A N/A</v>
          </cell>
          <cell r="EX81" t="str">
            <v>#N/A N/A</v>
          </cell>
          <cell r="EY81" t="str">
            <v>#N/A N/A</v>
          </cell>
          <cell r="EZ81" t="str">
            <v>#N/A N/A</v>
          </cell>
          <cell r="FA81" t="str">
            <v>#N/A N/A</v>
          </cell>
          <cell r="FB81" t="str">
            <v>#N/A N/A</v>
          </cell>
          <cell r="FC81">
            <v>275.31201171875</v>
          </cell>
          <cell r="FD81">
            <v>1864.8389892578125</v>
          </cell>
          <cell r="FE81">
            <v>6648.8149999999996</v>
          </cell>
          <cell r="FF81">
            <v>2090.75</v>
          </cell>
          <cell r="FG81">
            <v>6320.6959999999999</v>
          </cell>
          <cell r="FH81">
            <v>7157.4549999999999</v>
          </cell>
          <cell r="FI81">
            <v>3502.8409999999999</v>
          </cell>
          <cell r="FJ81">
            <v>18487.368999999999</v>
          </cell>
          <cell r="FK81">
            <v>17381.637999999999</v>
          </cell>
          <cell r="FL81" t="str">
            <v>#N/A N/A</v>
          </cell>
          <cell r="FM81" t="str">
            <v>#N/A N/A</v>
          </cell>
          <cell r="FN81" t="str">
            <v>#N/A N/A</v>
          </cell>
          <cell r="FO81" t="str">
            <v>#N/A N/A</v>
          </cell>
          <cell r="FP81">
            <v>58721.84765625</v>
          </cell>
          <cell r="FQ81">
            <v>74018.6328125</v>
          </cell>
          <cell r="FR81">
            <v>55104.3203125</v>
          </cell>
          <cell r="FS81">
            <v>35277.30859375</v>
          </cell>
          <cell r="FT81">
            <v>67229.009999999995</v>
          </cell>
          <cell r="FU81">
            <v>60405.097999999998</v>
          </cell>
          <cell r="FV81">
            <v>105836.52799999999</v>
          </cell>
          <cell r="FW81">
            <v>151575.745</v>
          </cell>
          <cell r="FX81">
            <v>131776.807</v>
          </cell>
          <cell r="FY81">
            <v>116090.38099999999</v>
          </cell>
          <cell r="FZ81">
            <v>113731.908</v>
          </cell>
          <cell r="GA81" t="str">
            <v>#N/A N/A</v>
          </cell>
          <cell r="GB81" t="str">
            <v>#N/A N/A</v>
          </cell>
          <cell r="GC81" t="str">
            <v>#N/A N/A</v>
          </cell>
          <cell r="GD81" t="str">
            <v>#N/A N/A</v>
          </cell>
          <cell r="GE81">
            <v>147398.40625</v>
          </cell>
          <cell r="GF81">
            <v>188012.90625</v>
          </cell>
          <cell r="GG81">
            <v>188782.40625</v>
          </cell>
          <cell r="GH81">
            <v>222131.828125</v>
          </cell>
          <cell r="GI81">
            <v>275965.76899999997</v>
          </cell>
          <cell r="GJ81">
            <v>302198.37299999996</v>
          </cell>
          <cell r="GK81">
            <v>297934.66599999997</v>
          </cell>
          <cell r="GL81">
            <v>235142.07199999999</v>
          </cell>
          <cell r="GM81">
            <v>321335.10599999997</v>
          </cell>
          <cell r="GN81">
            <v>274313.13500000001</v>
          </cell>
          <cell r="GO81">
            <v>292741.37599999999</v>
          </cell>
          <cell r="GP81" t="str">
            <v>#N/A N/A</v>
          </cell>
          <cell r="GQ81" t="str">
            <v>#N/A N/A</v>
          </cell>
          <cell r="GR81" t="str">
            <v>#N/A N/A</v>
          </cell>
          <cell r="GS81" t="str">
            <v>#N/A N/A</v>
          </cell>
          <cell r="GT81">
            <v>222544.59375</v>
          </cell>
          <cell r="GU81">
            <v>275937.5</v>
          </cell>
          <cell r="GV81">
            <v>267425.71875</v>
          </cell>
          <cell r="GW81">
            <v>283012.75</v>
          </cell>
          <cell r="GX81">
            <v>366574.14299999998</v>
          </cell>
          <cell r="GY81">
            <v>388483.81599999999</v>
          </cell>
          <cell r="GZ81">
            <v>443480.288</v>
          </cell>
          <cell r="HA81">
            <v>416159.326</v>
          </cell>
          <cell r="HB81">
            <v>488997.71099999995</v>
          </cell>
          <cell r="HC81">
            <v>448639.26999999996</v>
          </cell>
          <cell r="HD81">
            <v>460844.00299999997</v>
          </cell>
          <cell r="HE81" t="str">
            <v>#N/A N/A</v>
          </cell>
          <cell r="HF81" t="str">
            <v>#N/A N/A</v>
          </cell>
          <cell r="HG81" t="str">
            <v>#N/A N/A</v>
          </cell>
          <cell r="HH81" t="str">
            <v>#N/A N/A</v>
          </cell>
          <cell r="HI81">
            <v>17927.0859375</v>
          </cell>
          <cell r="HJ81">
            <v>22886.41796875</v>
          </cell>
          <cell r="HK81">
            <v>23857.357421875</v>
          </cell>
          <cell r="HL81">
            <v>23158</v>
          </cell>
          <cell r="HM81">
            <v>21546.288</v>
          </cell>
          <cell r="HN81">
            <v>20339.810999999998</v>
          </cell>
          <cell r="HO81">
            <v>20725.695</v>
          </cell>
          <cell r="HP81">
            <v>20037.263999999999</v>
          </cell>
          <cell r="HQ81">
            <v>19063.296999999999</v>
          </cell>
          <cell r="HR81">
            <v>17869.826999999997</v>
          </cell>
          <cell r="HS81">
            <v>17339.654999999999</v>
          </cell>
          <cell r="HT81" t="str">
            <v>#N/A N/A</v>
          </cell>
          <cell r="HU81" t="str">
            <v>#N/A N/A</v>
          </cell>
          <cell r="HV81" t="str">
            <v>#N/A N/A</v>
          </cell>
          <cell r="HW81" t="str">
            <v>#N/A N/A</v>
          </cell>
          <cell r="HX81">
            <v>361617.84375</v>
          </cell>
          <cell r="HY81">
            <v>449563.65625</v>
          </cell>
          <cell r="HZ81">
            <v>481913.3125</v>
          </cell>
          <cell r="IA81">
            <v>562320.3125</v>
          </cell>
          <cell r="IB81">
            <v>562028.34499999997</v>
          </cell>
          <cell r="IC81">
            <v>584315.70299999998</v>
          </cell>
          <cell r="ID81">
            <v>652633.47399999993</v>
          </cell>
          <cell r="IE81">
            <v>780170.28899999999</v>
          </cell>
          <cell r="IF81">
            <v>849079.7969999999</v>
          </cell>
          <cell r="IG81">
            <v>863600.9219999999</v>
          </cell>
          <cell r="IH81">
            <v>844927.16999999993</v>
          </cell>
          <cell r="II81" t="str">
            <v>#N/A N/A</v>
          </cell>
          <cell r="IJ81" t="str">
            <v>#N/A N/A</v>
          </cell>
          <cell r="IK81" t="str">
            <v>#N/A N/A</v>
          </cell>
          <cell r="IL81" t="str">
            <v>#N/A N/A</v>
          </cell>
          <cell r="IM81">
            <v>17147.2734375</v>
          </cell>
          <cell r="IN81">
            <v>19752.5859375</v>
          </cell>
          <cell r="IO81">
            <v>11956.1953125</v>
          </cell>
          <cell r="IP81">
            <v>14427.505859375</v>
          </cell>
          <cell r="IQ81">
            <v>13827.188999999998</v>
          </cell>
          <cell r="IR81">
            <v>17640.857</v>
          </cell>
          <cell r="IS81">
            <v>14513.056999999999</v>
          </cell>
          <cell r="IT81">
            <v>16724.311000000002</v>
          </cell>
          <cell r="IU81">
            <v>13687.527</v>
          </cell>
          <cell r="IV81">
            <v>9921.2510000000002</v>
          </cell>
          <cell r="IW81">
            <v>9153.482</v>
          </cell>
          <cell r="IX81" t="str">
            <v>#N/A N/A</v>
          </cell>
          <cell r="IY81" t="str">
            <v>#N/A N/A</v>
          </cell>
          <cell r="IZ81" t="str">
            <v>#N/A N/A</v>
          </cell>
          <cell r="JA81" t="str">
            <v>#N/A N/A</v>
          </cell>
          <cell r="JB81">
            <v>131406.203125</v>
          </cell>
          <cell r="JC81">
            <v>202115</v>
          </cell>
          <cell r="JD81">
            <v>233048.640625</v>
          </cell>
          <cell r="JE81">
            <v>281156.6640625</v>
          </cell>
          <cell r="JF81">
            <v>287939.42200000002</v>
          </cell>
          <cell r="JG81">
            <v>279231.21100000001</v>
          </cell>
          <cell r="JH81">
            <v>331009.326</v>
          </cell>
          <cell r="JI81">
            <v>421132.77500000002</v>
          </cell>
          <cell r="JJ81">
            <v>488217.01500000001</v>
          </cell>
          <cell r="JK81">
            <v>459195.37</v>
          </cell>
          <cell r="JL81">
            <v>397625.20199999999</v>
          </cell>
          <cell r="JM81" t="str">
            <v>#N/A N/A</v>
          </cell>
          <cell r="JN81" t="str">
            <v>#N/A N/A</v>
          </cell>
          <cell r="JO81" t="str">
            <v>#N/A N/A</v>
          </cell>
          <cell r="JP81" t="str">
            <v>#N/A N/A</v>
          </cell>
          <cell r="JQ81">
            <v>252259.40625</v>
          </cell>
          <cell r="JR81">
            <v>336788.21875</v>
          </cell>
          <cell r="JS81">
            <v>284631.408203125</v>
          </cell>
          <cell r="JT81">
            <v>346715.009765625</v>
          </cell>
          <cell r="JU81">
            <v>356146.57700000005</v>
          </cell>
          <cell r="JV81">
            <v>368440.07300000003</v>
          </cell>
          <cell r="JW81">
            <v>428537.89</v>
          </cell>
          <cell r="JX81">
            <v>547998.24000000011</v>
          </cell>
          <cell r="JY81">
            <v>603592.16599999997</v>
          </cell>
          <cell r="JZ81">
            <v>593431.46499999997</v>
          </cell>
          <cell r="KA81">
            <v>557582.5</v>
          </cell>
          <cell r="KB81" t="str">
            <v>#N/A N/A</v>
          </cell>
          <cell r="KC81" t="str">
            <v>#N/A N/A</v>
          </cell>
          <cell r="KD81" t="str">
            <v>#N/A N/A</v>
          </cell>
          <cell r="KE81" t="str">
            <v>#N/A N/A</v>
          </cell>
          <cell r="KF81">
            <v>7062.34912109375</v>
          </cell>
          <cell r="KG81">
            <v>7189.916015625</v>
          </cell>
          <cell r="KH81">
            <v>5889.93408203125</v>
          </cell>
          <cell r="KI81">
            <v>5494.06396484375</v>
          </cell>
          <cell r="KJ81">
            <v>3460.5899999999997</v>
          </cell>
          <cell r="KK81">
            <v>5041.3689999999997</v>
          </cell>
          <cell r="KL81">
            <v>3822.2190000000001</v>
          </cell>
          <cell r="KM81">
            <v>4806.8959999999997</v>
          </cell>
          <cell r="KN81">
            <v>9694.232</v>
          </cell>
          <cell r="KO81">
            <v>14065.294</v>
          </cell>
          <cell r="KP81">
            <v>10563.698999999999</v>
          </cell>
          <cell r="KQ81" t="str">
            <v>#N/A N/A</v>
          </cell>
          <cell r="KR81" t="str">
            <v>#N/A N/A</v>
          </cell>
          <cell r="KS81" t="str">
            <v>#N/A N/A</v>
          </cell>
          <cell r="KT81" t="str">
            <v>#N/A N/A</v>
          </cell>
          <cell r="KU81">
            <v>109358.44287109375</v>
          </cell>
          <cell r="KV81">
            <v>112775.431640625</v>
          </cell>
          <cell r="KW81">
            <v>197281.90478515625</v>
          </cell>
          <cell r="KX81">
            <v>215605.30224609375</v>
          </cell>
          <cell r="KY81">
            <v>205881.76799999998</v>
          </cell>
          <cell r="KZ81">
            <v>215875.63</v>
          </cell>
          <cell r="LA81">
            <v>224095.584</v>
          </cell>
          <cell r="LB81">
            <v>232172.049</v>
          </cell>
          <cell r="LC81">
            <v>245487.63099999999</v>
          </cell>
          <cell r="LD81">
            <v>270169.45699999999</v>
          </cell>
          <cell r="LE81">
            <v>287344.67000000004</v>
          </cell>
          <cell r="LF81" t="str">
            <v>#N/A N/A</v>
          </cell>
          <cell r="LG81" t="str">
            <v>#N/A N/A</v>
          </cell>
          <cell r="LH81" t="str">
            <v>#N/A N/A</v>
          </cell>
          <cell r="LI81" t="str">
            <v>#N/A N/A</v>
          </cell>
          <cell r="LJ81" t="str">
            <v>#N/A N/A</v>
          </cell>
          <cell r="LK81" t="str">
            <v>#N/A N/A</v>
          </cell>
          <cell r="LL81">
            <v>-2083.001953125</v>
          </cell>
          <cell r="LM81">
            <v>-3910.199951171875</v>
          </cell>
          <cell r="LN81">
            <v>-1362.45</v>
          </cell>
          <cell r="LO81">
            <v>-2136.5740000000001</v>
          </cell>
          <cell r="LP81">
            <v>-3140.902</v>
          </cell>
          <cell r="LQ81">
            <v>-1871.7049999999999</v>
          </cell>
          <cell r="LR81">
            <v>-1350.7449999999999</v>
          </cell>
          <cell r="LS81">
            <v>-1026.883</v>
          </cell>
          <cell r="LT81">
            <v>-914.37399999999991</v>
          </cell>
          <cell r="LU81" t="str">
            <v>#N/A N/A</v>
          </cell>
          <cell r="LV81" t="str">
            <v>#N/A N/A</v>
          </cell>
          <cell r="LW81" t="str">
            <v>#N/A N/A</v>
          </cell>
          <cell r="LX81" t="str">
            <v>#N/A N/A</v>
          </cell>
          <cell r="LY81" t="str">
            <v>#N/A N/A</v>
          </cell>
          <cell r="LZ81" t="str">
            <v>#N/A N/A</v>
          </cell>
          <cell r="MA81" t="str">
            <v>#N/A N/A</v>
          </cell>
          <cell r="MB81" t="str">
            <v>#N/A N/A</v>
          </cell>
          <cell r="MC81">
            <v>14378.599999999999</v>
          </cell>
          <cell r="MD81">
            <v>8066.4959999999992</v>
          </cell>
          <cell r="ME81">
            <v>17255.423999999999</v>
          </cell>
          <cell r="MF81">
            <v>22133.545999999998</v>
          </cell>
          <cell r="MG81">
            <v>27233.126</v>
          </cell>
          <cell r="MH81">
            <v>29884.077999999998</v>
          </cell>
          <cell r="MI81">
            <v>13362.938</v>
          </cell>
          <cell r="MJ81" t="str">
            <v>#N/A N/A</v>
          </cell>
          <cell r="MK81" t="str">
            <v>#N/A N/A</v>
          </cell>
          <cell r="ML81" t="str">
            <v>#N/A N/A</v>
          </cell>
          <cell r="MM81" t="str">
            <v>#N/A N/A</v>
          </cell>
          <cell r="MN81" t="str">
            <v>#N/A N/A</v>
          </cell>
          <cell r="MO81" t="str">
            <v>#N/A N/A</v>
          </cell>
          <cell r="MP81" t="str">
            <v>#N/A N/A</v>
          </cell>
          <cell r="MQ81" t="str">
            <v>#N/A N/A</v>
          </cell>
          <cell r="MR81">
            <v>-4338.6859999999997</v>
          </cell>
          <cell r="MS81">
            <v>-45.943999999999996</v>
          </cell>
          <cell r="MT81">
            <v>-625.87900000000002</v>
          </cell>
          <cell r="MU81">
            <v>-2566.3889999999997</v>
          </cell>
          <cell r="MV81">
            <v>-91.554999999999993</v>
          </cell>
          <cell r="MW81">
            <v>-2213.4159999999997</v>
          </cell>
          <cell r="MX81">
            <v>3397.913</v>
          </cell>
          <cell r="MY81" t="str">
            <v>#N/A N/A</v>
          </cell>
          <cell r="MZ81" t="str">
            <v>#N/A N/A</v>
          </cell>
          <cell r="NA81" t="str">
            <v>#N/A N/A</v>
          </cell>
          <cell r="NB81" t="str">
            <v>#N/A N/A</v>
          </cell>
          <cell r="NC81" t="str">
            <v>#N/A N/A</v>
          </cell>
          <cell r="ND81" t="str">
            <v>#N/A N/A</v>
          </cell>
          <cell r="NE81">
            <v>-8527.7646484375</v>
          </cell>
          <cell r="NF81">
            <v>-8687.2138671875</v>
          </cell>
          <cell r="NG81" t="str">
            <v>#N/A N/A</v>
          </cell>
          <cell r="NH81" t="str">
            <v>#N/A N/A</v>
          </cell>
          <cell r="NI81">
            <v>0</v>
          </cell>
          <cell r="NJ81">
            <v>0</v>
          </cell>
          <cell r="NK81">
            <v>0</v>
          </cell>
          <cell r="NL81">
            <v>0</v>
          </cell>
          <cell r="NM81">
            <v>0</v>
          </cell>
          <cell r="NN81" t="str">
            <v>#N/A N/A</v>
          </cell>
          <cell r="NO81" t="str">
            <v>#N/A N/A</v>
          </cell>
          <cell r="NP81" t="str">
            <v>#N/A N/A</v>
          </cell>
          <cell r="NQ81" t="str">
            <v>#N/A N/A</v>
          </cell>
          <cell r="NR81" t="str">
            <v>#N/A N/A</v>
          </cell>
          <cell r="NS81" t="str">
            <v>#N/A N/A</v>
          </cell>
          <cell r="NT81">
            <v>2630.5</v>
          </cell>
          <cell r="NU81">
            <v>2614.35205078125</v>
          </cell>
          <cell r="NV81">
            <v>2166.1689999999999</v>
          </cell>
          <cell r="NW81">
            <v>2689.5679999999998</v>
          </cell>
          <cell r="NX81">
            <v>2035.375</v>
          </cell>
          <cell r="NY81">
            <v>2151.0859999999998</v>
          </cell>
          <cell r="NZ81">
            <v>1827.009</v>
          </cell>
          <cell r="OA81">
            <v>1717.8579999999999</v>
          </cell>
          <cell r="OB81">
            <v>2358.71</v>
          </cell>
          <cell r="OC81" t="str">
            <v>#N/A N/A</v>
          </cell>
          <cell r="OD81" t="str">
            <v>CLP</v>
          </cell>
        </row>
        <row r="82">
          <cell r="C82" t="str">
            <v>ECHEVERRIA IZQ</v>
          </cell>
          <cell r="D82" t="str">
            <v>#N/A N/A</v>
          </cell>
          <cell r="E82" t="str">
            <v>#N/A N/A</v>
          </cell>
          <cell r="F82" t="str">
            <v>#N/A N/A</v>
          </cell>
          <cell r="G82" t="str">
            <v>#N/A N/A</v>
          </cell>
          <cell r="H82" t="str">
            <v>#N/A N/A</v>
          </cell>
          <cell r="I82" t="str">
            <v>#N/A N/A</v>
          </cell>
          <cell r="J82" t="str">
            <v>#N/A N/A</v>
          </cell>
          <cell r="K82" t="str">
            <v>#N/A N/A</v>
          </cell>
          <cell r="L82">
            <v>149473.429</v>
          </cell>
          <cell r="M82">
            <v>175147.71599999999</v>
          </cell>
          <cell r="N82">
            <v>159207.035</v>
          </cell>
          <cell r="O82">
            <v>232972.63099999999</v>
          </cell>
          <cell r="P82">
            <v>216590.717</v>
          </cell>
          <cell r="Q82">
            <v>211297.21</v>
          </cell>
          <cell r="R82" t="str">
            <v>#N/A N/A</v>
          </cell>
          <cell r="S82" t="str">
            <v>#N/A N/A</v>
          </cell>
          <cell r="T82" t="str">
            <v>#N/A N/A</v>
          </cell>
          <cell r="U82" t="str">
            <v>#N/A N/A</v>
          </cell>
          <cell r="V82" t="str">
            <v>#N/A N/A</v>
          </cell>
          <cell r="W82" t="str">
            <v>#N/A N/A</v>
          </cell>
          <cell r="X82" t="str">
            <v>#N/A N/A</v>
          </cell>
          <cell r="Y82" t="str">
            <v>#N/A N/A</v>
          </cell>
          <cell r="Z82" t="str">
            <v>#N/A N/A</v>
          </cell>
          <cell r="AA82">
            <v>125870.33099999999</v>
          </cell>
          <cell r="AB82">
            <v>148676.41099999999</v>
          </cell>
          <cell r="AC82">
            <v>142729.394</v>
          </cell>
          <cell r="AD82">
            <v>204614.61499999999</v>
          </cell>
          <cell r="AE82">
            <v>184926.807</v>
          </cell>
          <cell r="AF82">
            <v>180029.72199999998</v>
          </cell>
          <cell r="AG82" t="str">
            <v>#N/A N/A</v>
          </cell>
          <cell r="AH82" t="str">
            <v>#N/A N/A</v>
          </cell>
          <cell r="AI82" t="str">
            <v>#N/A N/A</v>
          </cell>
          <cell r="AJ82" t="str">
            <v>#N/A N/A</v>
          </cell>
          <cell r="AK82" t="str">
            <v>#N/A N/A</v>
          </cell>
          <cell r="AL82" t="str">
            <v>#N/A N/A</v>
          </cell>
          <cell r="AM82" t="str">
            <v>#N/A N/A</v>
          </cell>
          <cell r="AN82" t="str">
            <v>#N/A N/A</v>
          </cell>
          <cell r="AO82" t="str">
            <v>#N/A N/A</v>
          </cell>
          <cell r="AP82">
            <v>17286.976999999999</v>
          </cell>
          <cell r="AQ82">
            <v>19229.177</v>
          </cell>
          <cell r="AR82">
            <v>8275.0619999999999</v>
          </cell>
          <cell r="AS82">
            <v>12994.219000000001</v>
          </cell>
          <cell r="AT82">
            <v>13907.078999999998</v>
          </cell>
          <cell r="AU82">
            <v>11919.981</v>
          </cell>
          <cell r="AV82" t="str">
            <v>#N/A N/A</v>
          </cell>
          <cell r="AW82" t="str">
            <v>#N/A N/A</v>
          </cell>
          <cell r="AX82" t="str">
            <v>#N/A N/A</v>
          </cell>
          <cell r="AY82" t="str">
            <v>#N/A N/A</v>
          </cell>
          <cell r="AZ82" t="str">
            <v>#N/A N/A</v>
          </cell>
          <cell r="BA82" t="str">
            <v>#N/A N/A</v>
          </cell>
          <cell r="BB82" t="str">
            <v>#N/A N/A</v>
          </cell>
          <cell r="BC82" t="str">
            <v>#N/A N/A</v>
          </cell>
          <cell r="BD82" t="str">
            <v>#N/A N/A</v>
          </cell>
          <cell r="BE82">
            <v>16297.074999999999</v>
          </cell>
          <cell r="BF82">
            <v>16641.98</v>
          </cell>
          <cell r="BG82">
            <v>6955.5259999999998</v>
          </cell>
          <cell r="BH82">
            <v>8829.366</v>
          </cell>
          <cell r="BI82">
            <v>8931.1479999999992</v>
          </cell>
          <cell r="BJ82">
            <v>6830.9269999999997</v>
          </cell>
          <cell r="BK82" t="str">
            <v>#N/A N/A</v>
          </cell>
          <cell r="BL82" t="str">
            <v>#N/A N/A</v>
          </cell>
          <cell r="BM82" t="str">
            <v>#N/A N/A</v>
          </cell>
          <cell r="BN82" t="str">
            <v>#N/A N/A</v>
          </cell>
          <cell r="BO82" t="str">
            <v>#N/A N/A</v>
          </cell>
          <cell r="BP82" t="str">
            <v>#N/A N/A</v>
          </cell>
          <cell r="BQ82" t="str">
            <v>#N/A N/A</v>
          </cell>
          <cell r="BR82" t="str">
            <v>#N/A N/A</v>
          </cell>
          <cell r="BS82" t="str">
            <v>#N/A N/A</v>
          </cell>
          <cell r="BT82">
            <v>171.38899999999998</v>
          </cell>
          <cell r="BU82">
            <v>428.04599999999999</v>
          </cell>
          <cell r="BV82">
            <v>1319.3779999999999</v>
          </cell>
          <cell r="BW82">
            <v>1452.04</v>
          </cell>
          <cell r="BX82">
            <v>768.23699999999997</v>
          </cell>
          <cell r="BY82">
            <v>480.74699999999996</v>
          </cell>
          <cell r="BZ82" t="str">
            <v>#N/A N/A</v>
          </cell>
          <cell r="CA82" t="str">
            <v>#N/A N/A</v>
          </cell>
          <cell r="CB82" t="str">
            <v>#N/A N/A</v>
          </cell>
          <cell r="CC82" t="str">
            <v>#N/A N/A</v>
          </cell>
          <cell r="CD82" t="str">
            <v>#N/A N/A</v>
          </cell>
          <cell r="CE82" t="str">
            <v>#N/A N/A</v>
          </cell>
          <cell r="CF82" t="str">
            <v>#N/A N/A</v>
          </cell>
          <cell r="CG82" t="str">
            <v>#N/A N/A</v>
          </cell>
          <cell r="CH82" t="str">
            <v>#N/A N/A</v>
          </cell>
          <cell r="CI82">
            <v>1125.0719999999999</v>
          </cell>
          <cell r="CJ82">
            <v>723.26900000000001</v>
          </cell>
          <cell r="CK82">
            <v>576.54999999999995</v>
          </cell>
          <cell r="CL82">
            <v>1909.838</v>
          </cell>
          <cell r="CM82">
            <v>1157.2819999999999</v>
          </cell>
          <cell r="CN82">
            <v>1937.6319999999998</v>
          </cell>
          <cell r="CO82" t="str">
            <v>#N/A N/A</v>
          </cell>
          <cell r="CP82" t="str">
            <v>#N/A N/A</v>
          </cell>
          <cell r="CQ82" t="str">
            <v>#N/A N/A</v>
          </cell>
          <cell r="CR82" t="str">
            <v>#N/A N/A</v>
          </cell>
          <cell r="CS82" t="str">
            <v>#N/A N/A</v>
          </cell>
          <cell r="CT82" t="str">
            <v>#N/A N/A</v>
          </cell>
          <cell r="CU82" t="str">
            <v>#N/A N/A</v>
          </cell>
          <cell r="CV82" t="str">
            <v>#N/A N/A</v>
          </cell>
          <cell r="CW82" t="str">
            <v>#N/A N/A</v>
          </cell>
          <cell r="CX82">
            <v>18306.634999999998</v>
          </cell>
          <cell r="CY82">
            <v>18028.168999999998</v>
          </cell>
          <cell r="CZ82">
            <v>10883.312</v>
          </cell>
          <cell r="DA82">
            <v>3907.4740000000002</v>
          </cell>
          <cell r="DB82">
            <v>6544.71</v>
          </cell>
          <cell r="DC82">
            <v>9332.3089999999993</v>
          </cell>
          <cell r="DD82" t="str">
            <v>#N/A N/A</v>
          </cell>
          <cell r="DE82" t="str">
            <v>#N/A N/A</v>
          </cell>
          <cell r="DF82" t="str">
            <v>#N/A N/A</v>
          </cell>
          <cell r="DG82" t="str">
            <v>#N/A N/A</v>
          </cell>
          <cell r="DH82" t="str">
            <v>#N/A N/A</v>
          </cell>
          <cell r="DI82" t="str">
            <v>#N/A N/A</v>
          </cell>
          <cell r="DJ82" t="str">
            <v>#N/A N/A</v>
          </cell>
          <cell r="DK82" t="str">
            <v>#N/A N/A</v>
          </cell>
          <cell r="DL82" t="str">
            <v>#N/A N/A</v>
          </cell>
          <cell r="DM82">
            <v>2936.9929999999999</v>
          </cell>
          <cell r="DN82">
            <v>2997.0279999999998</v>
          </cell>
          <cell r="DO82">
            <v>1143.9969999999998</v>
          </cell>
          <cell r="DP82">
            <v>1758.982</v>
          </cell>
          <cell r="DQ82">
            <v>1611.175</v>
          </cell>
          <cell r="DR82">
            <v>1376.3779999999999</v>
          </cell>
          <cell r="DS82" t="str">
            <v>#N/A N/A</v>
          </cell>
          <cell r="DT82" t="str">
            <v>#N/A N/A</v>
          </cell>
          <cell r="DU82" t="str">
            <v>#N/A N/A</v>
          </cell>
          <cell r="DV82" t="str">
            <v>#N/A N/A</v>
          </cell>
          <cell r="DW82" t="str">
            <v>#N/A N/A</v>
          </cell>
          <cell r="DX82" t="str">
            <v>#N/A N/A</v>
          </cell>
          <cell r="DY82" t="str">
            <v>#N/A N/A</v>
          </cell>
          <cell r="DZ82" t="str">
            <v>#N/A N/A</v>
          </cell>
          <cell r="EA82" t="str">
            <v>#N/A N/A</v>
          </cell>
          <cell r="EB82">
            <v>15369.642</v>
          </cell>
          <cell r="EC82">
            <v>15031.141</v>
          </cell>
          <cell r="ED82">
            <v>9739.3149999999987</v>
          </cell>
          <cell r="EE82">
            <v>2148.4919999999997</v>
          </cell>
          <cell r="EF82">
            <v>4933.5349999999999</v>
          </cell>
          <cell r="EG82">
            <v>7955.9309999999996</v>
          </cell>
          <cell r="EH82" t="str">
            <v>#N/A N/A</v>
          </cell>
          <cell r="EI82" t="str">
            <v>#N/A N/A</v>
          </cell>
          <cell r="EJ82" t="str">
            <v>#N/A N/A</v>
          </cell>
          <cell r="EK82" t="str">
            <v>#N/A N/A</v>
          </cell>
          <cell r="EL82" t="str">
            <v>#N/A N/A</v>
          </cell>
          <cell r="EM82" t="str">
            <v>#N/A N/A</v>
          </cell>
          <cell r="EN82" t="str">
            <v>#N/A N/A</v>
          </cell>
          <cell r="EO82" t="str">
            <v>#N/A N/A</v>
          </cell>
          <cell r="EP82" t="str">
            <v>#N/A N/A</v>
          </cell>
          <cell r="EQ82">
            <v>32817.425000000003</v>
          </cell>
          <cell r="ER82">
            <v>29786.513999999999</v>
          </cell>
          <cell r="ES82">
            <v>46073.343999999997</v>
          </cell>
          <cell r="ET82">
            <v>38593.797999999995</v>
          </cell>
          <cell r="EU82">
            <v>23148.447</v>
          </cell>
          <cell r="EV82">
            <v>24043.544999999998</v>
          </cell>
          <cell r="EW82" t="str">
            <v>#N/A N/A</v>
          </cell>
          <cell r="EX82" t="str">
            <v>#N/A N/A</v>
          </cell>
          <cell r="EY82" t="str">
            <v>#N/A N/A</v>
          </cell>
          <cell r="EZ82" t="str">
            <v>#N/A N/A</v>
          </cell>
          <cell r="FA82" t="str">
            <v>#N/A N/A</v>
          </cell>
          <cell r="FB82" t="str">
            <v>#N/A N/A</v>
          </cell>
          <cell r="FC82" t="str">
            <v>#N/A N/A</v>
          </cell>
          <cell r="FD82" t="str">
            <v>#N/A N/A</v>
          </cell>
          <cell r="FE82" t="str">
            <v>#N/A N/A</v>
          </cell>
          <cell r="FF82" t="str">
            <v>#N/A N/A</v>
          </cell>
          <cell r="FG82" t="str">
            <v>#N/A N/A</v>
          </cell>
          <cell r="FH82">
            <v>0</v>
          </cell>
          <cell r="FI82">
            <v>4.399</v>
          </cell>
          <cell r="FJ82">
            <v>0</v>
          </cell>
          <cell r="FK82">
            <v>0</v>
          </cell>
          <cell r="FL82" t="str">
            <v>#N/A N/A</v>
          </cell>
          <cell r="FM82" t="str">
            <v>#N/A N/A</v>
          </cell>
          <cell r="FN82" t="str">
            <v>#N/A N/A</v>
          </cell>
          <cell r="FO82" t="str">
            <v>#N/A N/A</v>
          </cell>
          <cell r="FP82" t="str">
            <v>#N/A N/A</v>
          </cell>
          <cell r="FQ82" t="str">
            <v>#N/A N/A</v>
          </cell>
          <cell r="FR82" t="str">
            <v>#N/A N/A</v>
          </cell>
          <cell r="FS82" t="str">
            <v>#N/A N/A</v>
          </cell>
          <cell r="FT82" t="str">
            <v>#N/A N/A</v>
          </cell>
          <cell r="FU82">
            <v>24833.074999999997</v>
          </cell>
          <cell r="FV82">
            <v>41409.078000000001</v>
          </cell>
          <cell r="FW82">
            <v>53667.699000000001</v>
          </cell>
          <cell r="FX82">
            <v>63296.471999999994</v>
          </cell>
          <cell r="FY82">
            <v>62341.623</v>
          </cell>
          <cell r="FZ82">
            <v>27717.971999999998</v>
          </cell>
          <cell r="GA82" t="str">
            <v>#N/A N/A</v>
          </cell>
          <cell r="GB82" t="str">
            <v>#N/A N/A</v>
          </cell>
          <cell r="GC82" t="str">
            <v>#N/A N/A</v>
          </cell>
          <cell r="GD82" t="str">
            <v>#N/A N/A</v>
          </cell>
          <cell r="GE82" t="str">
            <v>#N/A N/A</v>
          </cell>
          <cell r="GF82" t="str">
            <v>#N/A N/A</v>
          </cell>
          <cell r="GG82" t="str">
            <v>#N/A N/A</v>
          </cell>
          <cell r="GH82" t="str">
            <v>#N/A N/A</v>
          </cell>
          <cell r="GI82" t="str">
            <v>#N/A N/A</v>
          </cell>
          <cell r="GJ82">
            <v>16565.731</v>
          </cell>
          <cell r="GK82">
            <v>22000.332999999999</v>
          </cell>
          <cell r="GL82">
            <v>26806.735999999997</v>
          </cell>
          <cell r="GM82">
            <v>21969.593999999997</v>
          </cell>
          <cell r="GN82">
            <v>26481.02</v>
          </cell>
          <cell r="GO82">
            <v>45907.439999999995</v>
          </cell>
          <cell r="GP82" t="str">
            <v>#N/A N/A</v>
          </cell>
          <cell r="GQ82" t="str">
            <v>#N/A N/A</v>
          </cell>
          <cell r="GR82" t="str">
            <v>#N/A N/A</v>
          </cell>
          <cell r="GS82" t="str">
            <v>#N/A N/A</v>
          </cell>
          <cell r="GT82" t="str">
            <v>#N/A N/A</v>
          </cell>
          <cell r="GU82" t="str">
            <v>#N/A N/A</v>
          </cell>
          <cell r="GV82" t="str">
            <v>#N/A N/A</v>
          </cell>
          <cell r="GW82" t="str">
            <v>#N/A N/A</v>
          </cell>
          <cell r="GX82" t="str">
            <v>#N/A N/A</v>
          </cell>
          <cell r="GY82">
            <v>80366.548999999999</v>
          </cell>
          <cell r="GZ82">
            <v>101607.898</v>
          </cell>
          <cell r="HA82">
            <v>142102.52100000001</v>
          </cell>
          <cell r="HB82">
            <v>153580.75999999998</v>
          </cell>
          <cell r="HC82">
            <v>141950.90599999999</v>
          </cell>
          <cell r="HD82">
            <v>186691.42799999999</v>
          </cell>
          <cell r="HE82" t="str">
            <v>#N/A N/A</v>
          </cell>
          <cell r="HF82" t="str">
            <v>#N/A N/A</v>
          </cell>
          <cell r="HG82" t="str">
            <v>#N/A N/A</v>
          </cell>
          <cell r="HH82" t="str">
            <v>#N/A N/A</v>
          </cell>
          <cell r="HI82" t="str">
            <v>#N/A N/A</v>
          </cell>
          <cell r="HJ82" t="str">
            <v>#N/A N/A</v>
          </cell>
          <cell r="HK82" t="str">
            <v>#N/A N/A</v>
          </cell>
          <cell r="HL82" t="str">
            <v>#N/A N/A</v>
          </cell>
          <cell r="HM82" t="str">
            <v>#N/A N/A</v>
          </cell>
          <cell r="HN82">
            <v>13597.322</v>
          </cell>
          <cell r="HO82">
            <v>15773.599</v>
          </cell>
          <cell r="HP82">
            <v>7927.433</v>
          </cell>
          <cell r="HQ82">
            <v>21794.664000000001</v>
          </cell>
          <cell r="HR82">
            <v>23247.360999999997</v>
          </cell>
          <cell r="HS82">
            <v>30259.862999999998</v>
          </cell>
          <cell r="HT82" t="str">
            <v>#N/A N/A</v>
          </cell>
          <cell r="HU82" t="str">
            <v>#N/A N/A</v>
          </cell>
          <cell r="HV82" t="str">
            <v>#N/A N/A</v>
          </cell>
          <cell r="HW82" t="str">
            <v>#N/A N/A</v>
          </cell>
          <cell r="HX82" t="str">
            <v>#N/A N/A</v>
          </cell>
          <cell r="HY82" t="str">
            <v>#N/A N/A</v>
          </cell>
          <cell r="HZ82" t="str">
            <v>#N/A N/A</v>
          </cell>
          <cell r="IA82" t="str">
            <v>#N/A N/A</v>
          </cell>
          <cell r="IB82" t="str">
            <v>#N/A N/A</v>
          </cell>
          <cell r="IC82">
            <v>102886.659</v>
          </cell>
          <cell r="ID82">
            <v>127354.81199999999</v>
          </cell>
          <cell r="IE82">
            <v>170456.52099999998</v>
          </cell>
          <cell r="IF82">
            <v>198591.03599999999</v>
          </cell>
          <cell r="IG82">
            <v>193857.217</v>
          </cell>
          <cell r="IH82">
            <v>243940.242</v>
          </cell>
          <cell r="II82" t="str">
            <v>#N/A N/A</v>
          </cell>
          <cell r="IJ82" t="str">
            <v>#N/A N/A</v>
          </cell>
          <cell r="IK82" t="str">
            <v>#N/A N/A</v>
          </cell>
          <cell r="IL82" t="str">
            <v>#N/A N/A</v>
          </cell>
          <cell r="IM82" t="str">
            <v>#N/A N/A</v>
          </cell>
          <cell r="IN82" t="str">
            <v>#N/A N/A</v>
          </cell>
          <cell r="IO82" t="str">
            <v>#N/A N/A</v>
          </cell>
          <cell r="IP82" t="str">
            <v>#N/A N/A</v>
          </cell>
          <cell r="IQ82" t="str">
            <v>#N/A N/A</v>
          </cell>
          <cell r="IR82">
            <v>42035.697</v>
          </cell>
          <cell r="IS82">
            <v>47219.221999999994</v>
          </cell>
          <cell r="IT82">
            <v>40995.172999999995</v>
          </cell>
          <cell r="IU82">
            <v>52617.940999999999</v>
          </cell>
          <cell r="IV82">
            <v>42595.720999999998</v>
          </cell>
          <cell r="IW82">
            <v>60392.104999999996</v>
          </cell>
          <cell r="IX82" t="str">
            <v>#N/A N/A</v>
          </cell>
          <cell r="IY82" t="str">
            <v>#N/A N/A</v>
          </cell>
          <cell r="IZ82" t="str">
            <v>#N/A N/A</v>
          </cell>
          <cell r="JA82" t="str">
            <v>#N/A N/A</v>
          </cell>
          <cell r="JB82" t="str">
            <v>#N/A N/A</v>
          </cell>
          <cell r="JC82" t="str">
            <v>#N/A N/A</v>
          </cell>
          <cell r="JD82" t="str">
            <v>#N/A N/A</v>
          </cell>
          <cell r="JE82" t="str">
            <v>#N/A N/A</v>
          </cell>
          <cell r="JF82" t="str">
            <v>#N/A N/A</v>
          </cell>
          <cell r="JG82">
            <v>7430.93</v>
          </cell>
          <cell r="JH82">
            <v>10939.989</v>
          </cell>
          <cell r="JI82">
            <v>12763.009</v>
          </cell>
          <cell r="JJ82">
            <v>19633.36</v>
          </cell>
          <cell r="JK82">
            <v>20453.863999999998</v>
          </cell>
          <cell r="JL82">
            <v>42616.800999999999</v>
          </cell>
          <cell r="JM82" t="str">
            <v>#N/A N/A</v>
          </cell>
          <cell r="JN82" t="str">
            <v>#N/A N/A</v>
          </cell>
          <cell r="JO82" t="str">
            <v>#N/A N/A</v>
          </cell>
          <cell r="JP82" t="str">
            <v>#N/A N/A</v>
          </cell>
          <cell r="JQ82" t="str">
            <v>#N/A N/A</v>
          </cell>
          <cell r="JR82" t="str">
            <v>#N/A N/A</v>
          </cell>
          <cell r="JS82" t="str">
            <v>#N/A N/A</v>
          </cell>
          <cell r="JT82" t="str">
            <v>#N/A N/A</v>
          </cell>
          <cell r="JU82" t="str">
            <v>#N/A N/A</v>
          </cell>
          <cell r="JV82">
            <v>56953.607999999993</v>
          </cell>
          <cell r="JW82">
            <v>71256.224000000017</v>
          </cell>
          <cell r="JX82">
            <v>71615.582999999999</v>
          </cell>
          <cell r="JY82">
            <v>96577.324999999997</v>
          </cell>
          <cell r="JZ82">
            <v>88299.292000000001</v>
          </cell>
          <cell r="KA82">
            <v>133731.32800000001</v>
          </cell>
          <cell r="KB82" t="str">
            <v>#N/A N/A</v>
          </cell>
          <cell r="KC82" t="str">
            <v>#N/A N/A</v>
          </cell>
          <cell r="KD82" t="str">
            <v>#N/A N/A</v>
          </cell>
          <cell r="KE82" t="str">
            <v>#N/A N/A</v>
          </cell>
          <cell r="KF82" t="str">
            <v>#N/A N/A</v>
          </cell>
          <cell r="KG82" t="str">
            <v>#N/A N/A</v>
          </cell>
          <cell r="KH82" t="str">
            <v>#N/A N/A</v>
          </cell>
          <cell r="KI82" t="str">
            <v>#N/A N/A</v>
          </cell>
          <cell r="KJ82" t="str">
            <v>#N/A N/A</v>
          </cell>
          <cell r="KK82">
            <v>13352.062</v>
          </cell>
          <cell r="KL82">
            <v>7469.4549999999999</v>
          </cell>
          <cell r="KM82">
            <v>1088.96</v>
          </cell>
          <cell r="KN82">
            <v>7559.2649999999994</v>
          </cell>
          <cell r="KO82">
            <v>8127.16</v>
          </cell>
          <cell r="KP82">
            <v>8243.3880000000008</v>
          </cell>
          <cell r="KQ82" t="str">
            <v>#N/A N/A</v>
          </cell>
          <cell r="KR82" t="str">
            <v>#N/A N/A</v>
          </cell>
          <cell r="KS82" t="str">
            <v>#N/A N/A</v>
          </cell>
          <cell r="KT82" t="str">
            <v>#N/A N/A</v>
          </cell>
          <cell r="KU82" t="str">
            <v>#N/A N/A</v>
          </cell>
          <cell r="KV82" t="str">
            <v>#N/A N/A</v>
          </cell>
          <cell r="KW82" t="str">
            <v>#N/A N/A</v>
          </cell>
          <cell r="KX82" t="str">
            <v>#N/A N/A</v>
          </cell>
          <cell r="KY82" t="str">
            <v>#N/A N/A</v>
          </cell>
          <cell r="KZ82">
            <v>45933.050999999999</v>
          </cell>
          <cell r="LA82">
            <v>56098.587999999996</v>
          </cell>
          <cell r="LB82">
            <v>98840.938000000009</v>
          </cell>
          <cell r="LC82">
            <v>102013.711</v>
          </cell>
          <cell r="LD82">
            <v>105557.92499999999</v>
          </cell>
          <cell r="LE82">
            <v>110208.91399999999</v>
          </cell>
          <cell r="LF82" t="str">
            <v>#N/A N/A</v>
          </cell>
          <cell r="LG82" t="str">
            <v>#N/A N/A</v>
          </cell>
          <cell r="LH82" t="str">
            <v>#N/A N/A</v>
          </cell>
          <cell r="LI82" t="str">
            <v>#N/A N/A</v>
          </cell>
          <cell r="LJ82" t="str">
            <v>#N/A N/A</v>
          </cell>
          <cell r="LK82" t="str">
            <v>#N/A N/A</v>
          </cell>
          <cell r="LL82" t="str">
            <v>#N/A N/A</v>
          </cell>
          <cell r="LM82" t="str">
            <v>#N/A N/A</v>
          </cell>
          <cell r="LN82" t="str">
            <v>#N/A N/A</v>
          </cell>
          <cell r="LO82">
            <v>-964.827</v>
          </cell>
          <cell r="LP82">
            <v>-4124.05</v>
          </cell>
          <cell r="LQ82">
            <v>-3389.5129999999999</v>
          </cell>
          <cell r="LR82">
            <v>-5250.9089999999997</v>
          </cell>
          <cell r="LS82">
            <v>-7589.1369999999997</v>
          </cell>
          <cell r="LT82">
            <v>-5584.95</v>
          </cell>
          <cell r="LU82" t="str">
            <v>#N/A N/A</v>
          </cell>
          <cell r="LV82" t="str">
            <v>#N/A N/A</v>
          </cell>
          <cell r="LW82" t="str">
            <v>#N/A N/A</v>
          </cell>
          <cell r="LX82" t="str">
            <v>#N/A N/A</v>
          </cell>
          <cell r="LY82" t="str">
            <v>#N/A N/A</v>
          </cell>
          <cell r="LZ82" t="str">
            <v>#N/A N/A</v>
          </cell>
          <cell r="MA82" t="str">
            <v>#N/A N/A</v>
          </cell>
          <cell r="MB82" t="str">
            <v>#N/A N/A</v>
          </cell>
          <cell r="MC82" t="str">
            <v>#N/A N/A</v>
          </cell>
          <cell r="MD82" t="str">
            <v>#N/A N/A</v>
          </cell>
          <cell r="ME82" t="str">
            <v>#N/A N/A</v>
          </cell>
          <cell r="MF82">
            <v>765.32499999999993</v>
          </cell>
          <cell r="MG82">
            <v>3610.2159999999999</v>
          </cell>
          <cell r="MH82">
            <v>1553.0269999999998</v>
          </cell>
          <cell r="MI82">
            <v>1937.6319999999998</v>
          </cell>
          <cell r="MJ82" t="str">
            <v>#N/A N/A</v>
          </cell>
          <cell r="MK82" t="str">
            <v>#N/A N/A</v>
          </cell>
          <cell r="ML82" t="str">
            <v>#N/A N/A</v>
          </cell>
          <cell r="MM82" t="str">
            <v>#N/A N/A</v>
          </cell>
          <cell r="MN82" t="str">
            <v>#N/A N/A</v>
          </cell>
          <cell r="MO82" t="str">
            <v>#N/A N/A</v>
          </cell>
          <cell r="MP82" t="str">
            <v>#N/A N/A</v>
          </cell>
          <cell r="MQ82" t="str">
            <v>#N/A N/A</v>
          </cell>
          <cell r="MR82" t="str">
            <v>#N/A N/A</v>
          </cell>
          <cell r="MS82" t="str">
            <v>#N/A N/A</v>
          </cell>
          <cell r="MT82" t="str">
            <v>#N/A N/A</v>
          </cell>
          <cell r="MU82">
            <v>-531.89300000000003</v>
          </cell>
          <cell r="MV82">
            <v>-1346.0919999999999</v>
          </cell>
          <cell r="MW82">
            <v>-1525.913</v>
          </cell>
          <cell r="MX82">
            <v>912.64299999999992</v>
          </cell>
          <cell r="MY82" t="str">
            <v>#N/A N/A</v>
          </cell>
          <cell r="MZ82" t="str">
            <v>#N/A N/A</v>
          </cell>
          <cell r="NA82" t="str">
            <v>#N/A N/A</v>
          </cell>
          <cell r="NB82" t="str">
            <v>#N/A N/A</v>
          </cell>
          <cell r="NC82" t="str">
            <v>#N/A N/A</v>
          </cell>
          <cell r="ND82" t="str">
            <v>#N/A N/A</v>
          </cell>
          <cell r="NE82" t="str">
            <v>#N/A N/A</v>
          </cell>
          <cell r="NF82" t="str">
            <v>#N/A N/A</v>
          </cell>
          <cell r="NG82" t="str">
            <v>#N/A N/A</v>
          </cell>
          <cell r="NH82">
            <v>-1603.605</v>
          </cell>
          <cell r="NI82">
            <v>-28348.178</v>
          </cell>
          <cell r="NJ82" t="str">
            <v>#N/A N/A</v>
          </cell>
          <cell r="NK82" t="str">
            <v>#N/A N/A</v>
          </cell>
          <cell r="NL82">
            <v>-1064.4290000000001</v>
          </cell>
          <cell r="NM82">
            <v>0</v>
          </cell>
          <cell r="NN82" t="str">
            <v>#N/A N/A</v>
          </cell>
          <cell r="NO82" t="str">
            <v>#N/A N/A</v>
          </cell>
          <cell r="NP82" t="str">
            <v>#N/A N/A</v>
          </cell>
          <cell r="NQ82" t="str">
            <v>#N/A N/A</v>
          </cell>
          <cell r="NR82" t="str">
            <v>#N/A N/A</v>
          </cell>
          <cell r="NS82" t="str">
            <v>#N/A N/A</v>
          </cell>
          <cell r="NT82" t="str">
            <v>#N/A N/A</v>
          </cell>
          <cell r="NU82" t="str">
            <v>#N/A N/A</v>
          </cell>
          <cell r="NV82" t="str">
            <v>#N/A N/A</v>
          </cell>
          <cell r="NW82">
            <v>989.90199999999993</v>
          </cell>
          <cell r="NX82">
            <v>2587.1969999999997</v>
          </cell>
          <cell r="NY82">
            <v>1319.5359999999998</v>
          </cell>
          <cell r="NZ82">
            <v>4164.8530000000001</v>
          </cell>
          <cell r="OA82">
            <v>4975.9309999999996</v>
          </cell>
          <cell r="OB82">
            <v>5089.0540000000001</v>
          </cell>
          <cell r="OC82" t="str">
            <v>#N/A N/A</v>
          </cell>
          <cell r="OD82" t="str">
            <v>CLP</v>
          </cell>
        </row>
        <row r="83">
          <cell r="C83" t="str">
            <v>SANTA RITA</v>
          </cell>
          <cell r="D83">
            <v>71721.3984375</v>
          </cell>
          <cell r="E83">
            <v>74939.8984375</v>
          </cell>
          <cell r="F83">
            <v>83232.1015625</v>
          </cell>
          <cell r="G83">
            <v>83120.265625</v>
          </cell>
          <cell r="H83">
            <v>80330.8828125</v>
          </cell>
          <cell r="I83">
            <v>90962.2890625</v>
          </cell>
          <cell r="J83">
            <v>103919.1015625</v>
          </cell>
          <cell r="K83">
            <v>100553.914</v>
          </cell>
          <cell r="L83">
            <v>104121.099</v>
          </cell>
          <cell r="M83">
            <v>121709.474</v>
          </cell>
          <cell r="N83">
            <v>112132.374</v>
          </cell>
          <cell r="O83">
            <v>121534.621</v>
          </cell>
          <cell r="P83">
            <v>134925.897</v>
          </cell>
          <cell r="Q83">
            <v>154603.07800000001</v>
          </cell>
          <cell r="R83" t="str">
            <v>#N/A N/A</v>
          </cell>
          <cell r="S83">
            <v>44556.6015625</v>
          </cell>
          <cell r="T83">
            <v>47550.19921875</v>
          </cell>
          <cell r="U83">
            <v>53792.1015625</v>
          </cell>
          <cell r="V83">
            <v>57812.32421875</v>
          </cell>
          <cell r="W83">
            <v>56441.3359375</v>
          </cell>
          <cell r="X83">
            <v>59825.48046875</v>
          </cell>
          <cell r="Y83">
            <v>66472.5</v>
          </cell>
          <cell r="Z83">
            <v>59946.252</v>
          </cell>
          <cell r="AA83">
            <v>61462.581999999995</v>
          </cell>
          <cell r="AB83">
            <v>77886.900999999998</v>
          </cell>
          <cell r="AC83">
            <v>73487.106</v>
          </cell>
          <cell r="AD83">
            <v>75276.577999999994</v>
          </cell>
          <cell r="AE83">
            <v>76950.152999999991</v>
          </cell>
          <cell r="AF83">
            <v>89856.978999999992</v>
          </cell>
          <cell r="AG83" t="str">
            <v>#N/A N/A</v>
          </cell>
          <cell r="AH83">
            <v>15524.900390625</v>
          </cell>
          <cell r="AI83">
            <v>13868.099609375</v>
          </cell>
          <cell r="AJ83">
            <v>14173.8994140625</v>
          </cell>
          <cell r="AK83">
            <v>8617.93798828125</v>
          </cell>
          <cell r="AL83">
            <v>7777.721923828125</v>
          </cell>
          <cell r="AM83">
            <v>12473.96240234375</v>
          </cell>
          <cell r="AN83">
            <v>16676.17626953125</v>
          </cell>
          <cell r="AO83">
            <v>15419.542000000001</v>
          </cell>
          <cell r="AP83">
            <v>16513.059000000001</v>
          </cell>
          <cell r="AQ83">
            <v>12307.035</v>
          </cell>
          <cell r="AR83">
            <v>9104.7900000000009</v>
          </cell>
          <cell r="AS83">
            <v>12309.721</v>
          </cell>
          <cell r="AT83">
            <v>19412.170000000002</v>
          </cell>
          <cell r="AU83">
            <v>19706.21</v>
          </cell>
          <cell r="AV83" t="str">
            <v>#N/A N/A</v>
          </cell>
          <cell r="AW83">
            <v>11543.400390625</v>
          </cell>
          <cell r="AX83">
            <v>9660.2998046875</v>
          </cell>
          <cell r="AY83">
            <v>9632.599609375</v>
          </cell>
          <cell r="AZ83">
            <v>3760.52001953125</v>
          </cell>
          <cell r="BA83">
            <v>2334.967041015625</v>
          </cell>
          <cell r="BB83">
            <v>6600.68017578125</v>
          </cell>
          <cell r="BC83">
            <v>10245.87109375</v>
          </cell>
          <cell r="BD83">
            <v>9890.6829999999991</v>
          </cell>
          <cell r="BE83">
            <v>10238.071</v>
          </cell>
          <cell r="BF83">
            <v>7927.1489999999994</v>
          </cell>
          <cell r="BG83">
            <v>4945.8090000000002</v>
          </cell>
          <cell r="BH83">
            <v>8625.3629999999994</v>
          </cell>
          <cell r="BI83">
            <v>14983.485999999999</v>
          </cell>
          <cell r="BJ83">
            <v>15656.525</v>
          </cell>
          <cell r="BK83" t="str">
            <v>#N/A N/A</v>
          </cell>
          <cell r="BL83" t="str">
            <v>#N/A N/A</v>
          </cell>
          <cell r="BM83" t="str">
            <v>#N/A N/A</v>
          </cell>
          <cell r="BN83" t="str">
            <v>#N/A N/A</v>
          </cell>
          <cell r="BO83">
            <v>243.00700378417969</v>
          </cell>
          <cell r="BP83">
            <v>99.66400146484375</v>
          </cell>
          <cell r="BQ83">
            <v>63.083999633789063</v>
          </cell>
          <cell r="BR83">
            <v>48.310001373291016</v>
          </cell>
          <cell r="BS83">
            <v>51.570999999999998</v>
          </cell>
          <cell r="BT83">
            <v>22.163999999999998</v>
          </cell>
          <cell r="BU83">
            <v>64.808000000000007</v>
          </cell>
          <cell r="BV83">
            <v>35.019999999999996</v>
          </cell>
          <cell r="BW83">
            <v>186.464</v>
          </cell>
          <cell r="BX83">
            <v>352.65999999999997</v>
          </cell>
          <cell r="BY83">
            <v>355.572</v>
          </cell>
          <cell r="BZ83" t="str">
            <v>#N/A N/A</v>
          </cell>
          <cell r="CA83">
            <v>1815.300048828125</v>
          </cell>
          <cell r="CB83">
            <v>1703</v>
          </cell>
          <cell r="CC83">
            <v>1661.4000244140625</v>
          </cell>
          <cell r="CD83">
            <v>1649.5360107421875</v>
          </cell>
          <cell r="CE83">
            <v>1910.8900146484375</v>
          </cell>
          <cell r="CF83">
            <v>2296.56591796875</v>
          </cell>
          <cell r="CG83">
            <v>2993.5</v>
          </cell>
          <cell r="CH83">
            <v>2637.1659999999997</v>
          </cell>
          <cell r="CI83">
            <v>1849.856</v>
          </cell>
          <cell r="CJ83">
            <v>2157.1639999999998</v>
          </cell>
          <cell r="CK83">
            <v>2162.0720000000001</v>
          </cell>
          <cell r="CL83">
            <v>2058.2489999999998</v>
          </cell>
          <cell r="CM83">
            <v>1939.6559999999999</v>
          </cell>
          <cell r="CN83">
            <v>1921.3909999999998</v>
          </cell>
          <cell r="CO83" t="str">
            <v>#N/A N/A</v>
          </cell>
          <cell r="CP83">
            <v>11654.800323486328</v>
          </cell>
          <cell r="CQ83">
            <v>4574.0997924804687</v>
          </cell>
          <cell r="CR83">
            <v>10126.199676513672</v>
          </cell>
          <cell r="CS83">
            <v>1977.635009765625</v>
          </cell>
          <cell r="CT83">
            <v>340.49402618408203</v>
          </cell>
          <cell r="CU83">
            <v>4154.4272689819336</v>
          </cell>
          <cell r="CV83">
            <v>6002.8230590820312</v>
          </cell>
          <cell r="CW83">
            <v>8621.3639999999996</v>
          </cell>
          <cell r="CX83">
            <v>14280.286</v>
          </cell>
          <cell r="CY83">
            <v>6980.7950000000001</v>
          </cell>
          <cell r="CZ83">
            <v>4187.125</v>
          </cell>
          <cell r="DA83">
            <v>7832.0259999999998</v>
          </cell>
          <cell r="DB83">
            <v>12171.804</v>
          </cell>
          <cell r="DC83">
            <v>16149.206</v>
          </cell>
          <cell r="DD83" t="str">
            <v>#N/A N/A</v>
          </cell>
          <cell r="DE83">
            <v>2390.300048828125</v>
          </cell>
          <cell r="DF83">
            <v>657.70001220703125</v>
          </cell>
          <cell r="DG83">
            <v>1673.4000244140625</v>
          </cell>
          <cell r="DH83">
            <v>631.79498291015625</v>
          </cell>
          <cell r="DI83">
            <v>627.52301025390625</v>
          </cell>
          <cell r="DJ83">
            <v>904.86602783203125</v>
          </cell>
          <cell r="DK83">
            <v>1216.43994140625</v>
          </cell>
          <cell r="DL83">
            <v>1050.4829999999999</v>
          </cell>
          <cell r="DM83">
            <v>2337.9159999999997</v>
          </cell>
          <cell r="DN83">
            <v>809.08100000000002</v>
          </cell>
          <cell r="DO83">
            <v>1072.3879999999999</v>
          </cell>
          <cell r="DP83">
            <v>1727.182</v>
          </cell>
          <cell r="DQ83">
            <v>2059.181</v>
          </cell>
          <cell r="DR83">
            <v>3737.9209999999998</v>
          </cell>
          <cell r="DS83" t="str">
            <v>#N/A N/A</v>
          </cell>
          <cell r="DT83">
            <v>9264.5</v>
          </cell>
          <cell r="DU83">
            <v>3916.39990234375</v>
          </cell>
          <cell r="DV83">
            <v>8452.7998046875</v>
          </cell>
          <cell r="DW83">
            <v>1345.8399658203125</v>
          </cell>
          <cell r="DX83">
            <v>-287.02899169921875</v>
          </cell>
          <cell r="DY83">
            <v>3249.56103515625</v>
          </cell>
          <cell r="DZ83">
            <v>4786.3828125</v>
          </cell>
          <cell r="EA83">
            <v>7570.8809999999994</v>
          </cell>
          <cell r="EB83">
            <v>11942.369999999999</v>
          </cell>
          <cell r="EC83">
            <v>6171.7139999999999</v>
          </cell>
          <cell r="ED83">
            <v>3114.7370000000001</v>
          </cell>
          <cell r="EE83">
            <v>6104.8440000000001</v>
          </cell>
          <cell r="EF83">
            <v>10112.623</v>
          </cell>
          <cell r="EG83">
            <v>12411.285</v>
          </cell>
          <cell r="EH83" t="str">
            <v>#N/A N/A</v>
          </cell>
          <cell r="EI83">
            <v>463.83999633789062</v>
          </cell>
          <cell r="EJ83">
            <v>1027.5059814453125</v>
          </cell>
          <cell r="EK83">
            <v>675.5789794921875</v>
          </cell>
          <cell r="EL83">
            <v>973.45098876953125</v>
          </cell>
          <cell r="EM83">
            <v>1787.8079833984375</v>
          </cell>
          <cell r="EN83">
            <v>346.9119873046875</v>
          </cell>
          <cell r="EO83">
            <v>8541.916015625</v>
          </cell>
          <cell r="EP83">
            <v>5609.6679999999997</v>
          </cell>
          <cell r="EQ83">
            <v>4662.4679999999998</v>
          </cell>
          <cell r="ER83">
            <v>1960.886</v>
          </cell>
          <cell r="ES83">
            <v>969.851</v>
          </cell>
          <cell r="ET83">
            <v>9531.7119999999995</v>
          </cell>
          <cell r="EU83">
            <v>23777.262999999999</v>
          </cell>
          <cell r="EV83">
            <v>11986.411</v>
          </cell>
          <cell r="EW83" t="str">
            <v>#N/A N/A</v>
          </cell>
          <cell r="EX83">
            <v>9108.9765625</v>
          </cell>
          <cell r="EY83">
            <v>7608.14013671875</v>
          </cell>
          <cell r="EZ83">
            <v>7231.671875</v>
          </cell>
          <cell r="FA83">
            <v>0</v>
          </cell>
          <cell r="FB83" t="str">
            <v>#N/A N/A</v>
          </cell>
          <cell r="FC83">
            <v>0</v>
          </cell>
          <cell r="FD83">
            <v>0</v>
          </cell>
          <cell r="FE83">
            <v>160.24699999999999</v>
          </cell>
          <cell r="FF83">
            <v>86.673000000000002</v>
          </cell>
          <cell r="FG83">
            <v>32.575000000000003</v>
          </cell>
          <cell r="FH83">
            <v>12.837</v>
          </cell>
          <cell r="FI83">
            <v>11.54</v>
          </cell>
          <cell r="FJ83">
            <v>390.84</v>
          </cell>
          <cell r="FK83">
            <v>18.038999999999998</v>
          </cell>
          <cell r="FL83" t="str">
            <v>#N/A N/A</v>
          </cell>
          <cell r="FM83">
            <v>15963.744140625</v>
          </cell>
          <cell r="FN83">
            <v>17827.7734375</v>
          </cell>
          <cell r="FO83">
            <v>18406.84765625</v>
          </cell>
          <cell r="FP83">
            <v>17378.828125</v>
          </cell>
          <cell r="FQ83">
            <v>21070.232421875</v>
          </cell>
          <cell r="FR83">
            <v>23596.076171875</v>
          </cell>
          <cell r="FS83">
            <v>29050.560546875</v>
          </cell>
          <cell r="FT83">
            <v>31446.027999999998</v>
          </cell>
          <cell r="FU83">
            <v>43710.578999999998</v>
          </cell>
          <cell r="FV83">
            <v>36273.443999999996</v>
          </cell>
          <cell r="FW83">
            <v>32169.911</v>
          </cell>
          <cell r="FX83">
            <v>39965.735999999997</v>
          </cell>
          <cell r="FY83">
            <v>39881.583999999995</v>
          </cell>
          <cell r="FZ83">
            <v>51293.161999999997</v>
          </cell>
          <cell r="GA83" t="str">
            <v>#N/A N/A</v>
          </cell>
          <cell r="GB83">
            <v>23325.40625</v>
          </cell>
          <cell r="GC83">
            <v>25272.64453125</v>
          </cell>
          <cell r="GD83">
            <v>30266.103515625</v>
          </cell>
          <cell r="GE83">
            <v>34649.92578125</v>
          </cell>
          <cell r="GF83">
            <v>40317.35546875</v>
          </cell>
          <cell r="GG83">
            <v>45238.359375</v>
          </cell>
          <cell r="GH83">
            <v>55153.6484375</v>
          </cell>
          <cell r="GI83">
            <v>58311.510999999999</v>
          </cell>
          <cell r="GJ83">
            <v>61457.377999999997</v>
          </cell>
          <cell r="GK83">
            <v>68516.557000000001</v>
          </cell>
          <cell r="GL83">
            <v>67982.241999999998</v>
          </cell>
          <cell r="GM83">
            <v>62274.581999999995</v>
          </cell>
          <cell r="GN83">
            <v>58297.203999999998</v>
          </cell>
          <cell r="GO83">
            <v>55285.447</v>
          </cell>
          <cell r="GP83" t="str">
            <v>#N/A N/A</v>
          </cell>
          <cell r="GQ83">
            <v>60389.7421875</v>
          </cell>
          <cell r="GR83">
            <v>59678.18359375</v>
          </cell>
          <cell r="GS83">
            <v>64959.37890625</v>
          </cell>
          <cell r="GT83">
            <v>57899.14453125</v>
          </cell>
          <cell r="GU83">
            <v>69973.8359375</v>
          </cell>
          <cell r="GV83">
            <v>75009.3671875</v>
          </cell>
          <cell r="GW83">
            <v>97484.640625</v>
          </cell>
          <cell r="GX83">
            <v>104039.549</v>
          </cell>
          <cell r="GY83">
            <v>120532.841</v>
          </cell>
          <cell r="GZ83">
            <v>119145.58199999999</v>
          </cell>
          <cell r="HA83">
            <v>111755.09299999999</v>
          </cell>
          <cell r="HB83">
            <v>116023.75499999999</v>
          </cell>
          <cell r="HC83">
            <v>126609.09299999999</v>
          </cell>
          <cell r="HD83">
            <v>123836.552</v>
          </cell>
          <cell r="HE83" t="str">
            <v>#N/A N/A</v>
          </cell>
          <cell r="HF83">
            <v>52383.234375</v>
          </cell>
          <cell r="HG83">
            <v>52851.8828125</v>
          </cell>
          <cell r="HH83">
            <v>54533.90625</v>
          </cell>
          <cell r="HI83">
            <v>63275.046875</v>
          </cell>
          <cell r="HJ83">
            <v>68613.171875</v>
          </cell>
          <cell r="HK83">
            <v>77066.1171875</v>
          </cell>
          <cell r="HL83">
            <v>87204.046875</v>
          </cell>
          <cell r="HM83">
            <v>68586.111999999994</v>
          </cell>
          <cell r="HN83">
            <v>63073.25</v>
          </cell>
          <cell r="HO83">
            <v>65569.017999999996</v>
          </cell>
          <cell r="HP83">
            <v>62875.837999999996</v>
          </cell>
          <cell r="HQ83">
            <v>86903.368999999992</v>
          </cell>
          <cell r="HR83">
            <v>86375.527000000002</v>
          </cell>
          <cell r="HS83">
            <v>93871.31</v>
          </cell>
          <cell r="HT83" t="str">
            <v>#N/A N/A</v>
          </cell>
          <cell r="HU83">
            <v>122078.796875</v>
          </cell>
          <cell r="HV83">
            <v>122381.265625</v>
          </cell>
          <cell r="HW83">
            <v>129858.484375</v>
          </cell>
          <cell r="HX83">
            <v>133136.578125</v>
          </cell>
          <cell r="HY83">
            <v>151040.515625</v>
          </cell>
          <cell r="HZ83">
            <v>165942.109375</v>
          </cell>
          <cell r="IA83">
            <v>199733.140625</v>
          </cell>
          <cell r="IB83">
            <v>214630.87599999999</v>
          </cell>
          <cell r="IC83">
            <v>227789.66999999998</v>
          </cell>
          <cell r="ID83">
            <v>232749.95299999998</v>
          </cell>
          <cell r="IE83">
            <v>220563.46</v>
          </cell>
          <cell r="IF83">
            <v>225273.02799999999</v>
          </cell>
          <cell r="IG83">
            <v>238238.84399999998</v>
          </cell>
          <cell r="IH83">
            <v>245750.66999999998</v>
          </cell>
          <cell r="II83" t="str">
            <v>#N/A N/A</v>
          </cell>
          <cell r="IJ83">
            <v>5190.90478515625</v>
          </cell>
          <cell r="IK83">
            <v>5026.326171875</v>
          </cell>
          <cell r="IL83">
            <v>5968.32177734375</v>
          </cell>
          <cell r="IM83">
            <v>5082.0419921875</v>
          </cell>
          <cell r="IN83">
            <v>5503.9541015625</v>
          </cell>
          <cell r="IO83">
            <v>5828.4921875</v>
          </cell>
          <cell r="IP83">
            <v>5584.7041015625</v>
          </cell>
          <cell r="IQ83">
            <v>12462.905999999999</v>
          </cell>
          <cell r="IR83">
            <v>15522.807999999999</v>
          </cell>
          <cell r="IS83">
            <v>12839.21</v>
          </cell>
          <cell r="IT83">
            <v>12387.078</v>
          </cell>
          <cell r="IU83">
            <v>15437.334999999999</v>
          </cell>
          <cell r="IV83">
            <v>16825.686000000002</v>
          </cell>
          <cell r="IW83">
            <v>23163.835999999999</v>
          </cell>
          <cell r="IX83" t="str">
            <v>#N/A N/A</v>
          </cell>
          <cell r="IY83">
            <v>27115.366455078125</v>
          </cell>
          <cell r="IZ83">
            <v>23808.9990234375</v>
          </cell>
          <cell r="JA83">
            <v>22346.4560546875</v>
          </cell>
          <cell r="JB83">
            <v>24395.09326171875</v>
          </cell>
          <cell r="JC83">
            <v>36101.279296875</v>
          </cell>
          <cell r="JD83">
            <v>39249.3515625</v>
          </cell>
          <cell r="JE83">
            <v>42965.435546875</v>
          </cell>
          <cell r="JF83">
            <v>50495.794000000002</v>
          </cell>
          <cell r="JG83">
            <v>50202.874000000003</v>
          </cell>
          <cell r="JH83">
            <v>55471.171999999999</v>
          </cell>
          <cell r="JI83">
            <v>46713.849000000002</v>
          </cell>
          <cell r="JJ83">
            <v>43238.156000000003</v>
          </cell>
          <cell r="JK83">
            <v>44528.773000000001</v>
          </cell>
          <cell r="JL83">
            <v>46252.615999999995</v>
          </cell>
          <cell r="JM83" t="str">
            <v>#N/A N/A</v>
          </cell>
          <cell r="JN83">
            <v>42635.1767578125</v>
          </cell>
          <cell r="JO83">
            <v>40992.296142578125</v>
          </cell>
          <cell r="JP83">
            <v>39190.5693359375</v>
          </cell>
          <cell r="JQ83">
            <v>40501.272216796875</v>
          </cell>
          <cell r="JR83">
            <v>54078.55810546875</v>
          </cell>
          <cell r="JS83">
            <v>59449.9833984375</v>
          </cell>
          <cell r="JT83">
            <v>65444.3837890625</v>
          </cell>
          <cell r="JU83">
            <v>76427.413</v>
          </cell>
          <cell r="JV83">
            <v>83417.132000000012</v>
          </cell>
          <cell r="JW83">
            <v>81795.210999999996</v>
          </cell>
          <cell r="JX83">
            <v>71274.329000000012</v>
          </cell>
          <cell r="JY83">
            <v>72649.269</v>
          </cell>
          <cell r="JZ83">
            <v>79463.709000000003</v>
          </cell>
          <cell r="KA83">
            <v>90942.01</v>
          </cell>
          <cell r="KB83" t="str">
            <v>#N/A N/A</v>
          </cell>
          <cell r="KC83">
            <v>10.196000099182129</v>
          </cell>
          <cell r="KD83">
            <v>11.519000053405762</v>
          </cell>
          <cell r="KE83">
            <v>12.642999649047852</v>
          </cell>
          <cell r="KF83">
            <v>5.4079999923706055</v>
          </cell>
          <cell r="KG83">
            <v>5.9889998435974121</v>
          </cell>
          <cell r="KH83">
            <v>6.619999885559082</v>
          </cell>
          <cell r="KI83">
            <v>8.0059995651245117</v>
          </cell>
          <cell r="KJ83">
            <v>6.33</v>
          </cell>
          <cell r="KK83">
            <v>6.0209999999999999</v>
          </cell>
          <cell r="KL83">
            <v>6.5149999999999997</v>
          </cell>
          <cell r="KM83">
            <v>6.399</v>
          </cell>
          <cell r="KN83">
            <v>6.8179999999999996</v>
          </cell>
          <cell r="KO83">
            <v>8.093</v>
          </cell>
          <cell r="KP83">
            <v>8.84</v>
          </cell>
          <cell r="KQ83" t="str">
            <v>#N/A N/A</v>
          </cell>
          <cell r="KR83">
            <v>79443.613968849182</v>
          </cell>
          <cell r="KS83">
            <v>81388.968218803406</v>
          </cell>
          <cell r="KT83">
            <v>90667.920343399048</v>
          </cell>
          <cell r="KU83">
            <v>92635.306437492371</v>
          </cell>
          <cell r="KV83">
            <v>96961.961656093597</v>
          </cell>
          <cell r="KW83">
            <v>106492.11999988556</v>
          </cell>
          <cell r="KX83">
            <v>134288.75990581512</v>
          </cell>
          <cell r="KY83">
            <v>138203.46299999999</v>
          </cell>
          <cell r="KZ83">
            <v>144372.538</v>
          </cell>
          <cell r="LA83">
            <v>150954.74200000003</v>
          </cell>
          <cell r="LB83">
            <v>149289.13100000002</v>
          </cell>
          <cell r="LC83">
            <v>152368.03599999999</v>
          </cell>
          <cell r="LD83">
            <v>158775.13499999998</v>
          </cell>
          <cell r="LE83">
            <v>154808.66</v>
          </cell>
          <cell r="LF83" t="str">
            <v>#N/A N/A</v>
          </cell>
          <cell r="LG83">
            <v>-4681.2001953125</v>
          </cell>
          <cell r="LH83">
            <v>-4829.5</v>
          </cell>
          <cell r="LI83">
            <v>-5853.39990234375</v>
          </cell>
          <cell r="LJ83">
            <v>-12943.35546875</v>
          </cell>
          <cell r="LK83">
            <v>-11081.8349609375</v>
          </cell>
          <cell r="LL83">
            <v>-10394.4736328125</v>
          </cell>
          <cell r="LM83">
            <v>-9328.95703125</v>
          </cell>
          <cell r="LN83">
            <v>-5827.5839999999998</v>
          </cell>
          <cell r="LO83">
            <v>-5464.2109999999993</v>
          </cell>
          <cell r="LP83">
            <v>-4133.1909999999998</v>
          </cell>
          <cell r="LQ83">
            <v>-3086.7509999999997</v>
          </cell>
          <cell r="LR83">
            <v>-3497.7439999999997</v>
          </cell>
          <cell r="LS83">
            <v>-3804.2219999999998</v>
          </cell>
          <cell r="LT83">
            <v>-12634.823</v>
          </cell>
          <cell r="LU83" t="str">
            <v>#N/A N/A</v>
          </cell>
          <cell r="LV83" t="str">
            <v>#N/A N/A</v>
          </cell>
          <cell r="LW83" t="str">
            <v>#N/A N/A</v>
          </cell>
          <cell r="LX83" t="str">
            <v>#N/A N/A</v>
          </cell>
          <cell r="LY83" t="str">
            <v>#N/A N/A</v>
          </cell>
          <cell r="LZ83" t="str">
            <v>#N/A N/A</v>
          </cell>
          <cell r="MA83" t="str">
            <v>#N/A N/A</v>
          </cell>
          <cell r="MB83" t="str">
            <v>#N/A N/A</v>
          </cell>
          <cell r="MC83">
            <v>1436.134</v>
          </cell>
          <cell r="MD83">
            <v>2468.9899999999998</v>
          </cell>
          <cell r="ME83">
            <v>2755.7329999999997</v>
          </cell>
          <cell r="MF83">
            <v>2443.7889999999998</v>
          </cell>
          <cell r="MG83">
            <v>2186.9639999999999</v>
          </cell>
          <cell r="MH83">
            <v>1910.6509999999998</v>
          </cell>
          <cell r="MI83">
            <v>1964.8029999999999</v>
          </cell>
          <cell r="MJ83" t="str">
            <v>#N/A N/A</v>
          </cell>
          <cell r="MK83" t="str">
            <v>#N/A N/A</v>
          </cell>
          <cell r="ML83" t="str">
            <v>#N/A N/A</v>
          </cell>
          <cell r="MM83" t="str">
            <v>#N/A N/A</v>
          </cell>
          <cell r="MN83" t="str">
            <v>#N/A N/A</v>
          </cell>
          <cell r="MO83" t="str">
            <v>#N/A N/A</v>
          </cell>
          <cell r="MP83" t="str">
            <v>#N/A N/A</v>
          </cell>
          <cell r="MQ83" t="str">
            <v>#N/A N/A</v>
          </cell>
          <cell r="MR83">
            <v>-594.28699999999992</v>
          </cell>
          <cell r="MS83">
            <v>1151.23</v>
          </cell>
          <cell r="MT83">
            <v>4600.5129999999999</v>
          </cell>
          <cell r="MU83" t="str">
            <v>#N/A N/A</v>
          </cell>
          <cell r="MV83">
            <v>-169.357</v>
          </cell>
          <cell r="MW83">
            <v>303.697</v>
          </cell>
          <cell r="MX83">
            <v>3057.2599999999998</v>
          </cell>
          <cell r="MY83" t="str">
            <v>#N/A N/A</v>
          </cell>
          <cell r="MZ83">
            <v>-2224.800048828125</v>
          </cell>
          <cell r="NA83">
            <v>-2765.699951171875</v>
          </cell>
          <cell r="NB83">
            <v>-1208.5</v>
          </cell>
          <cell r="NC83">
            <v>-2635.114990234375</v>
          </cell>
          <cell r="ND83">
            <v>-411.63699340820312</v>
          </cell>
          <cell r="NE83">
            <v>-894.58697509765625</v>
          </cell>
          <cell r="NF83">
            <v>-1043.1529541015625</v>
          </cell>
          <cell r="NG83">
            <v>-1435.5919999999999</v>
          </cell>
          <cell r="NH83">
            <v>-2046.425</v>
          </cell>
          <cell r="NI83">
            <v>-3582.7129999999997</v>
          </cell>
          <cell r="NJ83">
            <v>-1851.3879999999999</v>
          </cell>
          <cell r="NK83">
            <v>-934.20799999999997</v>
          </cell>
          <cell r="NL83">
            <v>-3051.8530000000001</v>
          </cell>
          <cell r="NM83">
            <v>-10055.451999999999</v>
          </cell>
          <cell r="NN83" t="str">
            <v>#N/A N/A</v>
          </cell>
          <cell r="NO83">
            <v>3981.5</v>
          </cell>
          <cell r="NP83">
            <v>4207.7998046875</v>
          </cell>
          <cell r="NQ83">
            <v>4541.2998046875</v>
          </cell>
          <cell r="NR83">
            <v>4857.41796875</v>
          </cell>
          <cell r="NS83">
            <v>5442.7548828125</v>
          </cell>
          <cell r="NT83">
            <v>5873.2822265625</v>
          </cell>
          <cell r="NU83">
            <v>6430.30517578125</v>
          </cell>
          <cell r="NV83">
            <v>5528.8589999999995</v>
          </cell>
          <cell r="NW83">
            <v>6274.9879999999994</v>
          </cell>
          <cell r="NX83">
            <v>4379.8859999999995</v>
          </cell>
          <cell r="NY83">
            <v>4158.9809999999998</v>
          </cell>
          <cell r="NZ83">
            <v>3684.3579999999997</v>
          </cell>
          <cell r="OA83">
            <v>4428.6840000000002</v>
          </cell>
          <cell r="OB83">
            <v>4049.6849999999999</v>
          </cell>
          <cell r="OC83" t="str">
            <v>#N/A N/A</v>
          </cell>
          <cell r="OD83" t="str">
            <v>CLP</v>
          </cell>
        </row>
        <row r="84">
          <cell r="C84" t="str">
            <v>AGUNSA</v>
          </cell>
          <cell r="D84">
            <v>75698.8984375</v>
          </cell>
          <cell r="E84">
            <v>96605.6015625</v>
          </cell>
          <cell r="F84">
            <v>97473.15625</v>
          </cell>
          <cell r="G84">
            <v>115263.320312</v>
          </cell>
          <cell r="H84">
            <v>148402.90625</v>
          </cell>
          <cell r="I84">
            <v>162346.46875</v>
          </cell>
          <cell r="J84">
            <v>228555.53125</v>
          </cell>
          <cell r="K84">
            <v>174981.7142712581</v>
          </cell>
          <cell r="L84">
            <v>233090.80503692417</v>
          </cell>
          <cell r="M84">
            <v>277024.03885201231</v>
          </cell>
          <cell r="N84">
            <v>272531.35851437948</v>
          </cell>
          <cell r="O84">
            <v>275735.45232064679</v>
          </cell>
          <cell r="P84">
            <v>349459.24626574171</v>
          </cell>
          <cell r="Q84">
            <v>264486.84426919057</v>
          </cell>
          <cell r="R84" t="str">
            <v>#N/A N/A</v>
          </cell>
          <cell r="S84">
            <v>54245.3984375</v>
          </cell>
          <cell r="T84">
            <v>74802.1015625</v>
          </cell>
          <cell r="U84">
            <v>74210.96875</v>
          </cell>
          <cell r="V84">
            <v>91670.585937999989</v>
          </cell>
          <cell r="W84">
            <v>119240.5</v>
          </cell>
          <cell r="X84">
            <v>128565.1015625</v>
          </cell>
          <cell r="Y84">
            <v>180818.859375</v>
          </cell>
          <cell r="Z84">
            <v>137738.60615665145</v>
          </cell>
          <cell r="AA84">
            <v>193960.36133332562</v>
          </cell>
          <cell r="AB84">
            <v>235543.88026684572</v>
          </cell>
          <cell r="AC84">
            <v>225513.17508158457</v>
          </cell>
          <cell r="AD84">
            <v>227671.53802741671</v>
          </cell>
          <cell r="AE84">
            <v>299094.02926201705</v>
          </cell>
          <cell r="AF84">
            <v>224155.34212012019</v>
          </cell>
          <cell r="AG84" t="str">
            <v>#N/A N/A</v>
          </cell>
          <cell r="AH84">
            <v>12792.19970703125</v>
          </cell>
          <cell r="AI84">
            <v>12359.700439453125</v>
          </cell>
          <cell r="AJ84">
            <v>12835.55810546875</v>
          </cell>
          <cell r="AK84">
            <v>11521.599365</v>
          </cell>
          <cell r="AL84">
            <v>14128.874755859375</v>
          </cell>
          <cell r="AM84">
            <v>14905.568359375</v>
          </cell>
          <cell r="AN84">
            <v>22947.15869140625</v>
          </cell>
          <cell r="AO84">
            <v>17082.09914416639</v>
          </cell>
          <cell r="AP84">
            <v>37273.378041585987</v>
          </cell>
          <cell r="AQ84">
            <v>18228.556030261228</v>
          </cell>
          <cell r="AR84">
            <v>23565.019427348754</v>
          </cell>
          <cell r="AS84">
            <v>22501.7972784052</v>
          </cell>
          <cell r="AT84">
            <v>19616.251088968915</v>
          </cell>
          <cell r="AU84">
            <v>40571.126346118443</v>
          </cell>
          <cell r="AV84" t="str">
            <v>#N/A N/A</v>
          </cell>
          <cell r="AW84">
            <v>10519.599609375</v>
          </cell>
          <cell r="AX84">
            <v>10058.400390625</v>
          </cell>
          <cell r="AY84">
            <v>10264.5751953125</v>
          </cell>
          <cell r="AZ84">
            <v>9330.6914059999999</v>
          </cell>
          <cell r="BA84">
            <v>11187.763671875</v>
          </cell>
          <cell r="BB84">
            <v>11668.8212890625</v>
          </cell>
          <cell r="BC84">
            <v>18796.60546875</v>
          </cell>
          <cell r="BD84">
            <v>11077.380655841318</v>
          </cell>
          <cell r="BE84">
            <v>11737.960334851496</v>
          </cell>
          <cell r="BF84">
            <v>13417.846282152379</v>
          </cell>
          <cell r="BG84">
            <v>17420.266141525794</v>
          </cell>
          <cell r="BH84">
            <v>16756.204274801668</v>
          </cell>
          <cell r="BI84">
            <v>12023.765835531534</v>
          </cell>
          <cell r="BJ84">
            <v>7123.9095302755422</v>
          </cell>
          <cell r="BK84" t="str">
            <v>#N/A N/A</v>
          </cell>
          <cell r="BL84" t="str">
            <v>#N/A N/A</v>
          </cell>
          <cell r="BM84" t="str">
            <v>#N/A N/A</v>
          </cell>
          <cell r="BN84">
            <v>587.59100341796875</v>
          </cell>
          <cell r="BO84" t="str">
            <v>#N/A N/A</v>
          </cell>
          <cell r="BP84">
            <v>888.041015625</v>
          </cell>
          <cell r="BQ84">
            <v>804.52301025390625</v>
          </cell>
          <cell r="BR84">
            <v>747.76702880859375</v>
          </cell>
          <cell r="BS84" t="str">
            <v>#N/A N/A</v>
          </cell>
          <cell r="BT84">
            <v>1038.1619131953798</v>
          </cell>
          <cell r="BU84">
            <v>866.75968918269223</v>
          </cell>
          <cell r="BV84">
            <v>1002.3218458315092</v>
          </cell>
          <cell r="BW84">
            <v>1249.9897514953614</v>
          </cell>
          <cell r="BX84">
            <v>2177.1098982490157</v>
          </cell>
          <cell r="BY84">
            <v>2309.1654180021906</v>
          </cell>
          <cell r="BZ84" t="str">
            <v>#N/A N/A</v>
          </cell>
          <cell r="CA84">
            <v>1466.4000244140625</v>
          </cell>
          <cell r="CB84">
            <v>1598.699951171875</v>
          </cell>
          <cell r="CC84">
            <v>1838.4229736328125</v>
          </cell>
          <cell r="CD84">
            <v>2141.2929690000001</v>
          </cell>
          <cell r="CE84">
            <v>2371.56103515625</v>
          </cell>
          <cell r="CF84">
            <v>2596.196044921875</v>
          </cell>
          <cell r="CG84">
            <v>4460.7109375</v>
          </cell>
          <cell r="CH84">
            <v>2577.1227296003181</v>
          </cell>
          <cell r="CI84">
            <v>2477.1073547657934</v>
          </cell>
          <cell r="CJ84">
            <v>3298.2334377995412</v>
          </cell>
          <cell r="CK84">
            <v>2882.9519175590422</v>
          </cell>
          <cell r="CL84">
            <v>3484.9099928729174</v>
          </cell>
          <cell r="CM84">
            <v>5901.7145353950118</v>
          </cell>
          <cell r="CN84">
            <v>4928.6638125093532</v>
          </cell>
          <cell r="CO84" t="str">
            <v>#N/A N/A</v>
          </cell>
          <cell r="CP84">
            <v>6797.5995483398437</v>
          </cell>
          <cell r="CQ84">
            <v>8115.900390625</v>
          </cell>
          <cell r="CR84">
            <v>10703.674209952354</v>
          </cell>
          <cell r="CS84">
            <v>11864.273680999999</v>
          </cell>
          <cell r="CT84">
            <v>13651.225463867188</v>
          </cell>
          <cell r="CU84">
            <v>23495.711853027344</v>
          </cell>
          <cell r="CV84">
            <v>20093.6162109375</v>
          </cell>
          <cell r="CW84">
            <v>11593.699208474372</v>
          </cell>
          <cell r="CX84">
            <v>12928.583157695901</v>
          </cell>
          <cell r="CY84">
            <v>16223.690566163988</v>
          </cell>
          <cell r="CZ84">
            <v>22942.519688064753</v>
          </cell>
          <cell r="DA84">
            <v>24460.758624981758</v>
          </cell>
          <cell r="DB84">
            <v>25639.550419415587</v>
          </cell>
          <cell r="DC84">
            <v>45383.251614708206</v>
          </cell>
          <cell r="DD84" t="str">
            <v>#N/A N/A</v>
          </cell>
          <cell r="DE84">
            <v>1902.9000244140625</v>
          </cell>
          <cell r="DF84">
            <v>1872.699951171875</v>
          </cell>
          <cell r="DG84">
            <v>2800.4609375</v>
          </cell>
          <cell r="DH84">
            <v>2406.2509769999997</v>
          </cell>
          <cell r="DI84">
            <v>3555.840087890625</v>
          </cell>
          <cell r="DJ84">
            <v>3664.904052734375</v>
          </cell>
          <cell r="DK84">
            <v>4857.083984375</v>
          </cell>
          <cell r="DL84">
            <v>2229.5576195138528</v>
          </cell>
          <cell r="DM84">
            <v>3371.4767043457032</v>
          </cell>
          <cell r="DN84">
            <v>3668.2508274338934</v>
          </cell>
          <cell r="DO84">
            <v>5655.9937249007526</v>
          </cell>
          <cell r="DP84">
            <v>3466.5787916024742</v>
          </cell>
          <cell r="DQ84">
            <v>2933.4472383591224</v>
          </cell>
          <cell r="DR84">
            <v>8512.5513934971605</v>
          </cell>
          <cell r="DS84" t="str">
            <v>#N/A N/A</v>
          </cell>
          <cell r="DT84">
            <v>4894.7001953125</v>
          </cell>
          <cell r="DU84">
            <v>6243.2001953125</v>
          </cell>
          <cell r="DV84">
            <v>7903.212890625</v>
          </cell>
          <cell r="DW84">
            <v>9458.0224610000005</v>
          </cell>
          <cell r="DX84">
            <v>10095.3857421875</v>
          </cell>
          <cell r="DY84">
            <v>19830.80859375</v>
          </cell>
          <cell r="DZ84">
            <v>15236.533203125</v>
          </cell>
          <cell r="EA84">
            <v>9364.1416555730448</v>
          </cell>
          <cell r="EB84">
            <v>9557.1064533501958</v>
          </cell>
          <cell r="EC84">
            <v>12555.439738730092</v>
          </cell>
          <cell r="ED84">
            <v>17286.525963163996</v>
          </cell>
          <cell r="EE84">
            <v>20994.179833379283</v>
          </cell>
          <cell r="EF84">
            <v>22706.103181056464</v>
          </cell>
          <cell r="EG84">
            <v>36870.700221211053</v>
          </cell>
          <cell r="EH84" t="str">
            <v>#N/A N/A</v>
          </cell>
          <cell r="EI84">
            <v>5801.666015625</v>
          </cell>
          <cell r="EJ84">
            <v>10172.7890625</v>
          </cell>
          <cell r="EK84">
            <v>12181.265625</v>
          </cell>
          <cell r="EL84">
            <v>10060.283202999999</v>
          </cell>
          <cell r="EM84">
            <v>7924.18603515625</v>
          </cell>
          <cell r="EN84">
            <v>10793.609375</v>
          </cell>
          <cell r="EO84">
            <v>16645.599609375</v>
          </cell>
          <cell r="EP84">
            <v>16341.411900901794</v>
          </cell>
          <cell r="EQ84">
            <v>12361.751999999999</v>
          </cell>
          <cell r="ER84">
            <v>14491.972</v>
          </cell>
          <cell r="ES84">
            <v>16625.503959999998</v>
          </cell>
          <cell r="ET84">
            <v>13206.134849999999</v>
          </cell>
          <cell r="EU84">
            <v>21438.135599999994</v>
          </cell>
          <cell r="EV84">
            <v>13614.331800000002</v>
          </cell>
          <cell r="EW84" t="str">
            <v>#N/A N/A</v>
          </cell>
          <cell r="EX84">
            <v>1155.5579833984375</v>
          </cell>
          <cell r="EY84">
            <v>2322.22509765625</v>
          </cell>
          <cell r="EZ84">
            <v>374.13101196289062</v>
          </cell>
          <cell r="FA84">
            <v>1263.996948</v>
          </cell>
          <cell r="FB84">
            <v>1477.9969482421875</v>
          </cell>
          <cell r="FC84">
            <v>10490.6796875</v>
          </cell>
          <cell r="FD84">
            <v>10213.78125</v>
          </cell>
          <cell r="FE84">
            <v>13002.89907875061</v>
          </cell>
          <cell r="FF84">
            <v>8815.2479999999996</v>
          </cell>
          <cell r="FG84">
            <v>8913.5810000000001</v>
          </cell>
          <cell r="FH84">
            <v>9462.8055599999989</v>
          </cell>
          <cell r="FI84">
            <v>9019.3492500000011</v>
          </cell>
          <cell r="FJ84">
            <v>34705.576499999996</v>
          </cell>
          <cell r="FK84">
            <v>31327.206000000002</v>
          </cell>
          <cell r="FL84" t="str">
            <v>#N/A N/A</v>
          </cell>
          <cell r="FM84">
            <v>9094.1005859375</v>
          </cell>
          <cell r="FN84">
            <v>11676.6103515625</v>
          </cell>
          <cell r="FO84">
            <v>10879.49609375</v>
          </cell>
          <cell r="FP84">
            <v>10713.315429999999</v>
          </cell>
          <cell r="FQ84">
            <v>18651.384765625</v>
          </cell>
          <cell r="FR84">
            <v>22809.68359375</v>
          </cell>
          <cell r="FS84">
            <v>23984.154296875</v>
          </cell>
          <cell r="FT84">
            <v>23514.725906181335</v>
          </cell>
          <cell r="FU84">
            <v>24441.768</v>
          </cell>
          <cell r="FV84">
            <v>37482.444499999998</v>
          </cell>
          <cell r="FW84">
            <v>38878.705580000002</v>
          </cell>
          <cell r="FX84">
            <v>49474.79565</v>
          </cell>
          <cell r="FY84">
            <v>53748.277799999996</v>
          </cell>
          <cell r="FZ84">
            <v>52178.469599999997</v>
          </cell>
          <cell r="GA84" t="str">
            <v>#N/A N/A</v>
          </cell>
          <cell r="GB84">
            <v>0</v>
          </cell>
          <cell r="GC84">
            <v>0</v>
          </cell>
          <cell r="GD84">
            <v>299.35501098632812</v>
          </cell>
          <cell r="GE84">
            <v>439.00500499999998</v>
          </cell>
          <cell r="GF84">
            <v>429.97198486328125</v>
          </cell>
          <cell r="GG84">
            <v>846.2030029296875</v>
          </cell>
          <cell r="GH84">
            <v>1001.6409912109375</v>
          </cell>
          <cell r="GI84">
            <v>786.04006258249274</v>
          </cell>
          <cell r="GJ84">
            <v>1400.7239999999999</v>
          </cell>
          <cell r="GK84">
            <v>1497.7184999999999</v>
          </cell>
          <cell r="GL84">
            <v>2290.5313599999999</v>
          </cell>
          <cell r="GM84">
            <v>4520.9717999999993</v>
          </cell>
          <cell r="GN84">
            <v>3422.9159999999993</v>
          </cell>
          <cell r="GO84">
            <v>3965.3255999999997</v>
          </cell>
          <cell r="GP84" t="str">
            <v>#N/A N/A</v>
          </cell>
          <cell r="GQ84">
            <v>23165.8125</v>
          </cell>
          <cell r="GR84">
            <v>31809.875</v>
          </cell>
          <cell r="GS84">
            <v>30215.9375</v>
          </cell>
          <cell r="GT84">
            <v>31708.349608999997</v>
          </cell>
          <cell r="GU84">
            <v>45615.40625</v>
          </cell>
          <cell r="GV84">
            <v>55618.16015625</v>
          </cell>
          <cell r="GW84">
            <v>65151.640625</v>
          </cell>
          <cell r="GX84">
            <v>66358.224325561518</v>
          </cell>
          <cell r="GY84">
            <v>61245.755999999987</v>
          </cell>
          <cell r="GZ84">
            <v>76581.053500000009</v>
          </cell>
          <cell r="HA84">
            <v>80258.610119999998</v>
          </cell>
          <cell r="HB84">
            <v>90122.556749999989</v>
          </cell>
          <cell r="HC84">
            <v>158931.9375</v>
          </cell>
          <cell r="HD84">
            <v>110290.04699999999</v>
          </cell>
          <cell r="HE84" t="str">
            <v>#N/A N/A</v>
          </cell>
          <cell r="HF84">
            <v>28178.701171875</v>
          </cell>
          <cell r="HG84">
            <v>30650.599609375</v>
          </cell>
          <cell r="HH84">
            <v>31820.015625</v>
          </cell>
          <cell r="HI84">
            <v>37281.789061999996</v>
          </cell>
          <cell r="HJ84">
            <v>42577.0546875</v>
          </cell>
          <cell r="HK84">
            <v>50959.65234375</v>
          </cell>
          <cell r="HL84">
            <v>69384.4140625</v>
          </cell>
          <cell r="HM84">
            <v>69951.474554443354</v>
          </cell>
          <cell r="HN84">
            <v>66573.468000000008</v>
          </cell>
          <cell r="HO84">
            <v>74925.406999999992</v>
          </cell>
          <cell r="HP84">
            <v>61433.06611</v>
          </cell>
          <cell r="HQ84">
            <v>71607.80055</v>
          </cell>
          <cell r="HR84">
            <v>97193.214299999978</v>
          </cell>
          <cell r="HS84">
            <v>109382.33039999999</v>
          </cell>
          <cell r="HT84" t="str">
            <v>#N/A N/A</v>
          </cell>
          <cell r="HU84">
            <v>72893.671875</v>
          </cell>
          <cell r="HV84">
            <v>80133.1484375</v>
          </cell>
          <cell r="HW84">
            <v>83051.015625</v>
          </cell>
          <cell r="HX84">
            <v>94092.15625</v>
          </cell>
          <cell r="HY84">
            <v>115239.640625</v>
          </cell>
          <cell r="HZ84">
            <v>134153.84375</v>
          </cell>
          <cell r="IA84">
            <v>179135.109375</v>
          </cell>
          <cell r="IB84">
            <v>166689.70581665038</v>
          </cell>
          <cell r="IC84">
            <v>160375.644</v>
          </cell>
          <cell r="ID84">
            <v>200215.3</v>
          </cell>
          <cell r="IE84">
            <v>201180.37615</v>
          </cell>
          <cell r="IF84">
            <v>247671.38295000003</v>
          </cell>
          <cell r="IG84">
            <v>352870.47389999998</v>
          </cell>
          <cell r="IH84">
            <v>342705.88679999998</v>
          </cell>
          <cell r="II84" t="str">
            <v>#N/A N/A</v>
          </cell>
          <cell r="IJ84">
            <v>6898.923828125</v>
          </cell>
          <cell r="IK84">
            <v>9741.4609375</v>
          </cell>
          <cell r="IL84">
            <v>0</v>
          </cell>
          <cell r="IM84">
            <v>12157.830077999999</v>
          </cell>
          <cell r="IN84">
            <v>21140.603515625</v>
          </cell>
          <cell r="IO84">
            <v>24724.04296875</v>
          </cell>
          <cell r="IP84">
            <v>22789.126953125</v>
          </cell>
          <cell r="IQ84">
            <v>27683.934904861449</v>
          </cell>
          <cell r="IR84">
            <v>30267.899999999994</v>
          </cell>
          <cell r="IS84">
            <v>45451.574499999995</v>
          </cell>
          <cell r="IT84">
            <v>47316.421750000001</v>
          </cell>
          <cell r="IU84">
            <v>58409.022000000004</v>
          </cell>
          <cell r="IV84">
            <v>62851.170900000005</v>
          </cell>
          <cell r="IW84">
            <v>41693.315399999999</v>
          </cell>
          <cell r="IX84" t="str">
            <v>#N/A N/A</v>
          </cell>
          <cell r="IY84">
            <v>16681.443359375</v>
          </cell>
          <cell r="IZ84">
            <v>24767.196533203125</v>
          </cell>
          <cell r="JA84">
            <v>30834.5625</v>
          </cell>
          <cell r="JB84">
            <v>19664.803467000002</v>
          </cell>
          <cell r="JC84">
            <v>21500.22412109375</v>
          </cell>
          <cell r="JD84">
            <v>22810.52587890625</v>
          </cell>
          <cell r="JE84">
            <v>40286.654296875</v>
          </cell>
          <cell r="JF84">
            <v>63255.165755939481</v>
          </cell>
          <cell r="JG84">
            <v>55805.723999999995</v>
          </cell>
          <cell r="JH84">
            <v>60434.473999999995</v>
          </cell>
          <cell r="JI84">
            <v>56940.579539999999</v>
          </cell>
          <cell r="JJ84">
            <v>78304.135350000011</v>
          </cell>
          <cell r="JK84">
            <v>141186.78839999999</v>
          </cell>
          <cell r="JL84">
            <v>135981.75719999999</v>
          </cell>
          <cell r="JM84" t="str">
            <v>#N/A N/A</v>
          </cell>
          <cell r="JN84">
            <v>34363.4765625</v>
          </cell>
          <cell r="JO84">
            <v>46833.91357421875</v>
          </cell>
          <cell r="JP84">
            <v>45605.927734375</v>
          </cell>
          <cell r="JQ84">
            <v>51672.222655999998</v>
          </cell>
          <cell r="JR84">
            <v>65339.9267578125</v>
          </cell>
          <cell r="JS84">
            <v>76526.3544921875</v>
          </cell>
          <cell r="JT84">
            <v>103685.095703125</v>
          </cell>
          <cell r="JU84">
            <v>106763.41953277588</v>
          </cell>
          <cell r="JV84">
            <v>102874.82399999999</v>
          </cell>
          <cell r="JW84">
            <v>125993.8155</v>
          </cell>
          <cell r="JX84">
            <v>123330.55852000002</v>
          </cell>
          <cell r="JY84">
            <v>156212.08140000002</v>
          </cell>
          <cell r="JZ84">
            <v>234018.21239999996</v>
          </cell>
          <cell r="KA84">
            <v>206673.11040000001</v>
          </cell>
          <cell r="KB84" t="str">
            <v>#N/A N/A</v>
          </cell>
          <cell r="KC84">
            <v>1312.72802734375</v>
          </cell>
          <cell r="KD84">
            <v>1564.39697265625</v>
          </cell>
          <cell r="KE84">
            <v>2038.448974609375</v>
          </cell>
          <cell r="KF84">
            <v>2037.8260499999999</v>
          </cell>
          <cell r="KG84">
            <v>2660.205078125</v>
          </cell>
          <cell r="KH84">
            <v>2452.966064453125</v>
          </cell>
          <cell r="KI84">
            <v>4285.1767578125</v>
          </cell>
          <cell r="KJ84">
            <v>3268.9928554773323</v>
          </cell>
          <cell r="KK84">
            <v>3435.12</v>
          </cell>
          <cell r="KL84">
            <v>5880.74</v>
          </cell>
          <cell r="KM84">
            <v>5713.4010699999999</v>
          </cell>
          <cell r="KN84">
            <v>6392.6246999999994</v>
          </cell>
          <cell r="KO84">
            <v>19109.460299999999</v>
          </cell>
          <cell r="KP84">
            <v>18101.8956</v>
          </cell>
          <cell r="KQ84" t="str">
            <v>#N/A N/A</v>
          </cell>
          <cell r="KR84">
            <v>38530.19677734375</v>
          </cell>
          <cell r="KS84">
            <v>33299.23876953125</v>
          </cell>
          <cell r="KT84">
            <v>37445.085693359375</v>
          </cell>
          <cell r="KU84">
            <v>42419.935424999996</v>
          </cell>
          <cell r="KV84">
            <v>49899.712890625</v>
          </cell>
          <cell r="KW84">
            <v>57627.493408203125</v>
          </cell>
          <cell r="KX84">
            <v>75450.0166015625</v>
          </cell>
          <cell r="KY84">
            <v>59926.293301033962</v>
          </cell>
          <cell r="KZ84">
            <v>57500.820000000007</v>
          </cell>
          <cell r="LA84">
            <v>74221.484499999977</v>
          </cell>
          <cell r="LB84">
            <v>77849.817629999976</v>
          </cell>
          <cell r="LC84">
            <v>91459.301549999989</v>
          </cell>
          <cell r="LD84">
            <v>118852.26149999999</v>
          </cell>
          <cell r="LE84">
            <v>136032.7764</v>
          </cell>
          <cell r="LF84" t="str">
            <v>#N/A N/A</v>
          </cell>
          <cell r="LG84">
            <v>-4109</v>
          </cell>
          <cell r="LH84">
            <v>-6672</v>
          </cell>
          <cell r="LI84">
            <v>-2056.10107421875</v>
          </cell>
          <cell r="LJ84">
            <v>-10448.753906</v>
          </cell>
          <cell r="LK84">
            <v>-8154.2529296875</v>
          </cell>
          <cell r="LL84">
            <v>-13887.458984375</v>
          </cell>
          <cell r="LM84">
            <v>-11664.3046875</v>
          </cell>
          <cell r="LN84">
            <v>-3386.8041128825594</v>
          </cell>
          <cell r="LO84">
            <v>-6065.8026126582708</v>
          </cell>
          <cell r="LP84">
            <v>-4045.5234600022536</v>
          </cell>
          <cell r="LQ84">
            <v>-3411.1040401078149</v>
          </cell>
          <cell r="LR84">
            <v>-6490.7315633534399</v>
          </cell>
          <cell r="LS84">
            <v>-14766.558982119504</v>
          </cell>
          <cell r="LT84">
            <v>-7125.218952117335</v>
          </cell>
          <cell r="LU84" t="str">
            <v>#N/A N/A</v>
          </cell>
          <cell r="LV84" t="str">
            <v>#N/A N/A</v>
          </cell>
          <cell r="LW84" t="str">
            <v>#N/A N/A</v>
          </cell>
          <cell r="LX84" t="str">
            <v>#N/A N/A</v>
          </cell>
          <cell r="LY84" t="str">
            <v>#N/A N/A</v>
          </cell>
          <cell r="LZ84" t="str">
            <v>#N/A N/A</v>
          </cell>
          <cell r="MA84" t="str">
            <v>#N/A N/A</v>
          </cell>
          <cell r="MB84" t="str">
            <v>#N/A N/A</v>
          </cell>
          <cell r="MC84" t="str">
            <v>#N/A N/A</v>
          </cell>
          <cell r="MD84">
            <v>2590.3057559098866</v>
          </cell>
          <cell r="ME84" t="str">
            <v>#N/A N/A</v>
          </cell>
          <cell r="MF84">
            <v>2839.1824046406364</v>
          </cell>
          <cell r="MG84">
            <v>3070.2284938631606</v>
          </cell>
          <cell r="MH84">
            <v>985.80723499634246</v>
          </cell>
          <cell r="MI84">
            <v>4500.4828702429986</v>
          </cell>
          <cell r="MJ84" t="str">
            <v>#N/A N/A</v>
          </cell>
          <cell r="MK84" t="str">
            <v>#N/A N/A</v>
          </cell>
          <cell r="ML84" t="str">
            <v>#N/A N/A</v>
          </cell>
          <cell r="MM84" t="str">
            <v>#N/A N/A</v>
          </cell>
          <cell r="MN84" t="str">
            <v>#N/A N/A</v>
          </cell>
          <cell r="MO84" t="str">
            <v>#N/A N/A</v>
          </cell>
          <cell r="MP84" t="str">
            <v>#N/A N/A</v>
          </cell>
          <cell r="MQ84" t="str">
            <v>#N/A N/A</v>
          </cell>
          <cell r="MR84" t="str">
            <v>#N/A N/A</v>
          </cell>
          <cell r="MS84" t="str">
            <v>#N/A N/A</v>
          </cell>
          <cell r="MT84">
            <v>3261.4735402672404</v>
          </cell>
          <cell r="MU84">
            <v>2006.1026754269651</v>
          </cell>
          <cell r="MV84">
            <v>4818.1333068935346</v>
          </cell>
          <cell r="MW84">
            <v>6961.1576321832063</v>
          </cell>
          <cell r="MX84">
            <v>2194.5910068452908</v>
          </cell>
          <cell r="MY84" t="str">
            <v>#N/A N/A</v>
          </cell>
          <cell r="MZ84">
            <v>-2374.89990234375</v>
          </cell>
          <cell r="NA84">
            <v>-3337.89990234375</v>
          </cell>
          <cell r="NB84">
            <v>-2925.166015625</v>
          </cell>
          <cell r="NC84">
            <v>-3201.3439939999998</v>
          </cell>
          <cell r="ND84">
            <v>-3276.54296875</v>
          </cell>
          <cell r="NE84">
            <v>-6230.68212890625</v>
          </cell>
          <cell r="NF84">
            <v>-7347.81689453125</v>
          </cell>
          <cell r="NG84">
            <v>-3146.5260699325445</v>
          </cell>
          <cell r="NH84">
            <v>-3844.1565145284712</v>
          </cell>
          <cell r="NI84">
            <v>-4897.2889804546649</v>
          </cell>
          <cell r="NJ84">
            <v>-7092.1200765458016</v>
          </cell>
          <cell r="NK84">
            <v>-8145.4940564150738</v>
          </cell>
          <cell r="NL84">
            <v>-14064.449602243707</v>
          </cell>
          <cell r="NM84">
            <v>-30645.054074405598</v>
          </cell>
          <cell r="NN84" t="str">
            <v>#N/A N/A</v>
          </cell>
          <cell r="NO84">
            <v>2272.60009765625</v>
          </cell>
          <cell r="NP84">
            <v>2301.300048828125</v>
          </cell>
          <cell r="NQ84">
            <v>2570.98291015625</v>
          </cell>
          <cell r="NR84">
            <v>2190.9079590000001</v>
          </cell>
          <cell r="NS84">
            <v>2941.111083984375</v>
          </cell>
          <cell r="NT84">
            <v>3236.7470703125</v>
          </cell>
          <cell r="NU84">
            <v>4150.55322265625</v>
          </cell>
          <cell r="NV84">
            <v>6004.7184883250738</v>
          </cell>
          <cell r="NW84">
            <v>25535.417706734494</v>
          </cell>
          <cell r="NX84">
            <v>4810.7097481088495</v>
          </cell>
          <cell r="NY84">
            <v>6144.7532858229597</v>
          </cell>
          <cell r="NZ84">
            <v>5745.5930036035288</v>
          </cell>
          <cell r="OA84">
            <v>7592.4852534373786</v>
          </cell>
          <cell r="OB84">
            <v>33447.216815842905</v>
          </cell>
          <cell r="OC84" t="str">
            <v>#N/A N/A</v>
          </cell>
          <cell r="OD84" t="str">
            <v>CLP</v>
          </cell>
        </row>
        <row r="85">
          <cell r="C85" t="str">
            <v>VOLCAN</v>
          </cell>
          <cell r="D85">
            <v>24127.2265625</v>
          </cell>
          <cell r="E85">
            <v>27757.90234375</v>
          </cell>
          <cell r="F85">
            <v>30311.9765625</v>
          </cell>
          <cell r="G85">
            <v>29709.427734375</v>
          </cell>
          <cell r="H85">
            <v>56754.116000000002</v>
          </cell>
          <cell r="I85">
            <v>54043.09375</v>
          </cell>
          <cell r="J85">
            <v>59597.71484375</v>
          </cell>
          <cell r="K85">
            <v>51822.445</v>
          </cell>
          <cell r="L85">
            <v>61942.521999999997</v>
          </cell>
          <cell r="M85">
            <v>72924.120999999999</v>
          </cell>
          <cell r="N85">
            <v>88872.269</v>
          </cell>
          <cell r="O85">
            <v>84642.262000000002</v>
          </cell>
          <cell r="P85">
            <v>93510.379000000001</v>
          </cell>
          <cell r="Q85">
            <v>98597.54</v>
          </cell>
          <cell r="R85" t="str">
            <v>#N/A N/A</v>
          </cell>
          <cell r="S85">
            <v>14312.962890625</v>
          </cell>
          <cell r="T85">
            <v>15723.2568359375</v>
          </cell>
          <cell r="U85">
            <v>16145.603515625</v>
          </cell>
          <cell r="V85">
            <v>15345.0771484375</v>
          </cell>
          <cell r="W85">
            <v>31578.300999999999</v>
          </cell>
          <cell r="X85">
            <v>38377.89453125</v>
          </cell>
          <cell r="Y85">
            <v>47586.3828125</v>
          </cell>
          <cell r="Z85">
            <v>33140.796000000002</v>
          </cell>
          <cell r="AA85">
            <v>39240.724999999999</v>
          </cell>
          <cell r="AB85">
            <v>49434.602999999996</v>
          </cell>
          <cell r="AC85">
            <v>56813.241999999998</v>
          </cell>
          <cell r="AD85">
            <v>53599.138999999996</v>
          </cell>
          <cell r="AE85">
            <v>61999.653999999995</v>
          </cell>
          <cell r="AF85">
            <v>63782.655999999995</v>
          </cell>
          <cell r="AG85" t="str">
            <v>#N/A N/A</v>
          </cell>
          <cell r="AH85">
            <v>7951.696044921875</v>
          </cell>
          <cell r="AI85">
            <v>9884.4559326171875</v>
          </cell>
          <cell r="AJ85">
            <v>12084.24267578125</v>
          </cell>
          <cell r="AK85">
            <v>11934.023071289063</v>
          </cell>
          <cell r="AL85">
            <v>21966.744000000002</v>
          </cell>
          <cell r="AM85">
            <v>12309.59619140625</v>
          </cell>
          <cell r="AN85">
            <v>7894.303955078125</v>
          </cell>
          <cell r="AO85">
            <v>12344.341</v>
          </cell>
          <cell r="AP85">
            <v>13757.656000000001</v>
          </cell>
          <cell r="AQ85">
            <v>12293.275</v>
          </cell>
          <cell r="AR85">
            <v>19469.914000000001</v>
          </cell>
          <cell r="AS85">
            <v>16402.217000000001</v>
          </cell>
          <cell r="AT85">
            <v>15466.042000000001</v>
          </cell>
          <cell r="AU85">
            <v>17553.886999999999</v>
          </cell>
          <cell r="AV85" t="str">
            <v>#N/A N/A</v>
          </cell>
          <cell r="AW85">
            <v>6394.68603515625</v>
          </cell>
          <cell r="AX85">
            <v>8328.544921875</v>
          </cell>
          <cell r="AY85">
            <v>10473.390625</v>
          </cell>
          <cell r="AZ85">
            <v>10126.0791015625</v>
          </cell>
          <cell r="BA85">
            <v>19572.558999999997</v>
          </cell>
          <cell r="BB85">
            <v>9431.3212890625</v>
          </cell>
          <cell r="BC85">
            <v>4482.6220703125</v>
          </cell>
          <cell r="BD85">
            <v>9078.8850000000002</v>
          </cell>
          <cell r="BE85">
            <v>10508.367</v>
          </cell>
          <cell r="BF85">
            <v>8951.2219999999998</v>
          </cell>
          <cell r="BG85">
            <v>15562.146999999999</v>
          </cell>
          <cell r="BH85">
            <v>12015.932999999999</v>
          </cell>
          <cell r="BI85">
            <v>10945.706</v>
          </cell>
          <cell r="BJ85">
            <v>12512.803</v>
          </cell>
          <cell r="BK85" t="str">
            <v>#N/A N/A</v>
          </cell>
          <cell r="BL85">
            <v>1631.8370361328125</v>
          </cell>
          <cell r="BM85">
            <v>821.5250244140625</v>
          </cell>
          <cell r="BN85">
            <v>908.0419921875</v>
          </cell>
          <cell r="BO85">
            <v>546.822021484375</v>
          </cell>
          <cell r="BP85">
            <v>1492.704</v>
          </cell>
          <cell r="BQ85">
            <v>1146.758056640625</v>
          </cell>
          <cell r="BR85">
            <v>1775.7869873046875</v>
          </cell>
          <cell r="BS85">
            <v>1065.4590000000001</v>
          </cell>
          <cell r="BT85">
            <v>1323.9779999999998</v>
          </cell>
          <cell r="BU85">
            <v>1207.546</v>
          </cell>
          <cell r="BV85">
            <v>886.36099999999999</v>
          </cell>
          <cell r="BW85">
            <v>997.61799999999994</v>
          </cell>
          <cell r="BX85">
            <v>949.27199999999993</v>
          </cell>
          <cell r="BY85">
            <v>975.78399999999999</v>
          </cell>
          <cell r="BZ85" t="str">
            <v>#N/A N/A</v>
          </cell>
          <cell r="CA85">
            <v>226.6719970703125</v>
          </cell>
          <cell r="CB85">
            <v>183.99899291992187</v>
          </cell>
          <cell r="CC85">
            <v>113.77899932861328</v>
          </cell>
          <cell r="CD85">
            <v>64.779998779296875</v>
          </cell>
          <cell r="CE85">
            <v>29.815999999999999</v>
          </cell>
          <cell r="CF85">
            <v>31.391000747680664</v>
          </cell>
          <cell r="CG85">
            <v>16.253000259399414</v>
          </cell>
          <cell r="CH85">
            <v>16.826999999999998</v>
          </cell>
          <cell r="CI85">
            <v>16.466999999999999</v>
          </cell>
          <cell r="CJ85">
            <v>25.669</v>
          </cell>
          <cell r="CK85">
            <v>141.208</v>
          </cell>
          <cell r="CL85">
            <v>198.29999999999998</v>
          </cell>
          <cell r="CM85">
            <v>307.22999999999996</v>
          </cell>
          <cell r="CN85">
            <v>334.596</v>
          </cell>
          <cell r="CO85" t="str">
            <v>#N/A N/A</v>
          </cell>
          <cell r="CP85">
            <v>5475.0890502929687</v>
          </cell>
          <cell r="CQ85">
            <v>6320.4209899902344</v>
          </cell>
          <cell r="CR85">
            <v>9754.6676177978516</v>
          </cell>
          <cell r="CS85">
            <v>13256.442016601563</v>
          </cell>
          <cell r="CT85">
            <v>19824.613000000001</v>
          </cell>
          <cell r="CU85">
            <v>8972.0562973022461</v>
          </cell>
          <cell r="CV85">
            <v>7820.2950954437256</v>
          </cell>
          <cell r="CW85">
            <v>9889.2860000000001</v>
          </cell>
          <cell r="CX85">
            <v>13531.098</v>
          </cell>
          <cell r="CY85">
            <v>12230.29</v>
          </cell>
          <cell r="CZ85">
            <v>17491.861000000001</v>
          </cell>
          <cell r="DA85">
            <v>15508.236000000001</v>
          </cell>
          <cell r="DB85">
            <v>14874.291999999999</v>
          </cell>
          <cell r="DC85">
            <v>17069.14</v>
          </cell>
          <cell r="DD85" t="str">
            <v>#N/A N/A</v>
          </cell>
          <cell r="DE85">
            <v>1385.1109619140625</v>
          </cell>
          <cell r="DF85">
            <v>867.031982421875</v>
          </cell>
          <cell r="DG85">
            <v>1693.01904296875</v>
          </cell>
          <cell r="DH85">
            <v>1989.1669921875</v>
          </cell>
          <cell r="DI85">
            <v>3587.4269999999997</v>
          </cell>
          <cell r="DJ85">
            <v>1423.053955078125</v>
          </cell>
          <cell r="DK85">
            <v>1776.3360595703125</v>
          </cell>
          <cell r="DL85">
            <v>1095.4079999999999</v>
          </cell>
          <cell r="DM85">
            <v>1741.644</v>
          </cell>
          <cell r="DN85">
            <v>2066.0320000000002</v>
          </cell>
          <cell r="DO85">
            <v>3655.5719999999997</v>
          </cell>
          <cell r="DP85">
            <v>2428.442</v>
          </cell>
          <cell r="DQ85">
            <v>2625.8689999999997</v>
          </cell>
          <cell r="DR85">
            <v>4833.41</v>
          </cell>
          <cell r="DS85" t="str">
            <v>#N/A N/A</v>
          </cell>
          <cell r="DT85">
            <v>4089.97802734375</v>
          </cell>
          <cell r="DU85">
            <v>5453.38916015625</v>
          </cell>
          <cell r="DV85">
            <v>8061.64892578125</v>
          </cell>
          <cell r="DW85">
            <v>11267.275390625</v>
          </cell>
          <cell r="DX85">
            <v>16237.186</v>
          </cell>
          <cell r="DY85">
            <v>7549.001953125</v>
          </cell>
          <cell r="DZ85">
            <v>6043.958984375</v>
          </cell>
          <cell r="EA85">
            <v>8793.8779999999988</v>
          </cell>
          <cell r="EB85">
            <v>11789.454</v>
          </cell>
          <cell r="EC85">
            <v>10164.258</v>
          </cell>
          <cell r="ED85">
            <v>13836.288999999999</v>
          </cell>
          <cell r="EE85">
            <v>13079.794</v>
          </cell>
          <cell r="EF85">
            <v>12248.422999999999</v>
          </cell>
          <cell r="EG85">
            <v>12235.73</v>
          </cell>
          <cell r="EH85" t="str">
            <v>#N/A N/A</v>
          </cell>
          <cell r="EI85">
            <v>537.97100830078125</v>
          </cell>
          <cell r="EJ85">
            <v>1665.9840087890625</v>
          </cell>
          <cell r="EK85">
            <v>3448.416015625</v>
          </cell>
          <cell r="EL85">
            <v>6024.48681640625</v>
          </cell>
          <cell r="EM85">
            <v>10894.355</v>
          </cell>
          <cell r="EN85">
            <v>4168.6767578125</v>
          </cell>
          <cell r="EO85">
            <v>1761.0579833984375</v>
          </cell>
          <cell r="EP85">
            <v>11451.753999999999</v>
          </cell>
          <cell r="EQ85">
            <v>6524.11</v>
          </cell>
          <cell r="ER85">
            <v>2418.87</v>
          </cell>
          <cell r="ES85">
            <v>3640.87</v>
          </cell>
          <cell r="ET85">
            <v>7796.1279999999997</v>
          </cell>
          <cell r="EU85">
            <v>6995.0419999999995</v>
          </cell>
          <cell r="EV85">
            <v>7228.2529999999997</v>
          </cell>
          <cell r="EW85" t="str">
            <v>#N/A N/A</v>
          </cell>
          <cell r="EX85">
            <v>1656.0360107421875</v>
          </cell>
          <cell r="EY85">
            <v>3459.89990234375</v>
          </cell>
          <cell r="EZ85">
            <v>5725.55078125</v>
          </cell>
          <cell r="FA85">
            <v>2543.44189453125</v>
          </cell>
          <cell r="FB85">
            <v>3892.0239999999999</v>
          </cell>
          <cell r="FC85">
            <v>4241.248046875</v>
          </cell>
          <cell r="FD85">
            <v>2275.595947265625</v>
          </cell>
          <cell r="FE85">
            <v>3569.8869999999997</v>
          </cell>
          <cell r="FF85">
            <v>1117.9639999999999</v>
          </cell>
          <cell r="FG85">
            <v>837.34399999999994</v>
          </cell>
          <cell r="FH85">
            <v>3574.0629999999996</v>
          </cell>
          <cell r="FI85">
            <v>6966.1349999999993</v>
          </cell>
          <cell r="FJ85">
            <v>3472.6209999999996</v>
          </cell>
          <cell r="FK85">
            <v>944.31799999999998</v>
          </cell>
          <cell r="FL85" t="str">
            <v>#N/A N/A</v>
          </cell>
          <cell r="FM85">
            <v>5354.68994140625</v>
          </cell>
          <cell r="FN85">
            <v>5937.55810546875</v>
          </cell>
          <cell r="FO85">
            <v>5384.39111328125</v>
          </cell>
          <cell r="FP85">
            <v>5199.32177734375</v>
          </cell>
          <cell r="FQ85">
            <v>9430.3239999999987</v>
          </cell>
          <cell r="FR85">
            <v>10521.3466796875</v>
          </cell>
          <cell r="FS85">
            <v>11079.998046875</v>
          </cell>
          <cell r="FT85">
            <v>10498.189999999999</v>
          </cell>
          <cell r="FU85">
            <v>13312.180999999999</v>
          </cell>
          <cell r="FV85">
            <v>14710.101999999999</v>
          </cell>
          <cell r="FW85">
            <v>17990.28</v>
          </cell>
          <cell r="FX85">
            <v>16057.189999999999</v>
          </cell>
          <cell r="FY85">
            <v>17628.876</v>
          </cell>
          <cell r="FZ85">
            <v>18935.620999999999</v>
          </cell>
          <cell r="GA85" t="str">
            <v>#N/A N/A</v>
          </cell>
          <cell r="GB85">
            <v>3012.99609375</v>
          </cell>
          <cell r="GC85">
            <v>2657.48095703125</v>
          </cell>
          <cell r="GD85">
            <v>3685.27001953125</v>
          </cell>
          <cell r="GE85">
            <v>2266.737060546875</v>
          </cell>
          <cell r="GF85">
            <v>5743.3490000000002</v>
          </cell>
          <cell r="GG85">
            <v>8138.9609375</v>
          </cell>
          <cell r="GH85">
            <v>10689.150390625</v>
          </cell>
          <cell r="GI85">
            <v>8858.625</v>
          </cell>
          <cell r="GJ85">
            <v>11304.56</v>
          </cell>
          <cell r="GK85">
            <v>11622.173999999999</v>
          </cell>
          <cell r="GL85">
            <v>15301.614</v>
          </cell>
          <cell r="GM85">
            <v>15897.462</v>
          </cell>
          <cell r="GN85">
            <v>15093.732</v>
          </cell>
          <cell r="GO85">
            <v>18673.357</v>
          </cell>
          <cell r="GP85" t="str">
            <v>#N/A N/A</v>
          </cell>
          <cell r="GQ85">
            <v>13554.30859375</v>
          </cell>
          <cell r="GR85">
            <v>17894.12890625</v>
          </cell>
          <cell r="GS85">
            <v>23008.455078125</v>
          </cell>
          <cell r="GT85">
            <v>22952.26171875</v>
          </cell>
          <cell r="GU85">
            <v>38042.902000000002</v>
          </cell>
          <cell r="GV85">
            <v>33613.79296875</v>
          </cell>
          <cell r="GW85">
            <v>30188.11328125</v>
          </cell>
          <cell r="GX85">
            <v>36099.106999999996</v>
          </cell>
          <cell r="GY85">
            <v>33111.360999999997</v>
          </cell>
          <cell r="GZ85">
            <v>30094.931999999997</v>
          </cell>
          <cell r="HA85">
            <v>40848.278999999995</v>
          </cell>
          <cell r="HB85">
            <v>47910.307000000001</v>
          </cell>
          <cell r="HC85">
            <v>45265.439999999995</v>
          </cell>
          <cell r="HD85">
            <v>47496.966</v>
          </cell>
          <cell r="HE85" t="str">
            <v>#N/A N/A</v>
          </cell>
          <cell r="HF85">
            <v>25254.8515625</v>
          </cell>
          <cell r="HG85">
            <v>24784.26953125</v>
          </cell>
          <cell r="HH85">
            <v>24992.05078125</v>
          </cell>
          <cell r="HI85">
            <v>25683.171875</v>
          </cell>
          <cell r="HJ85">
            <v>34559.727999999996</v>
          </cell>
          <cell r="HK85">
            <v>38404.12109375</v>
          </cell>
          <cell r="HL85">
            <v>40423.9375</v>
          </cell>
          <cell r="HM85">
            <v>61567.358</v>
          </cell>
          <cell r="HN85">
            <v>65200.231</v>
          </cell>
          <cell r="HO85">
            <v>78553.542999999991</v>
          </cell>
          <cell r="HP85">
            <v>82219.248999999996</v>
          </cell>
          <cell r="HQ85">
            <v>83192.627999999997</v>
          </cell>
          <cell r="HR85">
            <v>84544.046000000002</v>
          </cell>
          <cell r="HS85">
            <v>82294.148000000001</v>
          </cell>
          <cell r="HT85" t="str">
            <v>#N/A N/A</v>
          </cell>
          <cell r="HU85">
            <v>59414.80859375</v>
          </cell>
          <cell r="HV85">
            <v>60743.53515625</v>
          </cell>
          <cell r="HW85">
            <v>66106.921875</v>
          </cell>
          <cell r="HX85">
            <v>73620.1171875</v>
          </cell>
          <cell r="HY85">
            <v>86868.391000000003</v>
          </cell>
          <cell r="HZ85">
            <v>91693.1640625</v>
          </cell>
          <cell r="IA85">
            <v>103997.484375</v>
          </cell>
          <cell r="IB85">
            <v>128714.124</v>
          </cell>
          <cell r="IC85">
            <v>138007.25</v>
          </cell>
          <cell r="ID85">
            <v>145739.01699999999</v>
          </cell>
          <cell r="IE85">
            <v>158382.01300000001</v>
          </cell>
          <cell r="IF85">
            <v>165449.99799999999</v>
          </cell>
          <cell r="IG85">
            <v>168438.49899999998</v>
          </cell>
          <cell r="IH85">
            <v>170108.59399999998</v>
          </cell>
          <cell r="II85" t="str">
            <v>#N/A N/A</v>
          </cell>
          <cell r="IJ85">
            <v>1172.2020263671875</v>
          </cell>
          <cell r="IK85">
            <v>1147.4659423828125</v>
          </cell>
          <cell r="IL85">
            <v>1121.5400390625</v>
          </cell>
          <cell r="IM85">
            <v>983.97900390625</v>
          </cell>
          <cell r="IN85">
            <v>2439.4649999999997</v>
          </cell>
          <cell r="IO85">
            <v>3375.5810546875</v>
          </cell>
          <cell r="IP85">
            <v>2951.785888671875</v>
          </cell>
          <cell r="IQ85">
            <v>3511.8789999999999</v>
          </cell>
          <cell r="IR85">
            <v>4628.6819999999998</v>
          </cell>
          <cell r="IS85">
            <v>8301.0409999999993</v>
          </cell>
          <cell r="IT85">
            <v>8246.2029999999995</v>
          </cell>
          <cell r="IU85">
            <v>7978.0959999999995</v>
          </cell>
          <cell r="IV85">
            <v>8425.19</v>
          </cell>
          <cell r="IW85">
            <v>9297.8109999999997</v>
          </cell>
          <cell r="IX85" t="str">
            <v>#N/A N/A</v>
          </cell>
          <cell r="IY85">
            <v>3273.4630126953125</v>
          </cell>
          <cell r="IZ85">
            <v>1883.43701171875</v>
          </cell>
          <cell r="JA85">
            <v>1158.0430297851562</v>
          </cell>
          <cell r="JB85">
            <v>332.79598999023437</v>
          </cell>
          <cell r="JC85">
            <v>42.904000000000003</v>
          </cell>
          <cell r="JD85">
            <v>0</v>
          </cell>
          <cell r="JE85">
            <v>203.30300140380859</v>
          </cell>
          <cell r="JF85">
            <v>109.884</v>
          </cell>
          <cell r="JG85">
            <v>1562.2069999999999</v>
          </cell>
          <cell r="JH85">
            <v>587.048</v>
          </cell>
          <cell r="JI85">
            <v>4911.7440000000006</v>
          </cell>
          <cell r="JJ85">
            <v>5965.4009999999998</v>
          </cell>
          <cell r="JK85">
            <v>5479.4439999999995</v>
          </cell>
          <cell r="JL85">
            <v>6165.4930000000004</v>
          </cell>
          <cell r="JM85" t="str">
            <v>#N/A N/A</v>
          </cell>
          <cell r="JN85">
            <v>8839.259765625</v>
          </cell>
          <cell r="JO85">
            <v>7914.225830078125</v>
          </cell>
          <cell r="JP85">
            <v>7100.024169921875</v>
          </cell>
          <cell r="JQ85">
            <v>8221.043212890625</v>
          </cell>
          <cell r="JR85">
            <v>10980.52</v>
          </cell>
          <cell r="JS85">
            <v>9767.09912109375</v>
          </cell>
          <cell r="JT85">
            <v>9853.4587326049805</v>
          </cell>
          <cell r="JU85">
            <v>15363.638999999999</v>
          </cell>
          <cell r="JV85">
            <v>19212.177</v>
          </cell>
          <cell r="JW85">
            <v>21025.125</v>
          </cell>
          <cell r="JX85">
            <v>27873.717000000001</v>
          </cell>
          <cell r="JY85">
            <v>29480.054000000004</v>
          </cell>
          <cell r="JZ85">
            <v>29502.339</v>
          </cell>
          <cell r="KA85">
            <v>30539.256000000001</v>
          </cell>
          <cell r="KB85" t="str">
            <v>#N/A N/A</v>
          </cell>
          <cell r="KC85">
            <v>6.1999998986721039E-2</v>
          </cell>
          <cell r="KD85">
            <v>6.5999999642372131E-2</v>
          </cell>
          <cell r="KE85">
            <v>6.8000003695487976E-2</v>
          </cell>
          <cell r="KF85">
            <v>0</v>
          </cell>
          <cell r="KG85">
            <v>13.298</v>
          </cell>
          <cell r="KH85">
            <v>13.819000244140625</v>
          </cell>
          <cell r="KI85">
            <v>14.88599967956543</v>
          </cell>
          <cell r="KJ85">
            <v>17.157999999999998</v>
          </cell>
          <cell r="KK85">
            <v>18.849999999999998</v>
          </cell>
          <cell r="KL85">
            <v>21.908999999999999</v>
          </cell>
          <cell r="KM85">
            <v>26.698</v>
          </cell>
          <cell r="KN85">
            <v>30.886999999999997</v>
          </cell>
          <cell r="KO85">
            <v>33.853000000000002</v>
          </cell>
          <cell r="KP85">
            <v>39.856999999999999</v>
          </cell>
          <cell r="KQ85" t="str">
            <v>#N/A N/A</v>
          </cell>
          <cell r="KR85">
            <v>50575.550769530229</v>
          </cell>
          <cell r="KS85">
            <v>52829.311605468392</v>
          </cell>
          <cell r="KT85">
            <v>59006.892707034938</v>
          </cell>
          <cell r="KU85">
            <v>65399.070617675781</v>
          </cell>
          <cell r="KV85">
            <v>75887.870999999999</v>
          </cell>
          <cell r="KW85">
            <v>81926.063262939453</v>
          </cell>
          <cell r="KX85">
            <v>94144.022108078003</v>
          </cell>
          <cell r="KY85">
            <v>113350.485</v>
          </cell>
          <cell r="KZ85">
            <v>118795.07299999999</v>
          </cell>
          <cell r="LA85">
            <v>124713.89199999999</v>
          </cell>
          <cell r="LB85">
            <v>130508.29599999999</v>
          </cell>
          <cell r="LC85">
            <v>135969.94399999999</v>
          </cell>
          <cell r="LD85">
            <v>138936.16</v>
          </cell>
          <cell r="LE85">
            <v>139569.33799999999</v>
          </cell>
          <cell r="LF85" t="str">
            <v>#N/A N/A</v>
          </cell>
          <cell r="LG85">
            <v>-2594.993896484375</v>
          </cell>
          <cell r="LH85">
            <v>-1520.06494140625</v>
          </cell>
          <cell r="LI85">
            <v>-1236.0679931640625</v>
          </cell>
          <cell r="LJ85">
            <v>-3167.825927734375</v>
          </cell>
          <cell r="LK85">
            <v>-4755.9309999999996</v>
          </cell>
          <cell r="LL85">
            <v>-4715.89208984375</v>
          </cell>
          <cell r="LM85">
            <v>-2156.701904296875</v>
          </cell>
          <cell r="LN85">
            <v>-1214.79</v>
          </cell>
          <cell r="LO85">
            <v>-7658.4809999999998</v>
          </cell>
          <cell r="LP85">
            <v>-19039.923999999999</v>
          </cell>
          <cell r="LQ85">
            <v>-8901.2909999999993</v>
          </cell>
          <cell r="LR85">
            <v>-5288.1459999999997</v>
          </cell>
          <cell r="LS85">
            <v>-8951.1329999999998</v>
          </cell>
          <cell r="LT85">
            <v>-6152.0109999999995</v>
          </cell>
          <cell r="LU85" t="str">
            <v>#N/A N/A</v>
          </cell>
          <cell r="LV85" t="str">
            <v>#N/A N/A</v>
          </cell>
          <cell r="LW85" t="str">
            <v>#N/A N/A</v>
          </cell>
          <cell r="LX85" t="str">
            <v>#N/A N/A</v>
          </cell>
          <cell r="LY85" t="str">
            <v>#N/A N/A</v>
          </cell>
          <cell r="LZ85" t="str">
            <v>#N/A N/A</v>
          </cell>
          <cell r="MA85" t="str">
            <v>#N/A N/A</v>
          </cell>
          <cell r="MB85" t="str">
            <v>#N/A N/A</v>
          </cell>
          <cell r="MC85">
            <v>16.826999999999998</v>
          </cell>
          <cell r="MD85">
            <v>16.48</v>
          </cell>
          <cell r="ME85">
            <v>32.222999999999999</v>
          </cell>
          <cell r="MF85">
            <v>207.42499999999998</v>
          </cell>
          <cell r="MG85">
            <v>252.27499999999998</v>
          </cell>
          <cell r="MH85">
            <v>274.61599999999999</v>
          </cell>
          <cell r="MI85">
            <v>69.302999999999997</v>
          </cell>
          <cell r="MJ85" t="str">
            <v>#N/A N/A</v>
          </cell>
          <cell r="MK85" t="str">
            <v>#N/A N/A</v>
          </cell>
          <cell r="ML85" t="str">
            <v>#N/A N/A</v>
          </cell>
          <cell r="MM85" t="str">
            <v>#N/A N/A</v>
          </cell>
          <cell r="MN85" t="str">
            <v>#N/A N/A</v>
          </cell>
          <cell r="MO85" t="str">
            <v>#N/A N/A</v>
          </cell>
          <cell r="MP85" t="str">
            <v>#N/A N/A</v>
          </cell>
          <cell r="MQ85" t="str">
            <v>#N/A N/A</v>
          </cell>
          <cell r="MR85">
            <v>701.56599999999992</v>
          </cell>
          <cell r="MS85">
            <v>779.47699999999998</v>
          </cell>
          <cell r="MT85">
            <v>2068.7069999999999</v>
          </cell>
          <cell r="MU85">
            <v>2622.7889999999998</v>
          </cell>
          <cell r="MV85">
            <v>2868.902</v>
          </cell>
          <cell r="MW85">
            <v>3934.31</v>
          </cell>
          <cell r="MX85">
            <v>4139.018</v>
          </cell>
          <cell r="MY85" t="str">
            <v>#N/A N/A</v>
          </cell>
          <cell r="MZ85">
            <v>-3051.60302734375</v>
          </cell>
          <cell r="NA85">
            <v>-2263.672119140625</v>
          </cell>
          <cell r="NB85">
            <v>-3496.763916015625</v>
          </cell>
          <cell r="NC85">
            <v>-4445.85791015625</v>
          </cell>
          <cell r="ND85">
            <v>-6429.2349999999997</v>
          </cell>
          <cell r="NE85">
            <v>-7682.10791015625</v>
          </cell>
          <cell r="NF85">
            <v>-3319.77392578125</v>
          </cell>
          <cell r="NG85">
            <v>-3244.2149999999997</v>
          </cell>
          <cell r="NH85">
            <v>-5855.6880000000001</v>
          </cell>
          <cell r="NI85">
            <v>-5701.7219999999998</v>
          </cell>
          <cell r="NJ85">
            <v>-5216.6329999999998</v>
          </cell>
          <cell r="NK85">
            <v>-6787.4709999999995</v>
          </cell>
          <cell r="NL85">
            <v>-6775.9089999999997</v>
          </cell>
          <cell r="NM85">
            <v>-7028.9679999999998</v>
          </cell>
          <cell r="NN85" t="str">
            <v>#N/A N/A</v>
          </cell>
          <cell r="NO85">
            <v>1557.010009765625</v>
          </cell>
          <cell r="NP85">
            <v>1555.9110107421875</v>
          </cell>
          <cell r="NQ85">
            <v>1610.85205078125</v>
          </cell>
          <cell r="NR85">
            <v>1807.9439697265625</v>
          </cell>
          <cell r="NS85">
            <v>2394.1849999999999</v>
          </cell>
          <cell r="NT85">
            <v>2878.27490234375</v>
          </cell>
          <cell r="NU85">
            <v>3411.681884765625</v>
          </cell>
          <cell r="NV85">
            <v>3265.4559999999997</v>
          </cell>
          <cell r="NW85">
            <v>3249.2889999999998</v>
          </cell>
          <cell r="NX85">
            <v>3342.0529999999999</v>
          </cell>
          <cell r="NY85">
            <v>3907.7669999999998</v>
          </cell>
          <cell r="NZ85">
            <v>4386.2839999999997</v>
          </cell>
          <cell r="OA85">
            <v>4520.3360000000002</v>
          </cell>
          <cell r="OB85">
            <v>5041.0839999999998</v>
          </cell>
          <cell r="OC85" t="str">
            <v>#N/A N/A</v>
          </cell>
          <cell r="OD85" t="str">
            <v>CLP</v>
          </cell>
        </row>
        <row r="86">
          <cell r="C86" t="str">
            <v>ZOFRI</v>
          </cell>
          <cell r="D86">
            <v>9738.2001953125</v>
          </cell>
          <cell r="E86">
            <v>10849.8251953125</v>
          </cell>
          <cell r="F86">
            <v>12093.7119140625</v>
          </cell>
          <cell r="G86">
            <v>14680.07421875</v>
          </cell>
          <cell r="H86">
            <v>16452.89453125</v>
          </cell>
          <cell r="I86">
            <v>20081.90234375</v>
          </cell>
          <cell r="J86">
            <v>25628.470703125</v>
          </cell>
          <cell r="K86">
            <v>19110.675999999999</v>
          </cell>
          <cell r="L86">
            <v>20376.995999999999</v>
          </cell>
          <cell r="M86">
            <v>22357.253000000001</v>
          </cell>
          <cell r="N86">
            <v>24330.537</v>
          </cell>
          <cell r="O86">
            <v>25339.21</v>
          </cell>
          <cell r="P86">
            <v>28068.847000000002</v>
          </cell>
          <cell r="Q86">
            <v>31124.413</v>
          </cell>
          <cell r="R86" t="str">
            <v>#N/A N/A</v>
          </cell>
          <cell r="S86">
            <v>5817.7001953125</v>
          </cell>
          <cell r="T86">
            <v>5747.8359375</v>
          </cell>
          <cell r="U86">
            <v>5686.8740234375</v>
          </cell>
          <cell r="V86">
            <v>5187.5478515625</v>
          </cell>
          <cell r="W86">
            <v>5727.55908203125</v>
          </cell>
          <cell r="X86">
            <v>6767.462890625</v>
          </cell>
          <cell r="Y86">
            <v>8412.2880859375</v>
          </cell>
          <cell r="Z86">
            <v>6768.95</v>
          </cell>
          <cell r="AA86">
            <v>7860.4589999999998</v>
          </cell>
          <cell r="AB86">
            <v>8615.9329999999991</v>
          </cell>
          <cell r="AC86">
            <v>9684.9639999999999</v>
          </cell>
          <cell r="AD86">
            <v>10280.689999999999</v>
          </cell>
          <cell r="AE86">
            <v>13423.351999999999</v>
          </cell>
          <cell r="AF86">
            <v>13226.064999999999</v>
          </cell>
          <cell r="AG86" t="str">
            <v>#N/A N/A</v>
          </cell>
          <cell r="AH86">
            <v>3075.5999755859375</v>
          </cell>
          <cell r="AI86">
            <v>4358.35595703125</v>
          </cell>
          <cell r="AJ86">
            <v>5480.7109375</v>
          </cell>
          <cell r="AK86">
            <v>7388.4041748046875</v>
          </cell>
          <cell r="AL86">
            <v>8662.4078369140625</v>
          </cell>
          <cell r="AM86">
            <v>10949.698852539063</v>
          </cell>
          <cell r="AN86">
            <v>14459.4599609375</v>
          </cell>
          <cell r="AO86">
            <v>7999.9570000000003</v>
          </cell>
          <cell r="AP86">
            <v>8789.9040000000005</v>
          </cell>
          <cell r="AQ86">
            <v>9414.2929999999997</v>
          </cell>
          <cell r="AR86">
            <v>9435.9360000000015</v>
          </cell>
          <cell r="AS86">
            <v>10040.675999999999</v>
          </cell>
          <cell r="AT86">
            <v>6936.5</v>
          </cell>
          <cell r="AU86">
            <v>12111.983</v>
          </cell>
          <cell r="AV86" t="str">
            <v>#N/A N/A</v>
          </cell>
          <cell r="AW86">
            <v>1312.199951171875</v>
          </cell>
          <cell r="AX86">
            <v>2574.865966796875</v>
          </cell>
          <cell r="AY86">
            <v>3785.053955078125</v>
          </cell>
          <cell r="AZ86">
            <v>5775.28515625</v>
          </cell>
          <cell r="BA86">
            <v>7094.7138671875</v>
          </cell>
          <cell r="BB86">
            <v>9335.673828125</v>
          </cell>
          <cell r="BC86">
            <v>12464.583984375</v>
          </cell>
          <cell r="BD86">
            <v>7385.5999999999995</v>
          </cell>
          <cell r="BE86">
            <v>8149.652</v>
          </cell>
          <cell r="BF86">
            <v>8532.7690000000002</v>
          </cell>
          <cell r="BG86">
            <v>8219.6910000000007</v>
          </cell>
          <cell r="BH86">
            <v>9029.1270000000004</v>
          </cell>
          <cell r="BI86">
            <v>5681.2539999999999</v>
          </cell>
          <cell r="BJ86">
            <v>9325.4040000000005</v>
          </cell>
          <cell r="BK86" t="str">
            <v>#N/A N/A</v>
          </cell>
          <cell r="BL86" t="str">
            <v>#N/A N/A</v>
          </cell>
          <cell r="BM86" t="str">
            <v>#N/A N/A</v>
          </cell>
          <cell r="BN86">
            <v>148.81900024414062</v>
          </cell>
          <cell r="BO86" t="str">
            <v>#N/A N/A</v>
          </cell>
          <cell r="BP86">
            <v>409.9110107421875</v>
          </cell>
          <cell r="BQ86">
            <v>281.7239990234375</v>
          </cell>
          <cell r="BR86">
            <v>547.3380126953125</v>
          </cell>
          <cell r="BS86">
            <v>446.24399999999997</v>
          </cell>
          <cell r="BT86">
            <v>174.44</v>
          </cell>
          <cell r="BU86">
            <v>692.37400000000002</v>
          </cell>
          <cell r="BV86">
            <v>461.02699999999999</v>
          </cell>
          <cell r="BW86">
            <v>203.80199999999999</v>
          </cell>
          <cell r="BX86">
            <v>280.87899999999996</v>
          </cell>
          <cell r="BY86">
            <v>479.32099999999997</v>
          </cell>
          <cell r="BZ86" t="str">
            <v>#N/A N/A</v>
          </cell>
          <cell r="CA86">
            <v>379.60000610351562</v>
          </cell>
          <cell r="CB86">
            <v>266.37399291992187</v>
          </cell>
          <cell r="CC86">
            <v>121.56199645996094</v>
          </cell>
          <cell r="CD86">
            <v>33.194999694824219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7.7749999999999995</v>
          </cell>
          <cell r="CK86">
            <v>4.3869999999999996</v>
          </cell>
          <cell r="CL86">
            <v>280.96499999999997</v>
          </cell>
          <cell r="CM86">
            <v>545.61900000000003</v>
          </cell>
          <cell r="CN86">
            <v>612.55099999999993</v>
          </cell>
          <cell r="CO86" t="str">
            <v>#N/A N/A</v>
          </cell>
          <cell r="CP86">
            <v>1006.1999454498291</v>
          </cell>
          <cell r="CQ86">
            <v>2468.0249757766724</v>
          </cell>
          <cell r="CR86">
            <v>3879.5709609985352</v>
          </cell>
          <cell r="CS86">
            <v>5897.4391632080078</v>
          </cell>
          <cell r="CT86">
            <v>7449.5928525328636</v>
          </cell>
          <cell r="CU86">
            <v>9500.4098228812218</v>
          </cell>
          <cell r="CV86">
            <v>12735.63498210907</v>
          </cell>
          <cell r="CW86">
            <v>7488.1109999999999</v>
          </cell>
          <cell r="CX86">
            <v>8166.4960000000001</v>
          </cell>
          <cell r="CY86">
            <v>9281.91</v>
          </cell>
          <cell r="CZ86">
            <v>8832.4879999999994</v>
          </cell>
          <cell r="DA86">
            <v>9694.6280000000006</v>
          </cell>
          <cell r="DB86">
            <v>7881.607</v>
          </cell>
          <cell r="DC86">
            <v>9797.5429999999997</v>
          </cell>
          <cell r="DD86" t="str">
            <v>#N/A N/A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 t="str">
            <v>#N/A N/A</v>
          </cell>
          <cell r="DO86">
            <v>0</v>
          </cell>
          <cell r="DP86" t="str">
            <v>#N/A N/A</v>
          </cell>
          <cell r="DQ86" t="str">
            <v>#N/A N/A</v>
          </cell>
          <cell r="DR86">
            <v>0</v>
          </cell>
          <cell r="DS86" t="str">
            <v>#N/A N/A</v>
          </cell>
          <cell r="DT86">
            <v>1006.2000122070312</v>
          </cell>
          <cell r="DU86">
            <v>2468.02490234375</v>
          </cell>
          <cell r="DV86">
            <v>3879.571044921875</v>
          </cell>
          <cell r="DW86">
            <v>5897.43896484375</v>
          </cell>
          <cell r="DX86">
            <v>7449.5927734375</v>
          </cell>
          <cell r="DY86">
            <v>9500.41015625</v>
          </cell>
          <cell r="DZ86">
            <v>12735.634765625</v>
          </cell>
          <cell r="EA86">
            <v>7488.1109999999999</v>
          </cell>
          <cell r="EB86">
            <v>8166.4959999999992</v>
          </cell>
          <cell r="EC86">
            <v>9281.91</v>
          </cell>
          <cell r="ED86">
            <v>8832.4879999999994</v>
          </cell>
          <cell r="EE86">
            <v>9694.6279999999988</v>
          </cell>
          <cell r="EF86">
            <v>7881.607</v>
          </cell>
          <cell r="EG86">
            <v>9797.5429999999997</v>
          </cell>
          <cell r="EH86" t="str">
            <v>#N/A N/A</v>
          </cell>
          <cell r="EI86">
            <v>122.77799987792969</v>
          </cell>
          <cell r="EJ86">
            <v>2935.739013671875</v>
          </cell>
          <cell r="EK86">
            <v>4427.81103515625</v>
          </cell>
          <cell r="EL86">
            <v>4374.07080078125</v>
          </cell>
          <cell r="EM86">
            <v>7327.87890625</v>
          </cell>
          <cell r="EN86">
            <v>6070.45703125</v>
          </cell>
          <cell r="EO86">
            <v>8557.17578125</v>
          </cell>
          <cell r="EP86">
            <v>5068.0459999999994</v>
          </cell>
          <cell r="EQ86">
            <v>5607.9439999999995</v>
          </cell>
          <cell r="ER86">
            <v>6966.1819999999998</v>
          </cell>
          <cell r="ES86">
            <v>4109.902</v>
          </cell>
          <cell r="ET86">
            <v>5308.8849999999993</v>
          </cell>
          <cell r="EU86">
            <v>3450.7799999999997</v>
          </cell>
          <cell r="EV86">
            <v>1807.9099999999999</v>
          </cell>
          <cell r="EW86" t="str">
            <v>#N/A N/A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135</v>
          </cell>
          <cell r="FC86">
            <v>220.11099243164062</v>
          </cell>
          <cell r="FD86">
            <v>677.01898193359375</v>
          </cell>
          <cell r="FE86">
            <v>590.27099999999996</v>
          </cell>
          <cell r="FF86">
            <v>804.80399999999997</v>
          </cell>
          <cell r="FG86">
            <v>291.38400000000001</v>
          </cell>
          <cell r="FH86">
            <v>845.53800000000001</v>
          </cell>
          <cell r="FI86">
            <v>3389.2839999999997</v>
          </cell>
          <cell r="FJ86">
            <v>2188.6869999999999</v>
          </cell>
          <cell r="FK86">
            <v>1579.211</v>
          </cell>
          <cell r="FL86" t="str">
            <v>#N/A N/A</v>
          </cell>
          <cell r="FM86">
            <v>2769.14111328125</v>
          </cell>
          <cell r="FN86">
            <v>2696.133056640625</v>
          </cell>
          <cell r="FO86">
            <v>1534.9560546875</v>
          </cell>
          <cell r="FP86">
            <v>1800.97705078125</v>
          </cell>
          <cell r="FQ86">
            <v>1239.5830078125</v>
          </cell>
          <cell r="FR86">
            <v>3835.7548828125</v>
          </cell>
          <cell r="FS86">
            <v>6111.373046875</v>
          </cell>
          <cell r="FT86">
            <v>5758.4589999999998</v>
          </cell>
          <cell r="FU86">
            <v>3038.0929999999998</v>
          </cell>
          <cell r="FV86">
            <v>3208.931</v>
          </cell>
          <cell r="FW86">
            <v>2624.777</v>
          </cell>
          <cell r="FX86">
            <v>3146.93</v>
          </cell>
          <cell r="FY86">
            <v>5598.835</v>
          </cell>
          <cell r="FZ86">
            <v>3700.8759999999997</v>
          </cell>
          <cell r="GA86" t="str">
            <v>#N/A N/A</v>
          </cell>
          <cell r="GB86">
            <v>112.00599670410156</v>
          </cell>
          <cell r="GC86">
            <v>112.93499755859375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I86">
            <v>0</v>
          </cell>
          <cell r="GJ86" t="str">
            <v>#N/A N/A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 t="str">
            <v>#N/A N/A</v>
          </cell>
          <cell r="GQ86">
            <v>3187.958984375</v>
          </cell>
          <cell r="GR86">
            <v>5959.53515625</v>
          </cell>
          <cell r="GS86">
            <v>6219.0732421875</v>
          </cell>
          <cell r="GT86">
            <v>6414.73193359375</v>
          </cell>
          <cell r="GU86">
            <v>9114.9765625</v>
          </cell>
          <cell r="GV86">
            <v>10652.9501953125</v>
          </cell>
          <cell r="GW86">
            <v>15752.671875</v>
          </cell>
          <cell r="GX86">
            <v>11416.776</v>
          </cell>
          <cell r="GY86">
            <v>9450.8410000000003</v>
          </cell>
          <cell r="GZ86">
            <v>11267.834999999999</v>
          </cell>
          <cell r="HA86">
            <v>8512.1720000000005</v>
          </cell>
          <cell r="HB86">
            <v>14316.588</v>
          </cell>
          <cell r="HC86">
            <v>12421.418</v>
          </cell>
          <cell r="HD86">
            <v>8932.7639999999992</v>
          </cell>
          <cell r="HE86" t="str">
            <v>#N/A N/A</v>
          </cell>
          <cell r="HF86">
            <v>25866.740234375</v>
          </cell>
          <cell r="HG86">
            <v>24517.193359375</v>
          </cell>
          <cell r="HH86">
            <v>23817.05078125</v>
          </cell>
          <cell r="HI86">
            <v>24208.896484375</v>
          </cell>
          <cell r="HJ86">
            <v>25351.25390625</v>
          </cell>
          <cell r="HK86">
            <v>28375.796875</v>
          </cell>
          <cell r="HL86">
            <v>32288.908203125</v>
          </cell>
          <cell r="HM86">
            <v>7795.5369999999994</v>
          </cell>
          <cell r="HN86">
            <v>9454.7759999999998</v>
          </cell>
          <cell r="HO86">
            <v>10825.252</v>
          </cell>
          <cell r="HP86">
            <v>11078.536</v>
          </cell>
          <cell r="HQ86">
            <v>12749.153999999999</v>
          </cell>
          <cell r="HR86">
            <v>11638.273999999999</v>
          </cell>
          <cell r="HS86">
            <v>85162.226999999999</v>
          </cell>
          <cell r="HT86" t="str">
            <v>#N/A N/A</v>
          </cell>
          <cell r="HU86">
            <v>29637.849609375</v>
          </cell>
          <cell r="HV86">
            <v>30812.298828125</v>
          </cell>
          <cell r="HW86">
            <v>30885.5703125</v>
          </cell>
          <cell r="HX86">
            <v>31352.126953125</v>
          </cell>
          <cell r="HY86">
            <v>35071.43359375</v>
          </cell>
          <cell r="HZ86">
            <v>39590.61328125</v>
          </cell>
          <cell r="IA86">
            <v>48437.62109375</v>
          </cell>
          <cell r="IB86">
            <v>73658.83</v>
          </cell>
          <cell r="IC86">
            <v>73329.21699999999</v>
          </cell>
          <cell r="ID86">
            <v>76806.138999999996</v>
          </cell>
          <cell r="IE86">
            <v>76031.525999999998</v>
          </cell>
          <cell r="IF86">
            <v>102433.78499999999</v>
          </cell>
          <cell r="IG86">
            <v>103029.633</v>
          </cell>
          <cell r="IH86">
            <v>102318.26299999999</v>
          </cell>
          <cell r="II86" t="str">
            <v>#N/A N/A</v>
          </cell>
          <cell r="IJ86">
            <v>123.29900360107422</v>
          </cell>
          <cell r="IK86">
            <v>36.575000762939453</v>
          </cell>
          <cell r="IL86">
            <v>104.38899993896484</v>
          </cell>
          <cell r="IM86">
            <v>255.3070068359375</v>
          </cell>
          <cell r="IN86">
            <v>390.8900146484375</v>
          </cell>
          <cell r="IO86">
            <v>569.40802001953125</v>
          </cell>
          <cell r="IP86">
            <v>1145.2760009765625</v>
          </cell>
          <cell r="IQ86">
            <v>5780.0439999999999</v>
          </cell>
          <cell r="IR86">
            <v>5565.576</v>
          </cell>
          <cell r="IS86">
            <v>5759.4049999999997</v>
          </cell>
          <cell r="IT86">
            <v>6635.2719999999999</v>
          </cell>
          <cell r="IU86">
            <v>8825.5450000000001</v>
          </cell>
          <cell r="IV86">
            <v>8325.7960000000003</v>
          </cell>
          <cell r="IW86">
            <v>8872.8940000000002</v>
          </cell>
          <cell r="IX86" t="str">
            <v>#N/A N/A</v>
          </cell>
          <cell r="IY86">
            <v>5426.9939880371094</v>
          </cell>
          <cell r="IZ86">
            <v>4444.6630249023437</v>
          </cell>
          <cell r="JA86">
            <v>2324.5</v>
          </cell>
          <cell r="JB86">
            <v>0</v>
          </cell>
          <cell r="JC86">
            <v>0</v>
          </cell>
          <cell r="JD86">
            <v>0</v>
          </cell>
          <cell r="JE86">
            <v>195.05799865722656</v>
          </cell>
          <cell r="JF86">
            <v>14110.251</v>
          </cell>
          <cell r="JG86">
            <v>13104.644</v>
          </cell>
          <cell r="JH86">
            <v>0</v>
          </cell>
          <cell r="JI86">
            <v>0</v>
          </cell>
          <cell r="JJ86">
            <v>17093.928</v>
          </cell>
          <cell r="JK86">
            <v>17089.661</v>
          </cell>
          <cell r="JL86">
            <v>13059.367</v>
          </cell>
          <cell r="JM86" t="str">
            <v>#N/A N/A</v>
          </cell>
          <cell r="JN86">
            <v>10335.748046875</v>
          </cell>
          <cell r="JO86">
            <v>9848.283203125</v>
          </cell>
          <cell r="JP86">
            <v>8050.0771484375</v>
          </cell>
          <cell r="JQ86">
            <v>5824.11181640625</v>
          </cell>
          <cell r="JR86">
            <v>10655.19580078125</v>
          </cell>
          <cell r="JS86">
            <v>8482.493896484375</v>
          </cell>
          <cell r="JT86">
            <v>11905.97802734375</v>
          </cell>
          <cell r="JU86">
            <v>45125.565000000002</v>
          </cell>
          <cell r="JV86">
            <v>44795.952000000005</v>
          </cell>
          <cell r="JW86">
            <v>42878.955999999998</v>
          </cell>
          <cell r="JX86">
            <v>42418.938000000002</v>
          </cell>
          <cell r="JY86">
            <v>68217.698999999993</v>
          </cell>
          <cell r="JZ86">
            <v>68143.67</v>
          </cell>
          <cell r="KA86">
            <v>64171.47</v>
          </cell>
          <cell r="KB86" t="str">
            <v>#N/A N/A</v>
          </cell>
          <cell r="KC86">
            <v>0</v>
          </cell>
          <cell r="KD86">
            <v>0</v>
          </cell>
          <cell r="KE86">
            <v>0</v>
          </cell>
          <cell r="KF86">
            <v>0</v>
          </cell>
          <cell r="KG86">
            <v>0</v>
          </cell>
          <cell r="KH86">
            <v>0</v>
          </cell>
          <cell r="KI86">
            <v>0</v>
          </cell>
          <cell r="KJ86">
            <v>0</v>
          </cell>
          <cell r="KK86">
            <v>0</v>
          </cell>
          <cell r="KL86">
            <v>0</v>
          </cell>
          <cell r="KM86">
            <v>0</v>
          </cell>
          <cell r="KN86">
            <v>0</v>
          </cell>
          <cell r="KO86">
            <v>0</v>
          </cell>
          <cell r="KP86">
            <v>0</v>
          </cell>
          <cell r="KQ86" t="str">
            <v>#N/A N/A</v>
          </cell>
          <cell r="KR86">
            <v>19302.10107421875</v>
          </cell>
          <cell r="KS86">
            <v>20964.01513671875</v>
          </cell>
          <cell r="KT86">
            <v>22835.4931640625</v>
          </cell>
          <cell r="KU86">
            <v>25528.015625</v>
          </cell>
          <cell r="KV86">
            <v>24416.2373046875</v>
          </cell>
          <cell r="KW86">
            <v>31108.1181640625</v>
          </cell>
          <cell r="KX86">
            <v>36531.6435546875</v>
          </cell>
          <cell r="KY86">
            <v>28533.264999999999</v>
          </cell>
          <cell r="KZ86">
            <v>28533.264999999999</v>
          </cell>
          <cell r="LA86">
            <v>33927.183000000005</v>
          </cell>
          <cell r="LB86">
            <v>33612.588000000003</v>
          </cell>
          <cell r="LC86">
            <v>34216.085999999996</v>
          </cell>
          <cell r="LD86">
            <v>34885.962999999996</v>
          </cell>
          <cell r="LE86">
            <v>38146.793000000005</v>
          </cell>
          <cell r="LF86" t="str">
            <v>#N/A N/A</v>
          </cell>
          <cell r="LG86">
            <v>0</v>
          </cell>
          <cell r="LH86">
            <v>-142.50199890136719</v>
          </cell>
          <cell r="LI86">
            <v>-341.31500244140625</v>
          </cell>
          <cell r="LJ86">
            <v>-1173.708984375</v>
          </cell>
          <cell r="LK86">
            <v>-1958.657958984375</v>
          </cell>
          <cell r="LL86">
            <v>-2572.955078125</v>
          </cell>
          <cell r="LM86">
            <v>-2158.011962890625</v>
          </cell>
          <cell r="LN86">
            <v>-5020.7079999999996</v>
          </cell>
          <cell r="LO86">
            <v>-3385.5459999999998</v>
          </cell>
          <cell r="LP86">
            <v>-3344.2349999999997</v>
          </cell>
          <cell r="LQ86">
            <v>-4838.1289999999999</v>
          </cell>
          <cell r="LR86">
            <v>-18444.03</v>
          </cell>
          <cell r="LS86">
            <v>-5745.5119999999997</v>
          </cell>
          <cell r="LT86">
            <v>-6567.1419999999998</v>
          </cell>
          <cell r="LU86" t="str">
            <v>#N/A N/A</v>
          </cell>
          <cell r="LV86" t="str">
            <v>#N/A N/A</v>
          </cell>
          <cell r="LW86" t="str">
            <v>#N/A N/A</v>
          </cell>
          <cell r="LX86" t="str">
            <v>#N/A N/A</v>
          </cell>
          <cell r="LY86" t="str">
            <v>#N/A N/A</v>
          </cell>
          <cell r="LZ86" t="str">
            <v>#N/A N/A</v>
          </cell>
          <cell r="MA86" t="str">
            <v>#N/A N/A</v>
          </cell>
          <cell r="MB86" t="str">
            <v>#N/A N/A</v>
          </cell>
          <cell r="MC86" t="str">
            <v>#N/A N/A</v>
          </cell>
          <cell r="MD86" t="str">
            <v>#N/A N/A</v>
          </cell>
          <cell r="ME86" t="str">
            <v>#N/A N/A</v>
          </cell>
          <cell r="MF86" t="str">
            <v>#N/A N/A</v>
          </cell>
          <cell r="MG86" t="str">
            <v>#N/A N/A</v>
          </cell>
          <cell r="MH86" t="str">
            <v>#N/A N/A</v>
          </cell>
          <cell r="MI86" t="str">
            <v>#N/A N/A</v>
          </cell>
          <cell r="MJ86" t="str">
            <v>#N/A N/A</v>
          </cell>
          <cell r="MK86" t="str">
            <v>#N/A N/A</v>
          </cell>
          <cell r="ML86" t="str">
            <v>#N/A N/A</v>
          </cell>
          <cell r="MM86" t="str">
            <v>#N/A N/A</v>
          </cell>
          <cell r="MN86" t="str">
            <v>#N/A N/A</v>
          </cell>
          <cell r="MO86" t="str">
            <v>#N/A N/A</v>
          </cell>
          <cell r="MP86" t="str">
            <v>#N/A N/A</v>
          </cell>
          <cell r="MQ86" t="str">
            <v>#N/A N/A</v>
          </cell>
          <cell r="MR86" t="str">
            <v>#N/A N/A</v>
          </cell>
          <cell r="MS86" t="str">
            <v>#N/A N/A</v>
          </cell>
          <cell r="MT86" t="str">
            <v>#N/A N/A</v>
          </cell>
          <cell r="MU86" t="str">
            <v>#N/A N/A</v>
          </cell>
          <cell r="MV86" t="str">
            <v>#N/A N/A</v>
          </cell>
          <cell r="MW86" t="str">
            <v>#N/A N/A</v>
          </cell>
          <cell r="MX86" t="str">
            <v>#N/A N/A</v>
          </cell>
          <cell r="MY86" t="str">
            <v>#N/A N/A</v>
          </cell>
          <cell r="MZ86">
            <v>-1441.800048828125</v>
          </cell>
          <cell r="NA86">
            <v>-1001.6489868164062</v>
          </cell>
          <cell r="NB86">
            <v>-2498.875</v>
          </cell>
          <cell r="NC86">
            <v>-3931.944091796875</v>
          </cell>
          <cell r="ND86">
            <v>-5968.2080078125</v>
          </cell>
          <cell r="NE86">
            <v>-7941.2958984375</v>
          </cell>
          <cell r="NF86">
            <v>-10121.609375</v>
          </cell>
          <cell r="NG86">
            <v>-12736.457999999999</v>
          </cell>
          <cell r="NH86">
            <v>-9203.5409999999993</v>
          </cell>
          <cell r="NI86">
            <v>-9262.5689999999995</v>
          </cell>
          <cell r="NJ86">
            <v>-9262.875</v>
          </cell>
          <cell r="NK86">
            <v>-8839.0049999999992</v>
          </cell>
          <cell r="NL86">
            <v>-7755.7019999999993</v>
          </cell>
          <cell r="NM86">
            <v>-6283.6929999999993</v>
          </cell>
          <cell r="NN86" t="str">
            <v>#N/A N/A</v>
          </cell>
          <cell r="NO86">
            <v>1763.4000244140625</v>
          </cell>
          <cell r="NP86">
            <v>1783.489990234375</v>
          </cell>
          <cell r="NQ86">
            <v>1695.656982421875</v>
          </cell>
          <cell r="NR86">
            <v>1613.1190185546875</v>
          </cell>
          <cell r="NS86">
            <v>1567.6939697265625</v>
          </cell>
          <cell r="NT86">
            <v>1614.0250244140625</v>
          </cell>
          <cell r="NU86">
            <v>1994.8759765625</v>
          </cell>
          <cell r="NV86">
            <v>614.35699999999997</v>
          </cell>
          <cell r="NW86">
            <v>640.25199999999995</v>
          </cell>
          <cell r="NX86">
            <v>881.524</v>
          </cell>
          <cell r="NY86">
            <v>1216.2449999999999</v>
          </cell>
          <cell r="NZ86">
            <v>1011.549</v>
          </cell>
          <cell r="OA86">
            <v>1255.2459999999999</v>
          </cell>
          <cell r="OB86">
            <v>2786.5789999999997</v>
          </cell>
          <cell r="OC86" t="str">
            <v>#N/A N/A</v>
          </cell>
          <cell r="OD86" t="str">
            <v>CLP</v>
          </cell>
        </row>
        <row r="87">
          <cell r="C87" t="str">
            <v>MULTIFOODS</v>
          </cell>
          <cell r="D87" t="str">
            <v>#N/A N/A</v>
          </cell>
          <cell r="E87">
            <v>69087.215031688451</v>
          </cell>
          <cell r="F87">
            <v>68838.160277251605</v>
          </cell>
          <cell r="G87">
            <v>70671.265529888915</v>
          </cell>
          <cell r="H87">
            <v>93663.15317528203</v>
          </cell>
          <cell r="I87">
            <v>101550.07109682869</v>
          </cell>
          <cell r="J87">
            <v>107454.21139598254</v>
          </cell>
          <cell r="K87">
            <v>100282.03701054388</v>
          </cell>
          <cell r="L87">
            <v>103027.37183048432</v>
          </cell>
          <cell r="M87">
            <v>135042.80409639518</v>
          </cell>
          <cell r="N87">
            <v>123418.84088771611</v>
          </cell>
          <cell r="O87">
            <v>148609.56238586706</v>
          </cell>
          <cell r="P87">
            <v>228371.63598633281</v>
          </cell>
          <cell r="Q87">
            <v>226705.44115701233</v>
          </cell>
          <cell r="R87" t="str">
            <v>#N/A N/A</v>
          </cell>
          <cell r="S87" t="str">
            <v>#N/A N/A</v>
          </cell>
          <cell r="T87">
            <v>53840.389974623387</v>
          </cell>
          <cell r="U87">
            <v>54330.265024158667</v>
          </cell>
          <cell r="V87">
            <v>54053.49256361524</v>
          </cell>
          <cell r="W87">
            <v>63108.042554699132</v>
          </cell>
          <cell r="X87">
            <v>83736.322525507683</v>
          </cell>
          <cell r="Y87">
            <v>140626.16317390671</v>
          </cell>
          <cell r="Z87">
            <v>116181.74436744006</v>
          </cell>
          <cell r="AA87">
            <v>84410.314063943792</v>
          </cell>
          <cell r="AB87">
            <v>103598.09753754694</v>
          </cell>
          <cell r="AC87">
            <v>127642.11255642102</v>
          </cell>
          <cell r="AD87">
            <v>160559.52386270737</v>
          </cell>
          <cell r="AE87">
            <v>210462.1385931595</v>
          </cell>
          <cell r="AF87">
            <v>239408.7971551684</v>
          </cell>
          <cell r="AG87" t="str">
            <v>#N/A N/A</v>
          </cell>
          <cell r="AH87" t="str">
            <v>#N/A N/A</v>
          </cell>
          <cell r="AI87" t="str">
            <v>#N/A N/A</v>
          </cell>
          <cell r="AJ87" t="str">
            <v>#N/A N/A</v>
          </cell>
          <cell r="AK87" t="str">
            <v>#N/A N/A</v>
          </cell>
          <cell r="AL87" t="str">
            <v>#N/A N/A</v>
          </cell>
          <cell r="AM87">
            <v>17168.930356426634</v>
          </cell>
          <cell r="AN87">
            <v>-33423.822192844891</v>
          </cell>
          <cell r="AO87">
            <v>-26212.109805462947</v>
          </cell>
          <cell r="AP87">
            <v>30599.771401163034</v>
          </cell>
          <cell r="AQ87">
            <v>21527.27315092304</v>
          </cell>
          <cell r="AR87">
            <v>-12336.680380013533</v>
          </cell>
          <cell r="AS87">
            <v>5479.5428662460154</v>
          </cell>
          <cell r="AT87">
            <v>21024.465593158824</v>
          </cell>
          <cell r="AU87">
            <v>-20743.860817686822</v>
          </cell>
          <cell r="AV87" t="str">
            <v>#N/A N/A</v>
          </cell>
          <cell r="AW87" t="str">
            <v>#N/A N/A</v>
          </cell>
          <cell r="AX87">
            <v>9291.6298378388929</v>
          </cell>
          <cell r="AY87">
            <v>8809.4076989216101</v>
          </cell>
          <cell r="AZ87">
            <v>11719.430887811201</v>
          </cell>
          <cell r="BA87">
            <v>25396.635186722149</v>
          </cell>
          <cell r="BB87">
            <v>11928.916141762795</v>
          </cell>
          <cell r="BC87">
            <v>-40262.01262129673</v>
          </cell>
          <cell r="BD87">
            <v>-30416.41844935438</v>
          </cell>
          <cell r="BE87">
            <v>24696.117849603059</v>
          </cell>
          <cell r="BF87">
            <v>15691.639417670147</v>
          </cell>
          <cell r="BG87">
            <v>-18443.500087973876</v>
          </cell>
          <cell r="BH87">
            <v>-993.84837158132939</v>
          </cell>
          <cell r="BI87">
            <v>12502.684347495593</v>
          </cell>
          <cell r="BJ87">
            <v>-30321.62687948269</v>
          </cell>
          <cell r="BK87" t="str">
            <v>#N/A N/A</v>
          </cell>
          <cell r="BL87" t="str">
            <v>#N/A N/A</v>
          </cell>
          <cell r="BM87">
            <v>42.093532867002487</v>
          </cell>
          <cell r="BN87">
            <v>39.602427133929176</v>
          </cell>
          <cell r="BO87">
            <v>42.516432485323392</v>
          </cell>
          <cell r="BP87">
            <v>96.549013182406199</v>
          </cell>
          <cell r="BQ87">
            <v>652.1300662676615</v>
          </cell>
          <cell r="BR87">
            <v>1014.287088770034</v>
          </cell>
          <cell r="BS87">
            <v>0</v>
          </cell>
          <cell r="BT87">
            <v>0</v>
          </cell>
          <cell r="BU87">
            <v>695.05227307786197</v>
          </cell>
          <cell r="BV87">
            <v>544.20094395218769</v>
          </cell>
          <cell r="BW87">
            <v>382.97347519061208</v>
          </cell>
          <cell r="BX87">
            <v>74.777503059942603</v>
          </cell>
          <cell r="BY87">
            <v>70.708779456829205</v>
          </cell>
          <cell r="BZ87" t="str">
            <v>#N/A N/A</v>
          </cell>
          <cell r="CA87" t="str">
            <v>#N/A N/A</v>
          </cell>
          <cell r="CB87">
            <v>586.54923833586838</v>
          </cell>
          <cell r="CC87">
            <v>474.01060503111984</v>
          </cell>
          <cell r="CD87">
            <v>874.38400750779215</v>
          </cell>
          <cell r="CE87">
            <v>2153.2552414172337</v>
          </cell>
          <cell r="CF87">
            <v>2384.0079936206726</v>
          </cell>
          <cell r="CG87">
            <v>3519.895615367484</v>
          </cell>
          <cell r="CH87">
            <v>3822.6575535434999</v>
          </cell>
          <cell r="CI87">
            <v>2639.2564158640894</v>
          </cell>
          <cell r="CJ87">
            <v>2363.2744650371847</v>
          </cell>
          <cell r="CK87">
            <v>2709.3328496493627</v>
          </cell>
          <cell r="CL87">
            <v>2375.1291592028383</v>
          </cell>
          <cell r="CM87">
            <v>2762.7718687795586</v>
          </cell>
          <cell r="CN87">
            <v>3055.5358678242765</v>
          </cell>
          <cell r="CO87" t="str">
            <v>#N/A N/A</v>
          </cell>
          <cell r="CP87" t="str">
            <v>#N/A N/A</v>
          </cell>
          <cell r="CQ87">
            <v>8320.0282673704714</v>
          </cell>
          <cell r="CR87">
            <v>7726.7382220779264</v>
          </cell>
          <cell r="CS87">
            <v>10068.562529332936</v>
          </cell>
          <cell r="CT87">
            <v>22669.390736283443</v>
          </cell>
          <cell r="CU87">
            <v>10183.985190389631</v>
          </cell>
          <cell r="CV87">
            <v>-68017.975689980231</v>
          </cell>
          <cell r="CW87">
            <v>-35432.643688085562</v>
          </cell>
          <cell r="CX87">
            <v>22168.020224051641</v>
          </cell>
          <cell r="CY87">
            <v>14164.652621492825</v>
          </cell>
          <cell r="CZ87">
            <v>-20940.793963929624</v>
          </cell>
          <cell r="DA87">
            <v>-2517.8152663889914</v>
          </cell>
          <cell r="DB87">
            <v>10654.367134456706</v>
          </cell>
          <cell r="DC87">
            <v>-30415.250541170903</v>
          </cell>
          <cell r="DD87" t="str">
            <v>#N/A N/A</v>
          </cell>
          <cell r="DE87" t="str">
            <v>#N/A N/A</v>
          </cell>
          <cell r="DF87">
            <v>1329.0515303393502</v>
          </cell>
          <cell r="DG87">
            <v>527.01694007743401</v>
          </cell>
          <cell r="DH87">
            <v>1655.3438483265477</v>
          </cell>
          <cell r="DI87">
            <v>2714.5127496157338</v>
          </cell>
          <cell r="DJ87">
            <v>1730.3114888468476</v>
          </cell>
          <cell r="DK87">
            <v>-11538.889601465658</v>
          </cell>
          <cell r="DL87">
            <v>-6227.1153013724252</v>
          </cell>
          <cell r="DM87">
            <v>3984.3797591889474</v>
          </cell>
          <cell r="DN87">
            <v>2264.1194782724233</v>
          </cell>
          <cell r="DO87">
            <v>-5160.4255730801287</v>
          </cell>
          <cell r="DP87">
            <v>-110.48264549483376</v>
          </cell>
          <cell r="DQ87">
            <v>2406.5797931352517</v>
          </cell>
          <cell r="DR87">
            <v>-8871.332978148479</v>
          </cell>
          <cell r="DS87" t="str">
            <v>#N/A N/A</v>
          </cell>
          <cell r="DT87" t="str">
            <v>#N/A N/A</v>
          </cell>
          <cell r="DU87">
            <v>6990.9763668552123</v>
          </cell>
          <cell r="DV87">
            <v>7199.7217540982301</v>
          </cell>
          <cell r="DW87">
            <v>8413.2188143841213</v>
          </cell>
          <cell r="DX87">
            <v>19954.878366103079</v>
          </cell>
          <cell r="DY87">
            <v>8453.6735692790317</v>
          </cell>
          <cell r="DZ87">
            <v>-56479.086338204688</v>
          </cell>
          <cell r="EA87">
            <v>-29205.528386713133</v>
          </cell>
          <cell r="EB87">
            <v>18183.640464862692</v>
          </cell>
          <cell r="EC87">
            <v>11900.533143220402</v>
          </cell>
          <cell r="ED87">
            <v>-15780.368390849497</v>
          </cell>
          <cell r="EE87">
            <v>-2407.3326208941576</v>
          </cell>
          <cell r="EF87">
            <v>8247.7873413214547</v>
          </cell>
          <cell r="EG87">
            <v>-21543.917563022424</v>
          </cell>
          <cell r="EH87" t="str">
            <v>#N/A N/A</v>
          </cell>
          <cell r="EI87" t="str">
            <v>#N/A N/A</v>
          </cell>
          <cell r="EJ87">
            <v>476.41021186709395</v>
          </cell>
          <cell r="EK87">
            <v>68.912998873740435</v>
          </cell>
          <cell r="EL87">
            <v>504.74799656867981</v>
          </cell>
          <cell r="EM87">
            <v>54.404758982658386</v>
          </cell>
          <cell r="EN87">
            <v>14443.405570793153</v>
          </cell>
          <cell r="EO87">
            <v>18586.096022605896</v>
          </cell>
          <cell r="EP87">
            <v>4242.2819999999992</v>
          </cell>
          <cell r="EQ87">
            <v>43331.183999999994</v>
          </cell>
          <cell r="ER87">
            <v>38139.092500000006</v>
          </cell>
          <cell r="ES87">
            <v>13171.512900000002</v>
          </cell>
          <cell r="ET87">
            <v>312.64275000000004</v>
          </cell>
          <cell r="EU87">
            <v>14938.843499999997</v>
          </cell>
          <cell r="EV87">
            <v>50608.920600000005</v>
          </cell>
          <cell r="EW87" t="str">
            <v>#N/A N/A</v>
          </cell>
          <cell r="EX87" t="str">
            <v>#N/A N/A</v>
          </cell>
          <cell r="EY87">
            <v>24689.188516998285</v>
          </cell>
          <cell r="EZ87">
            <v>28032.586801528931</v>
          </cell>
          <cell r="FA87">
            <v>33909.094345092773</v>
          </cell>
          <cell r="FB87">
            <v>56074.237935028075</v>
          </cell>
          <cell r="FC87" t="str">
            <v>#N/A N/A</v>
          </cell>
          <cell r="FD87">
            <v>4534.6271510124207</v>
          </cell>
          <cell r="FE87">
            <v>2970.6122999999998</v>
          </cell>
          <cell r="FF87">
            <v>8355.6720000000005</v>
          </cell>
          <cell r="FG87">
            <v>6942.598</v>
          </cell>
          <cell r="FH87">
            <v>280.57094000000001</v>
          </cell>
          <cell r="FI87">
            <v>1431.3258000000001</v>
          </cell>
          <cell r="FJ87">
            <v>511.61669999999998</v>
          </cell>
          <cell r="FK87">
            <v>148.09739999999999</v>
          </cell>
          <cell r="FL87" t="str">
            <v>#N/A N/A</v>
          </cell>
          <cell r="FM87" t="str">
            <v>#N/A N/A</v>
          </cell>
          <cell r="FN87">
            <v>7725.666963291168</v>
          </cell>
          <cell r="FO87">
            <v>8059.4864194393158</v>
          </cell>
          <cell r="FP87">
            <v>7526.5018196105957</v>
          </cell>
          <cell r="FQ87">
            <v>13590.522155838013</v>
          </cell>
          <cell r="FR87">
            <v>9840.4638584136974</v>
          </cell>
          <cell r="FS87">
            <v>12435.425892829895</v>
          </cell>
          <cell r="FT87">
            <v>8699.2153500000004</v>
          </cell>
          <cell r="FU87">
            <v>8086.5719999999992</v>
          </cell>
          <cell r="FV87">
            <v>14066.501499999998</v>
          </cell>
          <cell r="FW87">
            <v>12695.116849999999</v>
          </cell>
          <cell r="FX87">
            <v>8053.5721500000009</v>
          </cell>
          <cell r="FY87">
            <v>20517.4683</v>
          </cell>
          <cell r="FZ87">
            <v>14210.973</v>
          </cell>
          <cell r="GA87" t="str">
            <v>#N/A N/A</v>
          </cell>
          <cell r="GB87" t="str">
            <v>#N/A N/A</v>
          </cell>
          <cell r="GC87" t="str">
            <v>#N/A N/A</v>
          </cell>
          <cell r="GD87" t="str">
            <v>#N/A N/A</v>
          </cell>
          <cell r="GE87" t="str">
            <v>#N/A N/A</v>
          </cell>
          <cell r="GF87" t="str">
            <v>#N/A N/A</v>
          </cell>
          <cell r="GG87">
            <v>80696.684237670896</v>
          </cell>
          <cell r="GH87">
            <v>90446.083442687988</v>
          </cell>
          <cell r="GI87">
            <v>38881.326449999993</v>
          </cell>
          <cell r="GJ87">
            <v>48637.835999999996</v>
          </cell>
          <cell r="GK87">
            <v>62028.819499999998</v>
          </cell>
          <cell r="GL87">
            <v>81408.184909999996</v>
          </cell>
          <cell r="GM87">
            <v>101551.61970000001</v>
          </cell>
          <cell r="GN87">
            <v>124741.61909999998</v>
          </cell>
          <cell r="GO87">
            <v>128293.4472</v>
          </cell>
          <cell r="GP87" t="str">
            <v>#N/A N/A</v>
          </cell>
          <cell r="GQ87" t="str">
            <v>#N/A N/A</v>
          </cell>
          <cell r="GR87">
            <v>39400.424907684326</v>
          </cell>
          <cell r="GS87">
            <v>39165.369512557983</v>
          </cell>
          <cell r="GT87">
            <v>45842.116180419922</v>
          </cell>
          <cell r="GU87">
            <v>73257.605768737791</v>
          </cell>
          <cell r="GV87">
            <v>113834.77500305175</v>
          </cell>
          <cell r="GW87">
            <v>138066.68116760254</v>
          </cell>
          <cell r="GX87">
            <v>58693.189350000001</v>
          </cell>
          <cell r="GY87">
            <v>112100.508</v>
          </cell>
          <cell r="GZ87">
            <v>125007.28499999999</v>
          </cell>
          <cell r="HA87">
            <v>112172.83636</v>
          </cell>
          <cell r="HB87">
            <v>119896.13010000001</v>
          </cell>
          <cell r="HC87">
            <v>167901.3126</v>
          </cell>
          <cell r="HD87">
            <v>204869.0148</v>
          </cell>
          <cell r="HE87" t="str">
            <v>#N/A N/A</v>
          </cell>
          <cell r="HF87" t="str">
            <v>#N/A N/A</v>
          </cell>
          <cell r="HG87">
            <v>13420.66504945755</v>
          </cell>
          <cell r="HH87">
            <v>15503.201949119568</v>
          </cell>
          <cell r="HI87">
            <v>20361.081466674805</v>
          </cell>
          <cell r="HJ87">
            <v>33227.974332046506</v>
          </cell>
          <cell r="HK87">
            <v>40639.479349517824</v>
          </cell>
          <cell r="HL87">
            <v>61504.791721343994</v>
          </cell>
          <cell r="HM87">
            <v>56135.133900000001</v>
          </cell>
          <cell r="HN87">
            <v>48521.772000000004</v>
          </cell>
          <cell r="HO87">
            <v>55651.4375</v>
          </cell>
          <cell r="HP87">
            <v>54152.585370000001</v>
          </cell>
          <cell r="HQ87">
            <v>58317.593700000005</v>
          </cell>
          <cell r="HR87">
            <v>64049.7984</v>
          </cell>
          <cell r="HS87">
            <v>77780.896200000003</v>
          </cell>
          <cell r="HT87" t="str">
            <v>#N/A N/A</v>
          </cell>
          <cell r="HU87" t="str">
            <v>#N/A N/A</v>
          </cell>
          <cell r="HV87">
            <v>61158.269406509397</v>
          </cell>
          <cell r="HW87">
            <v>62835.319662094116</v>
          </cell>
          <cell r="HX87">
            <v>73648.491882324219</v>
          </cell>
          <cell r="HY87">
            <v>114217.46385681152</v>
          </cell>
          <cell r="HZ87">
            <v>165317.39565429688</v>
          </cell>
          <cell r="IA87">
            <v>223107.85470581055</v>
          </cell>
          <cell r="IB87">
            <v>164106.79274999999</v>
          </cell>
          <cell r="IC87">
            <v>210591.576</v>
          </cell>
          <cell r="ID87">
            <v>234962.05750000002</v>
          </cell>
          <cell r="IE87">
            <v>216899.53063999998</v>
          </cell>
          <cell r="IF87">
            <v>233942.95080000002</v>
          </cell>
          <cell r="IG87">
            <v>296547.11939999991</v>
          </cell>
          <cell r="IH87">
            <v>359345.23199999996</v>
          </cell>
          <cell r="II87" t="str">
            <v>#N/A N/A</v>
          </cell>
          <cell r="IJ87" t="str">
            <v>#N/A N/A</v>
          </cell>
          <cell r="IK87">
            <v>4013.9337994575499</v>
          </cell>
          <cell r="IL87">
            <v>5456.9093856811523</v>
          </cell>
          <cell r="IM87">
            <v>6086.7880039215088</v>
          </cell>
          <cell r="IN87">
            <v>10294.233593063354</v>
          </cell>
          <cell r="IO87">
            <v>13226.54782562256</v>
          </cell>
          <cell r="IP87">
            <v>30617.35178565979</v>
          </cell>
          <cell r="IQ87">
            <v>22748.983499999998</v>
          </cell>
          <cell r="IR87">
            <v>19643.363999999994</v>
          </cell>
          <cell r="IS87">
            <v>19715.5445</v>
          </cell>
          <cell r="IT87">
            <v>41291.807179999996</v>
          </cell>
          <cell r="IU87">
            <v>45425.152499999997</v>
          </cell>
          <cell r="IV87">
            <v>54121.5213</v>
          </cell>
          <cell r="IW87">
            <v>58176.768599999996</v>
          </cell>
          <cell r="IX87" t="str">
            <v>#N/A N/A</v>
          </cell>
          <cell r="IY87" t="str">
            <v>#N/A N/A</v>
          </cell>
          <cell r="IZ87">
            <v>22138.26058616638</v>
          </cell>
          <cell r="JA87">
            <v>17875.142754077911</v>
          </cell>
          <cell r="JB87">
            <v>23269.293998897076</v>
          </cell>
          <cell r="JC87">
            <v>44934.066477966306</v>
          </cell>
          <cell r="JD87">
            <v>38766.12635917664</v>
          </cell>
          <cell r="JE87">
            <v>119992.66704559326</v>
          </cell>
          <cell r="JF87">
            <v>95093.085300000006</v>
          </cell>
          <cell r="JG87">
            <v>88334.063999999998</v>
          </cell>
          <cell r="JH87">
            <v>96740.770499999999</v>
          </cell>
          <cell r="JI87">
            <v>88637.913910000017</v>
          </cell>
          <cell r="JJ87">
            <v>92018.905800000008</v>
          </cell>
          <cell r="JK87">
            <v>114224.04209999999</v>
          </cell>
          <cell r="JL87">
            <v>123301.36020000001</v>
          </cell>
          <cell r="JM87" t="str">
            <v>#N/A N/A</v>
          </cell>
          <cell r="JN87" t="str">
            <v>#N/A N/A</v>
          </cell>
          <cell r="JO87">
            <v>29037.320098847147</v>
          </cell>
          <cell r="JP87">
            <v>26956.098965138197</v>
          </cell>
          <cell r="JQ87">
            <v>34021.660029411316</v>
          </cell>
          <cell r="JR87">
            <v>61970.756668324473</v>
          </cell>
          <cell r="JS87">
            <v>60959.967663955693</v>
          </cell>
          <cell r="JT87">
            <v>161306.16510617733</v>
          </cell>
          <cell r="JU87">
            <v>129965.04929999998</v>
          </cell>
          <cell r="JV87">
            <v>124720.12800000001</v>
          </cell>
          <cell r="JW87">
            <v>134877.785</v>
          </cell>
          <cell r="JX87">
            <v>143734.67316000001</v>
          </cell>
          <cell r="JY87">
            <v>152802.43635</v>
          </cell>
          <cell r="JZ87">
            <v>192780.57119999998</v>
          </cell>
          <cell r="KA87">
            <v>205936.16640000002</v>
          </cell>
          <cell r="KB87" t="str">
            <v>#N/A N/A</v>
          </cell>
          <cell r="KC87" t="str">
            <v>#N/A N/A</v>
          </cell>
          <cell r="KD87" t="str">
            <v>#N/A N/A</v>
          </cell>
          <cell r="KE87" t="str">
            <v>#N/A N/A</v>
          </cell>
          <cell r="KF87">
            <v>22.61599987745285</v>
          </cell>
          <cell r="KG87">
            <v>19.735060254335401</v>
          </cell>
          <cell r="KH87">
            <v>18.927799391373991</v>
          </cell>
          <cell r="KI87">
            <v>24.262999219819903</v>
          </cell>
          <cell r="KJ87">
            <v>19.79055</v>
          </cell>
          <cell r="KK87">
            <v>0</v>
          </cell>
          <cell r="KL87">
            <v>0</v>
          </cell>
          <cell r="KM87">
            <v>0</v>
          </cell>
          <cell r="KN87">
            <v>3078.6115500000001</v>
          </cell>
          <cell r="KO87">
            <v>3973.3742999999995</v>
          </cell>
          <cell r="KP87">
            <v>35423.622599999995</v>
          </cell>
          <cell r="KQ87" t="str">
            <v>#N/A N/A</v>
          </cell>
          <cell r="KR87" t="str">
            <v>#N/A N/A</v>
          </cell>
          <cell r="KS87">
            <v>32120.358283996578</v>
          </cell>
          <cell r="KT87">
            <v>35879.218643188477</v>
          </cell>
          <cell r="KU87">
            <v>39832.428148925304</v>
          </cell>
          <cell r="KV87">
            <v>52246.704422589537</v>
          </cell>
          <cell r="KW87">
            <v>104357.42746150457</v>
          </cell>
          <cell r="KX87">
            <v>61801.690596265711</v>
          </cell>
          <cell r="KY87">
            <v>34141.743449999994</v>
          </cell>
          <cell r="KZ87">
            <v>85871.447999999975</v>
          </cell>
          <cell r="LA87">
            <v>100084.27249999999</v>
          </cell>
          <cell r="LB87">
            <v>73164.857479999991</v>
          </cell>
          <cell r="LC87">
            <v>81140.514450000017</v>
          </cell>
          <cell r="LD87">
            <v>103766.54819999999</v>
          </cell>
          <cell r="LE87">
            <v>153409.0656</v>
          </cell>
          <cell r="LF87" t="str">
            <v>#N/A N/A</v>
          </cell>
          <cell r="LG87" t="str">
            <v>#N/A N/A</v>
          </cell>
          <cell r="LH87" t="str">
            <v>#N/A N/A</v>
          </cell>
          <cell r="LI87" t="str">
            <v>#N/A N/A</v>
          </cell>
          <cell r="LJ87" t="str">
            <v>#N/A N/A</v>
          </cell>
          <cell r="LK87" t="str">
            <v>#N/A N/A</v>
          </cell>
          <cell r="LL87">
            <v>-16871.842443920334</v>
          </cell>
          <cell r="LM87">
            <v>-16964.304362456111</v>
          </cell>
          <cell r="LN87">
            <v>-2037.8938894566793</v>
          </cell>
          <cell r="LO87">
            <v>-1887.6598244839372</v>
          </cell>
          <cell r="LP87">
            <v>-9256.2389352060181</v>
          </cell>
          <cell r="LQ87">
            <v>-11032.835222966334</v>
          </cell>
          <cell r="LR87">
            <v>-7074.3573767745784</v>
          </cell>
          <cell r="LS87">
            <v>-6322.9801633204897</v>
          </cell>
          <cell r="LT87">
            <v>-11281.323877968742</v>
          </cell>
          <cell r="LU87" t="str">
            <v>#N/A N/A</v>
          </cell>
          <cell r="LV87" t="str">
            <v>#N/A N/A</v>
          </cell>
          <cell r="LW87" t="str">
            <v>#N/A N/A</v>
          </cell>
          <cell r="LX87" t="str">
            <v>#N/A N/A</v>
          </cell>
          <cell r="LY87" t="str">
            <v>#N/A N/A</v>
          </cell>
          <cell r="LZ87" t="str">
            <v>#N/A N/A</v>
          </cell>
          <cell r="MA87" t="str">
            <v>#N/A N/A</v>
          </cell>
          <cell r="MB87" t="str">
            <v>#N/A N/A</v>
          </cell>
          <cell r="MC87">
            <v>3819.8636216961499</v>
          </cell>
          <cell r="MD87">
            <v>1530.7279289845433</v>
          </cell>
          <cell r="ME87">
            <v>1754.801424305138</v>
          </cell>
          <cell r="MF87">
            <v>2495.3485642704873</v>
          </cell>
          <cell r="MG87">
            <v>2410.8006859993766</v>
          </cell>
          <cell r="MH87">
            <v>2713.1104736176117</v>
          </cell>
          <cell r="MI87">
            <v>2855.1943260299272</v>
          </cell>
          <cell r="MJ87" t="str">
            <v>#N/A N/A</v>
          </cell>
          <cell r="MK87" t="str">
            <v>#N/A N/A</v>
          </cell>
          <cell r="ML87" t="str">
            <v>#N/A N/A</v>
          </cell>
          <cell r="MM87" t="str">
            <v>#N/A N/A</v>
          </cell>
          <cell r="MN87" t="str">
            <v>#N/A N/A</v>
          </cell>
          <cell r="MO87" t="str">
            <v>#N/A N/A</v>
          </cell>
          <cell r="MP87" t="str">
            <v>#N/A N/A</v>
          </cell>
          <cell r="MQ87" t="str">
            <v>#N/A N/A</v>
          </cell>
          <cell r="MR87">
            <v>1255.5929721988368</v>
          </cell>
          <cell r="MS87">
            <v>-1238.5536773828967</v>
          </cell>
          <cell r="MT87">
            <v>124.79017846491887</v>
          </cell>
          <cell r="MU87">
            <v>136.17181796837585</v>
          </cell>
          <cell r="MV87">
            <v>147.14504803572029</v>
          </cell>
          <cell r="MW87">
            <v>-257.44010595445889</v>
          </cell>
          <cell r="MX87">
            <v>-514.60278382470142</v>
          </cell>
          <cell r="MY87" t="str">
            <v>#N/A N/A</v>
          </cell>
          <cell r="MZ87" t="str">
            <v>#N/A N/A</v>
          </cell>
          <cell r="NA87" t="str">
            <v>#N/A N/A</v>
          </cell>
          <cell r="NB87" t="str">
            <v>#N/A N/A</v>
          </cell>
          <cell r="NC87" t="str">
            <v>#N/A N/A</v>
          </cell>
          <cell r="ND87" t="str">
            <v>#N/A N/A</v>
          </cell>
          <cell r="NE87" t="str">
            <v>#N/A N/A</v>
          </cell>
          <cell r="NF87">
            <v>-2543.3103615404766</v>
          </cell>
          <cell r="NG87">
            <v>0</v>
          </cell>
          <cell r="NH87">
            <v>-0.509902707856277</v>
          </cell>
          <cell r="NI87">
            <v>-1511.9926274470399</v>
          </cell>
          <cell r="NJ87">
            <v>-7714.1334879084907</v>
          </cell>
          <cell r="NK87">
            <v>-2.9726272330448547</v>
          </cell>
          <cell r="NL87">
            <v>0</v>
          </cell>
          <cell r="NM87">
            <v>-1287.8163814035468</v>
          </cell>
          <cell r="NN87" t="str">
            <v>#N/A N/A</v>
          </cell>
          <cell r="NO87" t="str">
            <v>#N/A N/A</v>
          </cell>
          <cell r="NP87" t="str">
            <v>#N/A N/A</v>
          </cell>
          <cell r="NQ87" t="str">
            <v>#N/A N/A</v>
          </cell>
          <cell r="NR87" t="str">
            <v>#N/A N/A</v>
          </cell>
          <cell r="NS87" t="str">
            <v>#N/A N/A</v>
          </cell>
          <cell r="NT87">
            <v>5240.0142146638373</v>
          </cell>
          <cell r="NU87">
            <v>6838.1904284518405</v>
          </cell>
          <cell r="NV87">
            <v>4204.3086438914324</v>
          </cell>
          <cell r="NW87">
            <v>5903.6535515599744</v>
          </cell>
          <cell r="NX87">
            <v>5835.633733252891</v>
          </cell>
          <cell r="NY87">
            <v>6106.8197079603406</v>
          </cell>
          <cell r="NZ87">
            <v>6473.3912378273444</v>
          </cell>
          <cell r="OA87">
            <v>8521.7812456632291</v>
          </cell>
          <cell r="OB87">
            <v>9577.7660617958736</v>
          </cell>
          <cell r="OC87" t="str">
            <v>#N/A N/A</v>
          </cell>
          <cell r="OD87" t="str">
            <v>CLP</v>
          </cell>
        </row>
        <row r="88">
          <cell r="C88" t="str">
            <v>CEMENTOS BIO BIO</v>
          </cell>
          <cell r="D88">
            <v>128360.703125</v>
          </cell>
          <cell r="E88">
            <v>145457.40625</v>
          </cell>
          <cell r="F88">
            <v>246650.296875</v>
          </cell>
          <cell r="G88">
            <v>314295.03125</v>
          </cell>
          <cell r="H88">
            <v>330856.96875</v>
          </cell>
          <cell r="I88">
            <v>338869.71875</v>
          </cell>
          <cell r="J88">
            <v>389157.53125</v>
          </cell>
          <cell r="K88">
            <v>291450.78899999999</v>
          </cell>
          <cell r="L88">
            <v>289257.85100000002</v>
          </cell>
          <cell r="M88">
            <v>317739.08600000001</v>
          </cell>
          <cell r="N88">
            <v>310346.098</v>
          </cell>
          <cell r="O88">
            <v>289236.77100000001</v>
          </cell>
          <cell r="P88">
            <v>283525.81699999998</v>
          </cell>
          <cell r="Q88">
            <v>296137.80200000003</v>
          </cell>
          <cell r="R88" t="str">
            <v>#N/A N/A</v>
          </cell>
          <cell r="S88">
            <v>89955.1015625</v>
          </cell>
          <cell r="T88">
            <v>102022.203125</v>
          </cell>
          <cell r="U88">
            <v>179831.796875</v>
          </cell>
          <cell r="V88">
            <v>236700.703125</v>
          </cell>
          <cell r="W88">
            <v>251446.578125</v>
          </cell>
          <cell r="X88">
            <v>255771.890625</v>
          </cell>
          <cell r="Y88">
            <v>318135.71875</v>
          </cell>
          <cell r="Z88">
            <v>193088.465</v>
          </cell>
          <cell r="AA88">
            <v>211137.022</v>
          </cell>
          <cell r="AB88">
            <v>229447.00499999998</v>
          </cell>
          <cell r="AC88">
            <v>201107.77099999998</v>
          </cell>
          <cell r="AD88">
            <v>182466.75699999998</v>
          </cell>
          <cell r="AE88">
            <v>177250.62099999998</v>
          </cell>
          <cell r="AF88">
            <v>178244.72099999999</v>
          </cell>
          <cell r="AG88" t="str">
            <v>#N/A N/A</v>
          </cell>
          <cell r="AH88">
            <v>31225.4990234375</v>
          </cell>
          <cell r="AI88">
            <v>37697.3994140625</v>
          </cell>
          <cell r="AJ88">
            <v>49680.9013671875</v>
          </cell>
          <cell r="AK88">
            <v>57958.453125</v>
          </cell>
          <cell r="AL88">
            <v>53920.6572265625</v>
          </cell>
          <cell r="AM88">
            <v>56190.828125</v>
          </cell>
          <cell r="AN88">
            <v>41122.76953125</v>
          </cell>
          <cell r="AO88">
            <v>51626.623999999996</v>
          </cell>
          <cell r="AP88">
            <v>48709.663</v>
          </cell>
          <cell r="AQ88">
            <v>36047.751000000004</v>
          </cell>
          <cell r="AR88">
            <v>14825.138999999999</v>
          </cell>
          <cell r="AS88">
            <v>40507.674999999996</v>
          </cell>
          <cell r="AT88">
            <v>46506.785000000003</v>
          </cell>
          <cell r="AU88">
            <v>46020.012000000002</v>
          </cell>
          <cell r="AV88" t="str">
            <v>#N/A N/A</v>
          </cell>
          <cell r="AW88">
            <v>22265.69921875</v>
          </cell>
          <cell r="AX88">
            <v>27921.599609375</v>
          </cell>
          <cell r="AY88">
            <v>34998.6015625</v>
          </cell>
          <cell r="AZ88">
            <v>41254.4609375</v>
          </cell>
          <cell r="BA88">
            <v>38638.0546875</v>
          </cell>
          <cell r="BB88">
            <v>37602.4453125</v>
          </cell>
          <cell r="BC88">
            <v>20049.62890625</v>
          </cell>
          <cell r="BD88">
            <v>35224.656999999999</v>
          </cell>
          <cell r="BE88">
            <v>26651.841</v>
          </cell>
          <cell r="BF88">
            <v>18935.321</v>
          </cell>
          <cell r="BG88">
            <v>-1866.8029999999999</v>
          </cell>
          <cell r="BH88">
            <v>25148.026999999998</v>
          </cell>
          <cell r="BI88">
            <v>31762.748</v>
          </cell>
          <cell r="BJ88">
            <v>30351.124</v>
          </cell>
          <cell r="BK88" t="str">
            <v>#N/A N/A</v>
          </cell>
          <cell r="BL88" t="str">
            <v>#N/A N/A</v>
          </cell>
          <cell r="BM88" t="str">
            <v>#N/A N/A</v>
          </cell>
          <cell r="BN88" t="str">
            <v>#N/A N/A</v>
          </cell>
          <cell r="BO88">
            <v>1333.4000244140625</v>
          </cell>
          <cell r="BP88">
            <v>1903.4320068359375</v>
          </cell>
          <cell r="BQ88">
            <v>3551.2880859375</v>
          </cell>
          <cell r="BR88">
            <v>2148.987060546875</v>
          </cell>
          <cell r="BS88">
            <v>531.56200000000001</v>
          </cell>
          <cell r="BT88">
            <v>1089.374</v>
          </cell>
          <cell r="BU88">
            <v>1116.8899999999999</v>
          </cell>
          <cell r="BV88">
            <v>1698.595</v>
          </cell>
          <cell r="BW88">
            <v>984.94999999999993</v>
          </cell>
          <cell r="BX88">
            <v>734.85</v>
          </cell>
          <cell r="BY88">
            <v>1683.289</v>
          </cell>
          <cell r="BZ88" t="str">
            <v>#N/A N/A</v>
          </cell>
          <cell r="CA88">
            <v>6524.2001953125</v>
          </cell>
          <cell r="CB88">
            <v>6048.2998046875</v>
          </cell>
          <cell r="CC88">
            <v>8008.7001953125</v>
          </cell>
          <cell r="CD88">
            <v>10289.7578125</v>
          </cell>
          <cell r="CE88">
            <v>12129.7451171875</v>
          </cell>
          <cell r="CF88">
            <v>14688.0361328125</v>
          </cell>
          <cell r="CG88">
            <v>17352.056640625</v>
          </cell>
          <cell r="CH88">
            <v>16718.001</v>
          </cell>
          <cell r="CI88">
            <v>10756.155999999999</v>
          </cell>
          <cell r="CJ88">
            <v>16317.272999999999</v>
          </cell>
          <cell r="CK88">
            <v>15557.194</v>
          </cell>
          <cell r="CL88">
            <v>10475.368999999999</v>
          </cell>
          <cell r="CM88">
            <v>9508.4709999999995</v>
          </cell>
          <cell r="CN88">
            <v>8561.4470000000001</v>
          </cell>
          <cell r="CO88" t="str">
            <v>#N/A N/A</v>
          </cell>
          <cell r="CP88">
            <v>17296.799011230469</v>
          </cell>
          <cell r="CQ88">
            <v>24227.2998046875</v>
          </cell>
          <cell r="CR88">
            <v>29545.201293945313</v>
          </cell>
          <cell r="CS88">
            <v>31504.228118896484</v>
          </cell>
          <cell r="CT88">
            <v>57271.778472900391</v>
          </cell>
          <cell r="CU88">
            <v>25510.239135742188</v>
          </cell>
          <cell r="CV88">
            <v>9408.424072265625</v>
          </cell>
          <cell r="CW88">
            <v>3832.3989999999999</v>
          </cell>
          <cell r="CX88">
            <v>6043.3509999999997</v>
          </cell>
          <cell r="CY88">
            <v>-44983.512999999999</v>
          </cell>
          <cell r="CZ88">
            <v>-26353.788</v>
          </cell>
          <cell r="DA88">
            <v>14913.886999999997</v>
          </cell>
          <cell r="DB88">
            <v>22912.611000000001</v>
          </cell>
          <cell r="DC88">
            <v>24621.219000000001</v>
          </cell>
          <cell r="DD88" t="str">
            <v>#N/A N/A</v>
          </cell>
          <cell r="DE88">
            <v>2383.300048828125</v>
          </cell>
          <cell r="DF88">
            <v>4008.699951171875</v>
          </cell>
          <cell r="DG88">
            <v>3980.60009765625</v>
          </cell>
          <cell r="DH88">
            <v>5387.58203125</v>
          </cell>
          <cell r="DI88">
            <v>9341.060546875</v>
          </cell>
          <cell r="DJ88">
            <v>6146.31201171875</v>
          </cell>
          <cell r="DK88">
            <v>2360.72607421875</v>
          </cell>
          <cell r="DL88">
            <v>267.34300000000002</v>
          </cell>
          <cell r="DM88">
            <v>749.50799999999992</v>
          </cell>
          <cell r="DN88">
            <v>6390.1929999999993</v>
          </cell>
          <cell r="DO88">
            <v>4642.7789999999995</v>
          </cell>
          <cell r="DP88">
            <v>-1325.923</v>
          </cell>
          <cell r="DQ88">
            <v>-1189.3879999999999</v>
          </cell>
          <cell r="DR88">
            <v>3433.7469999999998</v>
          </cell>
          <cell r="DS88" t="str">
            <v>#N/A N/A</v>
          </cell>
          <cell r="DT88">
            <v>14913.5</v>
          </cell>
          <cell r="DU88">
            <v>20218.599609375</v>
          </cell>
          <cell r="DV88">
            <v>25564.599609375</v>
          </cell>
          <cell r="DW88">
            <v>26116.646484375</v>
          </cell>
          <cell r="DX88">
            <v>47930.71875</v>
          </cell>
          <cell r="DY88">
            <v>19363.9296875</v>
          </cell>
          <cell r="DZ88">
            <v>7047.69921875</v>
          </cell>
          <cell r="EA88">
            <v>3565.056</v>
          </cell>
          <cell r="EB88">
            <v>5293.8429999999998</v>
          </cell>
          <cell r="EC88">
            <v>-51373.705999999998</v>
          </cell>
          <cell r="ED88">
            <v>-30996.566999999999</v>
          </cell>
          <cell r="EE88">
            <v>16239.81</v>
          </cell>
          <cell r="EF88">
            <v>24101.999</v>
          </cell>
          <cell r="EG88">
            <v>21187.471999999998</v>
          </cell>
          <cell r="EH88" t="str">
            <v>#N/A N/A</v>
          </cell>
          <cell r="EI88">
            <v>2259.555908203125</v>
          </cell>
          <cell r="EJ88">
            <v>10511.099609375</v>
          </cell>
          <cell r="EK88">
            <v>5780.36279296875</v>
          </cell>
          <cell r="EL88">
            <v>2780.47998046875</v>
          </cell>
          <cell r="EM88">
            <v>48809.44140625</v>
          </cell>
          <cell r="EN88">
            <v>10991.298828125</v>
          </cell>
          <cell r="EO88">
            <v>8393.6552734375</v>
          </cell>
          <cell r="EP88">
            <v>15065.116</v>
          </cell>
          <cell r="EQ88">
            <v>7294.1779999999999</v>
          </cell>
          <cell r="ER88">
            <v>4417.6979999999994</v>
          </cell>
          <cell r="ES88">
            <v>9325.5460000000003</v>
          </cell>
          <cell r="ET88">
            <v>7132.8919999999998</v>
          </cell>
          <cell r="EU88">
            <v>18990.768</v>
          </cell>
          <cell r="EV88">
            <v>21777.766</v>
          </cell>
          <cell r="EW88" t="str">
            <v>#N/A N/A</v>
          </cell>
          <cell r="EX88">
            <v>349.50698852539062</v>
          </cell>
          <cell r="EY88">
            <v>2418.451904296875</v>
          </cell>
          <cell r="EZ88">
            <v>873.72802734375</v>
          </cell>
          <cell r="FA88">
            <v>5499.10009765625</v>
          </cell>
          <cell r="FB88">
            <v>6864.64501953125</v>
          </cell>
          <cell r="FC88">
            <v>6680.06591796875</v>
          </cell>
          <cell r="FD88">
            <v>2797.2958984375</v>
          </cell>
          <cell r="FE88">
            <v>39.061999999999998</v>
          </cell>
          <cell r="FF88">
            <v>91.536999999999992</v>
          </cell>
          <cell r="FG88">
            <v>9108.1409999999996</v>
          </cell>
          <cell r="FH88">
            <v>2452.6929999999998</v>
          </cell>
          <cell r="FI88">
            <v>2969.2950000000001</v>
          </cell>
          <cell r="FJ88">
            <v>4868.0129999999999</v>
          </cell>
          <cell r="FK88">
            <v>6552.8679999999995</v>
          </cell>
          <cell r="FL88" t="str">
            <v>#N/A N/A</v>
          </cell>
          <cell r="FM88">
            <v>22136.90234375</v>
          </cell>
          <cell r="FN88">
            <v>23711.986328125</v>
          </cell>
          <cell r="FO88">
            <v>38091.08984375</v>
          </cell>
          <cell r="FP88">
            <v>48352.71875</v>
          </cell>
          <cell r="FQ88">
            <v>55250.90625</v>
          </cell>
          <cell r="FR88">
            <v>57243.25390625</v>
          </cell>
          <cell r="FS88">
            <v>60025.29296875</v>
          </cell>
          <cell r="FT88">
            <v>53565.714</v>
          </cell>
          <cell r="FU88">
            <v>69695.642999999996</v>
          </cell>
          <cell r="FV88">
            <v>67198.505000000005</v>
          </cell>
          <cell r="FW88">
            <v>59100.447</v>
          </cell>
          <cell r="FX88">
            <v>55588.053</v>
          </cell>
          <cell r="FY88">
            <v>53926.668999999994</v>
          </cell>
          <cell r="FZ88">
            <v>60952.517</v>
          </cell>
          <cell r="GA88" t="str">
            <v>#N/A N/A</v>
          </cell>
          <cell r="GB88">
            <v>15683.8984375</v>
          </cell>
          <cell r="GC88">
            <v>15802.7255859375</v>
          </cell>
          <cell r="GD88">
            <v>49764.48828125</v>
          </cell>
          <cell r="GE88">
            <v>55336</v>
          </cell>
          <cell r="GF88">
            <v>57691.98828125</v>
          </cell>
          <cell r="GG88">
            <v>61597.19140625</v>
          </cell>
          <cell r="GH88">
            <v>81219.6953125</v>
          </cell>
          <cell r="GI88">
            <v>54249.398999999998</v>
          </cell>
          <cell r="GJ88">
            <v>51327.792999999998</v>
          </cell>
          <cell r="GK88">
            <v>33751.697</v>
          </cell>
          <cell r="GL88">
            <v>30176.508999999998</v>
          </cell>
          <cell r="GM88">
            <v>33077.201999999997</v>
          </cell>
          <cell r="GN88">
            <v>27784.200999999997</v>
          </cell>
          <cell r="GO88">
            <v>25527.216</v>
          </cell>
          <cell r="GP88" t="str">
            <v>#N/A N/A</v>
          </cell>
          <cell r="GQ88">
            <v>56222.80078125</v>
          </cell>
          <cell r="GR88">
            <v>64199.81640625</v>
          </cell>
          <cell r="GS88">
            <v>117883.1015625</v>
          </cell>
          <cell r="GT88">
            <v>136933.40625</v>
          </cell>
          <cell r="GU88">
            <v>191079.0625</v>
          </cell>
          <cell r="GV88">
            <v>168988.234375</v>
          </cell>
          <cell r="GW88">
            <v>186581.90625</v>
          </cell>
          <cell r="GX88">
            <v>135621.14000000001</v>
          </cell>
          <cell r="GY88">
            <v>143941.96899999998</v>
          </cell>
          <cell r="GZ88">
            <v>135357.25099999999</v>
          </cell>
          <cell r="HA88">
            <v>117755.189</v>
          </cell>
          <cell r="HB88">
            <v>115495.31999999999</v>
          </cell>
          <cell r="HC88">
            <v>116521.43699999999</v>
          </cell>
          <cell r="HD88">
            <v>122914.93699999999</v>
          </cell>
          <cell r="HE88" t="str">
            <v>#N/A N/A</v>
          </cell>
          <cell r="HF88">
            <v>234358.78125</v>
          </cell>
          <cell r="HG88">
            <v>241051.0625</v>
          </cell>
          <cell r="HH88">
            <v>294842.90625</v>
          </cell>
          <cell r="HI88">
            <v>312851.78125</v>
          </cell>
          <cell r="HJ88">
            <v>296219.0625</v>
          </cell>
          <cell r="HK88">
            <v>349015.28125</v>
          </cell>
          <cell r="HL88">
            <v>415349.375</v>
          </cell>
          <cell r="HM88">
            <v>414993.67199999996</v>
          </cell>
          <cell r="HN88">
            <v>374716.61</v>
          </cell>
          <cell r="HO88">
            <v>339413.92199999996</v>
          </cell>
          <cell r="HP88">
            <v>324067.05900000001</v>
          </cell>
          <cell r="HQ88">
            <v>330270.95799999998</v>
          </cell>
          <cell r="HR88">
            <v>306537.891</v>
          </cell>
          <cell r="HS88">
            <v>297313.10800000001</v>
          </cell>
          <cell r="HT88" t="str">
            <v>#N/A N/A</v>
          </cell>
          <cell r="HU88">
            <v>315571.25</v>
          </cell>
          <cell r="HV88">
            <v>329376.28125</v>
          </cell>
          <cell r="HW88">
            <v>417439.96875</v>
          </cell>
          <cell r="HX88">
            <v>468287.625</v>
          </cell>
          <cell r="HY88">
            <v>506938.0625</v>
          </cell>
          <cell r="HZ88">
            <v>538991.25</v>
          </cell>
          <cell r="IA88">
            <v>626121.5625</v>
          </cell>
          <cell r="IB88">
            <v>593160.79399999999</v>
          </cell>
          <cell r="IC88">
            <v>583937.77399999998</v>
          </cell>
          <cell r="ID88">
            <v>545065.58200000005</v>
          </cell>
          <cell r="IE88">
            <v>501815.03899999999</v>
          </cell>
          <cell r="IF88">
            <v>510410.81899999996</v>
          </cell>
          <cell r="IG88">
            <v>509473.98</v>
          </cell>
          <cell r="IH88">
            <v>492656.36499999999</v>
          </cell>
          <cell r="II88" t="str">
            <v>#N/A N/A</v>
          </cell>
          <cell r="IJ88">
            <v>10237.7880859375</v>
          </cell>
          <cell r="IK88">
            <v>9546.49609375</v>
          </cell>
          <cell r="IL88">
            <v>20605.419921875</v>
          </cell>
          <cell r="IM88">
            <v>27901.685546875</v>
          </cell>
          <cell r="IN88">
            <v>36658.19140625</v>
          </cell>
          <cell r="IO88">
            <v>41428.46875</v>
          </cell>
          <cell r="IP88">
            <v>43002.64453125</v>
          </cell>
          <cell r="IQ88">
            <v>41096.820999999996</v>
          </cell>
          <cell r="IR88">
            <v>57650.103999999999</v>
          </cell>
          <cell r="IS88">
            <v>57983.602999999996</v>
          </cell>
          <cell r="IT88">
            <v>58673.582999999999</v>
          </cell>
          <cell r="IU88">
            <v>57568.530999999995</v>
          </cell>
          <cell r="IV88">
            <v>54087.5</v>
          </cell>
          <cell r="IW88">
            <v>56699.434999999998</v>
          </cell>
          <cell r="IX88" t="str">
            <v>#N/A N/A</v>
          </cell>
          <cell r="IY88">
            <v>95229.166015625</v>
          </cell>
          <cell r="IZ88">
            <v>92612.197265625</v>
          </cell>
          <cell r="JA88">
            <v>143282.8515625</v>
          </cell>
          <cell r="JB88">
            <v>166293.70703125</v>
          </cell>
          <cell r="JC88">
            <v>173258.9296875</v>
          </cell>
          <cell r="JD88">
            <v>180403.484375</v>
          </cell>
          <cell r="JE88">
            <v>202883.5546875</v>
          </cell>
          <cell r="JF88">
            <v>222107.96300000002</v>
          </cell>
          <cell r="JG88">
            <v>212107.236</v>
          </cell>
          <cell r="JH88">
            <v>219097.97500000001</v>
          </cell>
          <cell r="JI88">
            <v>143969.02399999998</v>
          </cell>
          <cell r="JJ88">
            <v>154291.78600000002</v>
          </cell>
          <cell r="JK88">
            <v>143588.44</v>
          </cell>
          <cell r="JL88">
            <v>173173.728</v>
          </cell>
          <cell r="JM88" t="str">
            <v>#N/A N/A</v>
          </cell>
          <cell r="JN88">
            <v>133521.40234375</v>
          </cell>
          <cell r="JO88">
            <v>142931.412109375</v>
          </cell>
          <cell r="JP88">
            <v>208854.2109375</v>
          </cell>
          <cell r="JQ88">
            <v>241863.40625</v>
          </cell>
          <cell r="JR88">
            <v>263483.443359375</v>
          </cell>
          <cell r="JS88">
            <v>273910.203125</v>
          </cell>
          <cell r="JT88">
            <v>332320.5859375</v>
          </cell>
          <cell r="JU88">
            <v>314327.12300000002</v>
          </cell>
          <cell r="JV88">
            <v>331654.10200000001</v>
          </cell>
          <cell r="JW88">
            <v>336028.42300000001</v>
          </cell>
          <cell r="JX88">
            <v>260711.74800000002</v>
          </cell>
          <cell r="JY88">
            <v>269436.21000000002</v>
          </cell>
          <cell r="JZ88">
            <v>259174.90299999999</v>
          </cell>
          <cell r="KA88">
            <v>290341.315</v>
          </cell>
          <cell r="KB88" t="str">
            <v>#N/A N/A</v>
          </cell>
          <cell r="KC88">
            <v>4153.09912109375</v>
          </cell>
          <cell r="KD88">
            <v>3572.363037109375</v>
          </cell>
          <cell r="KE88">
            <v>10144.1396484375</v>
          </cell>
          <cell r="KF88">
            <v>9363.3232421875</v>
          </cell>
          <cell r="KG88">
            <v>10386.9228515625</v>
          </cell>
          <cell r="KH88">
            <v>9318.5234375</v>
          </cell>
          <cell r="KI88">
            <v>12525.3173828125</v>
          </cell>
          <cell r="KJ88">
            <v>10341.035</v>
          </cell>
          <cell r="KK88">
            <v>7756.8879999999999</v>
          </cell>
          <cell r="KL88">
            <v>-130.39099999999999</v>
          </cell>
          <cell r="KM88">
            <v>18876.083999999999</v>
          </cell>
          <cell r="KN88">
            <v>18431.628000000001</v>
          </cell>
          <cell r="KO88">
            <v>18688.829999999998</v>
          </cell>
          <cell r="KP88">
            <v>1403.944</v>
          </cell>
          <cell r="KQ88" t="str">
            <v>#N/A N/A</v>
          </cell>
          <cell r="KR88">
            <v>182049.84912109375</v>
          </cell>
          <cell r="KS88">
            <v>186444.86303710938</v>
          </cell>
          <cell r="KT88">
            <v>208585.6318359375</v>
          </cell>
          <cell r="KU88">
            <v>226424.2216796875</v>
          </cell>
          <cell r="KV88">
            <v>243454.6181640625</v>
          </cell>
          <cell r="KW88">
            <v>265081.0234375</v>
          </cell>
          <cell r="KX88">
            <v>293800.9736328125</v>
          </cell>
          <cell r="KY88">
            <v>278833.67099999997</v>
          </cell>
          <cell r="KZ88">
            <v>252283.67199999999</v>
          </cell>
          <cell r="LA88">
            <v>209037.15899999999</v>
          </cell>
          <cell r="LB88">
            <v>241103.291</v>
          </cell>
          <cell r="LC88">
            <v>240974.609</v>
          </cell>
          <cell r="LD88">
            <v>250299.07699999999</v>
          </cell>
          <cell r="LE88">
            <v>202315.05</v>
          </cell>
          <cell r="LF88" t="str">
            <v>#N/A N/A</v>
          </cell>
          <cell r="LG88">
            <v>-8026.60009765625</v>
          </cell>
          <cell r="LH88">
            <v>-8008.89990234375</v>
          </cell>
          <cell r="LI88">
            <v>-19462.19921875</v>
          </cell>
          <cell r="LJ88">
            <v>-31678.259765625</v>
          </cell>
          <cell r="LK88">
            <v>-36786.0546875</v>
          </cell>
          <cell r="LL88">
            <v>-55071.76171875</v>
          </cell>
          <cell r="LM88">
            <v>-28231.275390625</v>
          </cell>
          <cell r="LN88">
            <v>-20742.254000000001</v>
          </cell>
          <cell r="LO88">
            <v>-26593.145</v>
          </cell>
          <cell r="LP88">
            <v>-24093.187999999998</v>
          </cell>
          <cell r="LQ88">
            <v>-16562.588</v>
          </cell>
          <cell r="LR88">
            <v>-29506.42</v>
          </cell>
          <cell r="LS88">
            <v>-7510.46</v>
          </cell>
          <cell r="LT88">
            <v>-5183.143</v>
          </cell>
          <cell r="LU88" t="str">
            <v>#N/A N/A</v>
          </cell>
          <cell r="LV88" t="str">
            <v>#N/A N/A</v>
          </cell>
          <cell r="LW88" t="str">
            <v>#N/A N/A</v>
          </cell>
          <cell r="LX88" t="str">
            <v>#N/A N/A</v>
          </cell>
          <cell r="LY88" t="str">
            <v>#N/A N/A</v>
          </cell>
          <cell r="LZ88" t="str">
            <v>#N/A N/A</v>
          </cell>
          <cell r="MA88" t="str">
            <v>#N/A N/A</v>
          </cell>
          <cell r="MB88" t="str">
            <v>#N/A N/A</v>
          </cell>
          <cell r="MC88">
            <v>12807.182999999999</v>
          </cell>
          <cell r="MD88">
            <v>11282.448</v>
          </cell>
          <cell r="ME88">
            <v>12799.610999999999</v>
          </cell>
          <cell r="MF88">
            <v>20410.449000000001</v>
          </cell>
          <cell r="MG88">
            <v>10622.777</v>
          </cell>
          <cell r="MH88">
            <v>11640.802</v>
          </cell>
          <cell r="MI88">
            <v>8153.9559999999992</v>
          </cell>
          <cell r="MJ88" t="str">
            <v>#N/A N/A</v>
          </cell>
          <cell r="MK88" t="str">
            <v>#N/A N/A</v>
          </cell>
          <cell r="ML88" t="str">
            <v>#N/A N/A</v>
          </cell>
          <cell r="MM88" t="str">
            <v>#N/A N/A</v>
          </cell>
          <cell r="MN88" t="str">
            <v>#N/A N/A</v>
          </cell>
          <cell r="MO88" t="str">
            <v>#N/A N/A</v>
          </cell>
          <cell r="MP88" t="str">
            <v>#N/A N/A</v>
          </cell>
          <cell r="MQ88" t="str">
            <v>#N/A N/A</v>
          </cell>
          <cell r="MR88">
            <v>267.34300000000002</v>
          </cell>
          <cell r="MS88">
            <v>749.50799999999992</v>
          </cell>
          <cell r="MT88">
            <v>141.64599999999999</v>
          </cell>
          <cell r="MU88">
            <v>4022.788</v>
          </cell>
          <cell r="MV88">
            <v>3329.0309999999999</v>
          </cell>
          <cell r="MW88">
            <v>2534.8269999999998</v>
          </cell>
          <cell r="MX88">
            <v>-1106.508</v>
          </cell>
          <cell r="MY88" t="str">
            <v>#N/A N/A</v>
          </cell>
          <cell r="MZ88">
            <v>-5651.2001953125</v>
          </cell>
          <cell r="NA88">
            <v>-9843.099609375</v>
          </cell>
          <cell r="NB88">
            <v>-11229.2998046875</v>
          </cell>
          <cell r="NC88">
            <v>-12645.318359375</v>
          </cell>
          <cell r="ND88">
            <v>-24841.826171875</v>
          </cell>
          <cell r="NE88">
            <v>-12532.0517578125</v>
          </cell>
          <cell r="NF88">
            <v>-8802.9521484375</v>
          </cell>
          <cell r="NG88">
            <v>-1188.9949999999999</v>
          </cell>
          <cell r="NH88">
            <v>-2430.8330000000001</v>
          </cell>
          <cell r="NI88">
            <v>-123.25999999999999</v>
          </cell>
          <cell r="NJ88">
            <v>-494.32499999999999</v>
          </cell>
          <cell r="NK88">
            <v>-5810.1269999999995</v>
          </cell>
          <cell r="NL88">
            <v>-8978.3729999999996</v>
          </cell>
          <cell r="NM88">
            <v>-15120.273999999999</v>
          </cell>
          <cell r="NN88" t="str">
            <v>#N/A N/A</v>
          </cell>
          <cell r="NO88">
            <v>8959.7998046875</v>
          </cell>
          <cell r="NP88">
            <v>9775.7998046875</v>
          </cell>
          <cell r="NQ88">
            <v>14682.2998046875</v>
          </cell>
          <cell r="NR88">
            <v>16703.9921875</v>
          </cell>
          <cell r="NS88">
            <v>15282.6025390625</v>
          </cell>
          <cell r="NT88">
            <v>18588.3828125</v>
          </cell>
          <cell r="NU88">
            <v>21073.140625</v>
          </cell>
          <cell r="NV88">
            <v>16401.967000000001</v>
          </cell>
          <cell r="NW88">
            <v>22057.822</v>
          </cell>
          <cell r="NX88">
            <v>17112.43</v>
          </cell>
          <cell r="NY88">
            <v>16691.941999999999</v>
          </cell>
          <cell r="NZ88">
            <v>15359.647999999999</v>
          </cell>
          <cell r="OA88">
            <v>14744.036999999998</v>
          </cell>
          <cell r="OB88">
            <v>15668.887999999999</v>
          </cell>
          <cell r="OC88" t="str">
            <v>#N/A N/A</v>
          </cell>
          <cell r="OD88" t="str">
            <v>CLP</v>
          </cell>
        </row>
        <row r="89">
          <cell r="C89" t="str">
            <v>PACIFICO</v>
          </cell>
          <cell r="D89">
            <v>37992.19921875</v>
          </cell>
          <cell r="E89">
            <v>18222.900390625</v>
          </cell>
          <cell r="F89">
            <v>64721.9453125</v>
          </cell>
          <cell r="G89">
            <v>78800.9765625</v>
          </cell>
          <cell r="H89">
            <v>152287.5</v>
          </cell>
          <cell r="I89">
            <v>145255.359375</v>
          </cell>
          <cell r="J89">
            <v>153290.890625</v>
          </cell>
          <cell r="K89">
            <v>113606.85677692281</v>
          </cell>
          <cell r="L89">
            <v>134190.0758211207</v>
          </cell>
          <cell r="M89">
            <v>129210.55614317815</v>
          </cell>
          <cell r="N89">
            <v>134918.55091514546</v>
          </cell>
          <cell r="O89">
            <v>141457.91670103333</v>
          </cell>
          <cell r="P89">
            <v>143984.93837287053</v>
          </cell>
          <cell r="Q89">
            <v>128127.58193037899</v>
          </cell>
          <cell r="R89" t="str">
            <v>#N/A N/A</v>
          </cell>
          <cell r="S89">
            <v>24346.5</v>
          </cell>
          <cell r="T89">
            <v>7030.7998046875</v>
          </cell>
          <cell r="U89">
            <v>28644.78515625</v>
          </cell>
          <cell r="V89">
            <v>31825.73828125</v>
          </cell>
          <cell r="W89">
            <v>43162.453125</v>
          </cell>
          <cell r="X89">
            <v>53225.3671875</v>
          </cell>
          <cell r="Y89">
            <v>81764.09375</v>
          </cell>
          <cell r="Z89">
            <v>55378.523146313193</v>
          </cell>
          <cell r="AA89">
            <v>69429.882409834245</v>
          </cell>
          <cell r="AB89">
            <v>79121.326292518963</v>
          </cell>
          <cell r="AC89">
            <v>95239.055815003361</v>
          </cell>
          <cell r="AD89">
            <v>94685.113502689055</v>
          </cell>
          <cell r="AE89">
            <v>112608.64058129906</v>
          </cell>
          <cell r="AF89">
            <v>107009.22646593934</v>
          </cell>
          <cell r="AG89" t="str">
            <v>#N/A N/A</v>
          </cell>
          <cell r="AH89">
            <v>14922.39990234375</v>
          </cell>
          <cell r="AI89">
            <v>12055.899658203125</v>
          </cell>
          <cell r="AJ89">
            <v>39101.2255859375</v>
          </cell>
          <cell r="AK89">
            <v>49343.931640625</v>
          </cell>
          <cell r="AL89">
            <v>111708.1064453125</v>
          </cell>
          <cell r="AM89">
            <v>94002.3369140625</v>
          </cell>
          <cell r="AN89">
            <v>74511.447265625</v>
          </cell>
          <cell r="AO89">
            <v>61094.907705990146</v>
          </cell>
          <cell r="AP89">
            <v>67167.953997783799</v>
          </cell>
          <cell r="AQ89">
            <v>51484.171225437574</v>
          </cell>
          <cell r="AR89">
            <v>42475.880647706952</v>
          </cell>
          <cell r="AS89">
            <v>48160.029240431853</v>
          </cell>
          <cell r="AT89">
            <v>31545.26069924892</v>
          </cell>
          <cell r="AU89">
            <v>26710.896150738128</v>
          </cell>
          <cell r="AV89" t="str">
            <v>#N/A N/A</v>
          </cell>
          <cell r="AW89">
            <v>10330</v>
          </cell>
          <cell r="AX89">
            <v>10185.099609375</v>
          </cell>
          <cell r="AY89">
            <v>30839.80078125</v>
          </cell>
          <cell r="AZ89">
            <v>41134.42578125</v>
          </cell>
          <cell r="BA89">
            <v>101710.15625</v>
          </cell>
          <cell r="BB89">
            <v>83522.765625</v>
          </cell>
          <cell r="BC89">
            <v>60752.73828125</v>
          </cell>
          <cell r="BD89">
            <v>50149.400300813984</v>
          </cell>
          <cell r="BE89">
            <v>56589.512420597472</v>
          </cell>
          <cell r="BF89">
            <v>39697.303554849947</v>
          </cell>
          <cell r="BG89">
            <v>29133.96045433401</v>
          </cell>
          <cell r="BH89">
            <v>34480.989589703786</v>
          </cell>
          <cell r="BI89">
            <v>16127.966194317696</v>
          </cell>
          <cell r="BJ89">
            <v>10729.402571652934</v>
          </cell>
          <cell r="BK89" t="str">
            <v>#N/A N/A</v>
          </cell>
          <cell r="BL89" t="str">
            <v>#N/A N/A</v>
          </cell>
          <cell r="BM89" t="str">
            <v>#N/A N/A</v>
          </cell>
          <cell r="BN89">
            <v>44.591999053955078</v>
          </cell>
          <cell r="BO89">
            <v>110.18800354003906</v>
          </cell>
          <cell r="BP89">
            <v>1225.1629638671875</v>
          </cell>
          <cell r="BQ89">
            <v>1646.4410400390625</v>
          </cell>
          <cell r="BR89">
            <v>2956.763916015625</v>
          </cell>
          <cell r="BS89" t="str">
            <v>#N/A N/A</v>
          </cell>
          <cell r="BT89" t="str">
            <v>#N/A N/A</v>
          </cell>
          <cell r="BU89">
            <v>972.6862360191933</v>
          </cell>
          <cell r="BV89">
            <v>139.0897854962696</v>
          </cell>
          <cell r="BW89">
            <v>30.221710202622685</v>
          </cell>
          <cell r="BX89">
            <v>229.46989488623609</v>
          </cell>
          <cell r="BY89" t="str">
            <v>#N/A N/A</v>
          </cell>
          <cell r="BZ89" t="str">
            <v>#N/A N/A</v>
          </cell>
          <cell r="CA89">
            <v>1398.5999755859375</v>
          </cell>
          <cell r="CB89">
            <v>225.30000305175781</v>
          </cell>
          <cell r="CC89">
            <v>780.73199462890625</v>
          </cell>
          <cell r="CD89">
            <v>849.89501953125</v>
          </cell>
          <cell r="CE89">
            <v>928.8280029296875</v>
          </cell>
          <cell r="CF89">
            <v>763.04302978515625</v>
          </cell>
          <cell r="CG89">
            <v>1955.97705078125</v>
          </cell>
          <cell r="CH89">
            <v>561.02151494776683</v>
          </cell>
          <cell r="CI89">
            <v>162.65896380615234</v>
          </cell>
          <cell r="CJ89">
            <v>400.48940995718141</v>
          </cell>
          <cell r="CK89">
            <v>930.34531347679638</v>
          </cell>
          <cell r="CL89">
            <v>1134.5527272787858</v>
          </cell>
          <cell r="CM89">
            <v>1009.2108809922023</v>
          </cell>
          <cell r="CN89" t="str">
            <v>#N/A N/A</v>
          </cell>
          <cell r="CO89" t="str">
            <v>#N/A N/A</v>
          </cell>
          <cell r="CP89">
            <v>9691.000036239624</v>
          </cell>
          <cell r="CQ89">
            <v>9274.3996181488037</v>
          </cell>
          <cell r="CR89">
            <v>28010.72777557373</v>
          </cell>
          <cell r="CS89">
            <v>33519.575912475586</v>
          </cell>
          <cell r="CT89">
            <v>69588.789474487305</v>
          </cell>
          <cell r="CU89">
            <v>80997.939514160156</v>
          </cell>
          <cell r="CV89">
            <v>58650.3603515625</v>
          </cell>
          <cell r="CW89">
            <v>53554.085649994013</v>
          </cell>
          <cell r="CX89">
            <v>57266.153313922747</v>
          </cell>
          <cell r="CY89">
            <v>36608.02111354981</v>
          </cell>
          <cell r="CZ89">
            <v>26969.801204479467</v>
          </cell>
          <cell r="DA89">
            <v>33512.903987475518</v>
          </cell>
          <cell r="DB89">
            <v>17024.154589768918</v>
          </cell>
          <cell r="DC89">
            <v>10115.283727851955</v>
          </cell>
          <cell r="DD89" t="str">
            <v>#N/A N/A</v>
          </cell>
          <cell r="DE89">
            <v>1688.199951171875</v>
          </cell>
          <cell r="DF89">
            <v>1690.199951171875</v>
          </cell>
          <cell r="DG89">
            <v>5142.01513671875</v>
          </cell>
          <cell r="DH89">
            <v>6116.1748046875</v>
          </cell>
          <cell r="DI89">
            <v>13041.9580078125</v>
          </cell>
          <cell r="DJ89">
            <v>15752.6923828125</v>
          </cell>
          <cell r="DK89">
            <v>11993.1162109375</v>
          </cell>
          <cell r="DL89">
            <v>10025.186254659247</v>
          </cell>
          <cell r="DM89">
            <v>10337.257596370302</v>
          </cell>
          <cell r="DN89">
            <v>9023.1037955932607</v>
          </cell>
          <cell r="DO89">
            <v>4531.1172428977061</v>
          </cell>
          <cell r="DP89">
            <v>7149.1684954728744</v>
          </cell>
          <cell r="DQ89">
            <v>-3094.4186571599148</v>
          </cell>
          <cell r="DR89">
            <v>2493.1391867741258</v>
          </cell>
          <cell r="DS89" t="str">
            <v>#N/A N/A</v>
          </cell>
          <cell r="DT89">
            <v>8002.7998046875</v>
          </cell>
          <cell r="DU89">
            <v>7584.2001953125</v>
          </cell>
          <cell r="DV89">
            <v>22868.712890625</v>
          </cell>
          <cell r="DW89">
            <v>27403.400390625</v>
          </cell>
          <cell r="DX89">
            <v>56546.83203125</v>
          </cell>
          <cell r="DY89">
            <v>65245.24609375</v>
          </cell>
          <cell r="DZ89">
            <v>46657.2421875</v>
          </cell>
          <cell r="EA89">
            <v>43528.89939533476</v>
          </cell>
          <cell r="EB89">
            <v>46928.895717552448</v>
          </cell>
          <cell r="EC89">
            <v>27584.917317956541</v>
          </cell>
          <cell r="ED89">
            <v>22438.683961581759</v>
          </cell>
          <cell r="EE89">
            <v>26363.735492002637</v>
          </cell>
          <cell r="EF89">
            <v>20118.573246928827</v>
          </cell>
          <cell r="EG89">
            <v>7622.1445410778279</v>
          </cell>
          <cell r="EH89" t="str">
            <v>#N/A N/A</v>
          </cell>
          <cell r="EI89">
            <v>186.30000305175781</v>
          </cell>
          <cell r="EJ89">
            <v>270.32598876953125</v>
          </cell>
          <cell r="EK89">
            <v>118.14499664306641</v>
          </cell>
          <cell r="EL89">
            <v>80.76300048828125</v>
          </cell>
          <cell r="EM89">
            <v>1362.1800537109375</v>
          </cell>
          <cell r="EN89">
            <v>504.2969970703125</v>
          </cell>
          <cell r="EO89">
            <v>11197.7158203125</v>
          </cell>
          <cell r="EP89">
            <v>4428.5161499999995</v>
          </cell>
          <cell r="EQ89">
            <v>6753.24</v>
          </cell>
          <cell r="ER89">
            <v>21951.991999999998</v>
          </cell>
          <cell r="ES89">
            <v>1697.3105500000001</v>
          </cell>
          <cell r="ET89">
            <v>531.75540000000001</v>
          </cell>
          <cell r="EU89">
            <v>801.10800000000006</v>
          </cell>
          <cell r="EV89">
            <v>7422.585</v>
          </cell>
          <cell r="EW89" t="str">
            <v>#N/A N/A</v>
          </cell>
          <cell r="EX89">
            <v>2154.19189453125</v>
          </cell>
          <cell r="EY89">
            <v>5276.19189453125</v>
          </cell>
          <cell r="EZ89">
            <v>10715.73828125</v>
          </cell>
          <cell r="FA89">
            <v>4423.3740234375</v>
          </cell>
          <cell r="FB89">
            <v>18833.38671875</v>
          </cell>
          <cell r="FC89">
            <v>8276.9697265625</v>
          </cell>
          <cell r="FD89">
            <v>28.52400016784668</v>
          </cell>
          <cell r="FE89" t="str">
            <v>#N/A N/A</v>
          </cell>
          <cell r="FF89" t="str">
            <v>#N/A N/A</v>
          </cell>
          <cell r="FG89" t="str">
            <v>#N/A N/A</v>
          </cell>
          <cell r="FH89" t="str">
            <v>#N/A N/A</v>
          </cell>
          <cell r="FI89" t="str">
            <v>#N/A N/A</v>
          </cell>
          <cell r="FJ89" t="str">
            <v>#N/A N/A</v>
          </cell>
          <cell r="FK89">
            <v>0</v>
          </cell>
          <cell r="FL89" t="str">
            <v>#N/A N/A</v>
          </cell>
          <cell r="FM89">
            <v>1949.5889892578125</v>
          </cell>
          <cell r="FN89">
            <v>3037.66796875</v>
          </cell>
          <cell r="FO89">
            <v>6172.64794921875</v>
          </cell>
          <cell r="FP89">
            <v>9084.0634765625</v>
          </cell>
          <cell r="FQ89">
            <v>2512.347900390625</v>
          </cell>
          <cell r="FR89">
            <v>9513.4560546875</v>
          </cell>
          <cell r="FS89">
            <v>0</v>
          </cell>
          <cell r="FT89">
            <v>16292.189699999999</v>
          </cell>
          <cell r="FU89">
            <v>19679.399999999994</v>
          </cell>
          <cell r="FV89">
            <v>8914.619999999999</v>
          </cell>
          <cell r="FW89">
            <v>14611.713220000001</v>
          </cell>
          <cell r="FX89">
            <v>18862.078649999999</v>
          </cell>
          <cell r="FY89">
            <v>14481.847799999998</v>
          </cell>
          <cell r="FZ89">
            <v>12059.663399999999</v>
          </cell>
          <cell r="GA89" t="str">
            <v>#N/A N/A</v>
          </cell>
          <cell r="GB89">
            <v>5723.009765625</v>
          </cell>
          <cell r="GC89">
            <v>5397.2861328125</v>
          </cell>
          <cell r="GD89">
            <v>5894.5048828125</v>
          </cell>
          <cell r="GE89">
            <v>8018.06298828125</v>
          </cell>
          <cell r="GF89">
            <v>9016.556640625</v>
          </cell>
          <cell r="GG89">
            <v>10237.9208984375</v>
          </cell>
          <cell r="GH89">
            <v>17455.27734375</v>
          </cell>
          <cell r="GI89">
            <v>8426.2072499999995</v>
          </cell>
          <cell r="GJ89">
            <v>9287.9279999999999</v>
          </cell>
          <cell r="GK89">
            <v>14227.546499999999</v>
          </cell>
          <cell r="GL89">
            <v>11550.329959999999</v>
          </cell>
          <cell r="GM89">
            <v>12442.655999999999</v>
          </cell>
          <cell r="GN89">
            <v>11991.1302</v>
          </cell>
          <cell r="GO89">
            <v>9127.4766</v>
          </cell>
          <cell r="GP89" t="str">
            <v>#N/A N/A</v>
          </cell>
          <cell r="GQ89">
            <v>10751.7431640625</v>
          </cell>
          <cell r="GR89">
            <v>15822.6728515625</v>
          </cell>
          <cell r="GS89">
            <v>24280.84765625</v>
          </cell>
          <cell r="GT89">
            <v>27745.607421875</v>
          </cell>
          <cell r="GU89">
            <v>65561</v>
          </cell>
          <cell r="GV89">
            <v>62835.984375</v>
          </cell>
          <cell r="GW89">
            <v>81742.296875</v>
          </cell>
          <cell r="GX89">
            <v>31127.997899999998</v>
          </cell>
          <cell r="GY89">
            <v>40826.448000000004</v>
          </cell>
          <cell r="GZ89">
            <v>53261.218000000001</v>
          </cell>
          <cell r="HA89">
            <v>32222.566999999999</v>
          </cell>
          <cell r="HB89">
            <v>34535.201249999998</v>
          </cell>
          <cell r="HC89">
            <v>30493.690499999993</v>
          </cell>
          <cell r="HD89">
            <v>32091.785399999997</v>
          </cell>
          <cell r="HE89" t="str">
            <v>#N/A N/A</v>
          </cell>
          <cell r="HF89">
            <v>56999.078125</v>
          </cell>
          <cell r="HG89">
            <v>50903.37109375</v>
          </cell>
          <cell r="HH89">
            <v>46691.83203125</v>
          </cell>
          <cell r="HI89">
            <v>46306.83984375</v>
          </cell>
          <cell r="HJ89">
            <v>52389.0234375</v>
          </cell>
          <cell r="HK89">
            <v>57143.44140625</v>
          </cell>
          <cell r="HL89">
            <v>84696.359375</v>
          </cell>
          <cell r="HM89">
            <v>81658.346550000002</v>
          </cell>
          <cell r="HN89">
            <v>88342.487999999998</v>
          </cell>
          <cell r="HO89">
            <v>114612.60949999999</v>
          </cell>
          <cell r="HP89">
            <v>113911.32285</v>
          </cell>
          <cell r="HQ89">
            <v>127216.6995</v>
          </cell>
          <cell r="HR89">
            <v>153820.01879999999</v>
          </cell>
          <cell r="HS89">
            <v>170670.56160000002</v>
          </cell>
          <cell r="HT89" t="str">
            <v>#N/A N/A</v>
          </cell>
          <cell r="HU89">
            <v>89794.7109375</v>
          </cell>
          <cell r="HV89">
            <v>86308.5703125</v>
          </cell>
          <cell r="HW89">
            <v>88433.3671875</v>
          </cell>
          <cell r="HX89">
            <v>90122.5859375</v>
          </cell>
          <cell r="HY89">
            <v>132104.703125</v>
          </cell>
          <cell r="HZ89">
            <v>135385.921875</v>
          </cell>
          <cell r="IA89">
            <v>181731.21875</v>
          </cell>
          <cell r="IB89">
            <v>158528.90235000002</v>
          </cell>
          <cell r="IC89">
            <v>179792.49599999998</v>
          </cell>
          <cell r="ID89">
            <v>222171.448</v>
          </cell>
          <cell r="IE89">
            <v>201959.36748000002</v>
          </cell>
          <cell r="IF89">
            <v>230319.44759999998</v>
          </cell>
          <cell r="IG89">
            <v>263028.03240000003</v>
          </cell>
          <cell r="IH89">
            <v>293794.06320000003</v>
          </cell>
          <cell r="II89" t="str">
            <v>#N/A N/A</v>
          </cell>
          <cell r="IJ89">
            <v>1925.011962890625</v>
          </cell>
          <cell r="IK89">
            <v>1361.5679931640625</v>
          </cell>
          <cell r="IL89">
            <v>3560.510009765625</v>
          </cell>
          <cell r="IM89">
            <v>4906.505859375</v>
          </cell>
          <cell r="IN89">
            <v>3168.053955078125</v>
          </cell>
          <cell r="IO89">
            <v>2655.60498046875</v>
          </cell>
          <cell r="IP89">
            <v>14755.9697265625</v>
          </cell>
          <cell r="IQ89">
            <v>12618.251699999997</v>
          </cell>
          <cell r="IR89">
            <v>19795.932000000001</v>
          </cell>
          <cell r="IS89">
            <v>25239.907499999998</v>
          </cell>
          <cell r="IT89">
            <v>14196.1235</v>
          </cell>
          <cell r="IU89">
            <v>13515.099450000002</v>
          </cell>
          <cell r="IV89">
            <v>19062.122099999997</v>
          </cell>
          <cell r="IW89">
            <v>13626.377999999999</v>
          </cell>
          <cell r="IX89" t="str">
            <v>#N/A N/A</v>
          </cell>
          <cell r="IY89">
            <v>38039.822265625</v>
          </cell>
          <cell r="IZ89">
            <v>25243.1748046875</v>
          </cell>
          <cell r="JA89">
            <v>19994.7939453125</v>
          </cell>
          <cell r="JB89">
            <v>17851.548828125</v>
          </cell>
          <cell r="JC89">
            <v>13980.97607421875</v>
          </cell>
          <cell r="JD89">
            <v>12923.3310546875</v>
          </cell>
          <cell r="JE89">
            <v>26227.9423828125</v>
          </cell>
          <cell r="JF89">
            <v>9132.5776499999993</v>
          </cell>
          <cell r="JG89">
            <v>7136.5319999999992</v>
          </cell>
          <cell r="JH89">
            <v>41592.208999999995</v>
          </cell>
          <cell r="JI89">
            <v>40935.108630000002</v>
          </cell>
          <cell r="JJ89">
            <v>33124.893450000003</v>
          </cell>
          <cell r="JK89">
            <v>28143.773699999998</v>
          </cell>
          <cell r="JL89">
            <v>23273.258400000002</v>
          </cell>
          <cell r="JM89" t="str">
            <v>#N/A N/A</v>
          </cell>
          <cell r="JN89">
            <v>43236.4697265625</v>
          </cell>
          <cell r="JO89">
            <v>32463.515380859375</v>
          </cell>
          <cell r="JP89">
            <v>40952.406982421875</v>
          </cell>
          <cell r="JQ89">
            <v>39121.780029296875</v>
          </cell>
          <cell r="JR89">
            <v>56706.64013671875</v>
          </cell>
          <cell r="JS89">
            <v>58822.7841796875</v>
          </cell>
          <cell r="JT89">
            <v>78966.8974609375</v>
          </cell>
          <cell r="JU89">
            <v>35578.3344</v>
          </cell>
          <cell r="JV89">
            <v>41067</v>
          </cell>
          <cell r="JW89">
            <v>101992.39600000001</v>
          </cell>
          <cell r="JX89">
            <v>80272.016240000012</v>
          </cell>
          <cell r="JY89">
            <v>77160.230700000015</v>
          </cell>
          <cell r="JZ89">
            <v>73922.847599999994</v>
          </cell>
          <cell r="KA89">
            <v>67258.186199999996</v>
          </cell>
          <cell r="KB89" t="str">
            <v>#N/A N/A</v>
          </cell>
          <cell r="KC89">
            <v>8171.53076171875</v>
          </cell>
          <cell r="KD89">
            <v>8573.3486328125</v>
          </cell>
          <cell r="KE89">
            <v>6786.84423828125</v>
          </cell>
          <cell r="KF89">
            <v>7323.48095703125</v>
          </cell>
          <cell r="KG89">
            <v>8029.59814453125</v>
          </cell>
          <cell r="KH89">
            <v>8312.3330078125</v>
          </cell>
          <cell r="KI89">
            <v>11615.6474609375</v>
          </cell>
          <cell r="KJ89">
            <v>21045.473849999998</v>
          </cell>
          <cell r="KK89">
            <v>23364.899999999994</v>
          </cell>
          <cell r="KL89">
            <v>17004.274000000001</v>
          </cell>
          <cell r="KM89">
            <v>18204.07459</v>
          </cell>
          <cell r="KN89">
            <v>23050.966050000003</v>
          </cell>
          <cell r="KO89">
            <v>28536.438000000002</v>
          </cell>
          <cell r="KP89">
            <v>34278.525000000001</v>
          </cell>
          <cell r="KQ89" t="str">
            <v>#N/A N/A</v>
          </cell>
          <cell r="KR89">
            <v>46558.23779296875</v>
          </cell>
          <cell r="KS89">
            <v>53845.0537109375</v>
          </cell>
          <cell r="KT89">
            <v>47480.95751953125</v>
          </cell>
          <cell r="KU89">
            <v>51000.80126953125</v>
          </cell>
          <cell r="KV89">
            <v>75398.05908203125</v>
          </cell>
          <cell r="KW89">
            <v>76563.1416015625</v>
          </cell>
          <cell r="KX89">
            <v>102764.3212890625</v>
          </cell>
          <cell r="KY89">
            <v>122950.56795</v>
          </cell>
          <cell r="KZ89">
            <v>138725.49599999996</v>
          </cell>
          <cell r="LA89">
            <v>120179.052</v>
          </cell>
          <cell r="LB89">
            <v>121687.35123999999</v>
          </cell>
          <cell r="LC89">
            <v>153159.2169</v>
          </cell>
          <cell r="LD89">
            <v>189105.18479999999</v>
          </cell>
          <cell r="LE89">
            <v>226535.87699999998</v>
          </cell>
          <cell r="LF89" t="str">
            <v>#N/A N/A</v>
          </cell>
          <cell r="LG89">
            <v>-9211.900390625</v>
          </cell>
          <cell r="LH89">
            <v>-2326.699951171875</v>
          </cell>
          <cell r="LI89">
            <v>-8677.4287109375</v>
          </cell>
          <cell r="LJ89">
            <v>-12190.3251953125</v>
          </cell>
          <cell r="LK89">
            <v>-13204.7578125</v>
          </cell>
          <cell r="LL89">
            <v>-19762.806640625</v>
          </cell>
          <cell r="LM89">
            <v>-24493.603515625</v>
          </cell>
          <cell r="LN89">
            <v>-22850.451006732103</v>
          </cell>
          <cell r="LO89">
            <v>-27903.40588201904</v>
          </cell>
          <cell r="LP89">
            <v>-32455.603740986513</v>
          </cell>
          <cell r="LQ89">
            <v>-19268.798570446495</v>
          </cell>
          <cell r="LR89">
            <v>-16202.304733710978</v>
          </cell>
          <cell r="LS89">
            <v>-21039.877750278047</v>
          </cell>
          <cell r="LT89">
            <v>-13040.532122417813</v>
          </cell>
          <cell r="LU89" t="str">
            <v>#N/A N/A</v>
          </cell>
          <cell r="LV89" t="str">
            <v>#N/A N/A</v>
          </cell>
          <cell r="LW89" t="str">
            <v>#N/A N/A</v>
          </cell>
          <cell r="LX89" t="str">
            <v>#N/A N/A</v>
          </cell>
          <cell r="LY89" t="str">
            <v>#N/A N/A</v>
          </cell>
          <cell r="LZ89" t="str">
            <v>#N/A N/A</v>
          </cell>
          <cell r="MA89" t="str">
            <v>#N/A N/A</v>
          </cell>
          <cell r="MB89" t="str">
            <v>#N/A N/A</v>
          </cell>
          <cell r="MC89" t="str">
            <v>#N/A N/A</v>
          </cell>
          <cell r="MD89" t="str">
            <v>#N/A N/A</v>
          </cell>
          <cell r="ME89" t="str">
            <v>#N/A N/A</v>
          </cell>
          <cell r="MF89">
            <v>870.52697915497401</v>
          </cell>
          <cell r="MG89">
            <v>732.25717507338231</v>
          </cell>
          <cell r="MH89">
            <v>782.02426864214772</v>
          </cell>
          <cell r="MI89">
            <v>506.09154185304601</v>
          </cell>
          <cell r="MJ89" t="str">
            <v>#N/A N/A</v>
          </cell>
          <cell r="MK89" t="str">
            <v>#N/A N/A</v>
          </cell>
          <cell r="ML89" t="str">
            <v>#N/A N/A</v>
          </cell>
          <cell r="MM89" t="str">
            <v>#N/A N/A</v>
          </cell>
          <cell r="MN89" t="str">
            <v>#N/A N/A</v>
          </cell>
          <cell r="MO89" t="str">
            <v>#N/A N/A</v>
          </cell>
          <cell r="MP89" t="str">
            <v>#N/A N/A</v>
          </cell>
          <cell r="MQ89" t="str">
            <v>#N/A N/A</v>
          </cell>
          <cell r="MR89" t="str">
            <v>#N/A N/A</v>
          </cell>
          <cell r="MS89" t="str">
            <v>#N/A N/A</v>
          </cell>
          <cell r="MT89">
            <v>11866.675342861703</v>
          </cell>
          <cell r="MU89">
            <v>26.261707751043911</v>
          </cell>
          <cell r="MV89">
            <v>3515.627140947714</v>
          </cell>
          <cell r="MW89">
            <v>3630.4192325285107</v>
          </cell>
          <cell r="MX89">
            <v>189.21145613910775</v>
          </cell>
          <cell r="MY89" t="str">
            <v>#N/A N/A</v>
          </cell>
          <cell r="MZ89">
            <v>-1632</v>
          </cell>
          <cell r="NA89">
            <v>0</v>
          </cell>
          <cell r="NB89">
            <v>-24155.490234375</v>
          </cell>
          <cell r="NC89">
            <v>-46988.0703125</v>
          </cell>
          <cell r="ND89">
            <v>-43158.921875</v>
          </cell>
          <cell r="NE89">
            <v>-61171.32421875</v>
          </cell>
          <cell r="NF89">
            <v>-60088.0859375</v>
          </cell>
          <cell r="NG89">
            <v>0</v>
          </cell>
          <cell r="NH89">
            <v>0</v>
          </cell>
          <cell r="NI89" t="str">
            <v>#N/A N/A</v>
          </cell>
          <cell r="NJ89">
            <v>0</v>
          </cell>
          <cell r="NK89">
            <v>0</v>
          </cell>
          <cell r="NL89">
            <v>0</v>
          </cell>
          <cell r="NM89">
            <v>-6975.2901512320213</v>
          </cell>
          <cell r="NN89" t="str">
            <v>#N/A N/A</v>
          </cell>
          <cell r="NO89">
            <v>4592.39990234375</v>
          </cell>
          <cell r="NP89">
            <v>1870.800048828125</v>
          </cell>
          <cell r="NQ89">
            <v>8261.4248046875</v>
          </cell>
          <cell r="NR89">
            <v>8209.505859375</v>
          </cell>
          <cell r="NS89">
            <v>9997.9501953125</v>
          </cell>
          <cell r="NT89">
            <v>10479.5712890625</v>
          </cell>
          <cell r="NU89">
            <v>13758.708984375</v>
          </cell>
          <cell r="NV89">
            <v>10945.507405176155</v>
          </cell>
          <cell r="NW89">
            <v>10578.441577186321</v>
          </cell>
          <cell r="NX89">
            <v>11786.867670587626</v>
          </cell>
          <cell r="NY89">
            <v>13341.920193372938</v>
          </cell>
          <cell r="NZ89">
            <v>13679.039650728071</v>
          </cell>
          <cell r="OA89">
            <v>15417.294504931218</v>
          </cell>
          <cell r="OB89">
            <v>15981.493579085191</v>
          </cell>
          <cell r="OC89" t="str">
            <v>#N/A N/A</v>
          </cell>
          <cell r="OD89" t="str">
            <v>CLP</v>
          </cell>
        </row>
        <row r="90">
          <cell r="C90" t="str">
            <v>BETLAN DOS SA</v>
          </cell>
          <cell r="D90" t="str">
            <v>#N/A N/A</v>
          </cell>
          <cell r="E90" t="str">
            <v>#N/A N/A</v>
          </cell>
          <cell r="F90" t="str">
            <v>#N/A N/A</v>
          </cell>
          <cell r="G90" t="str">
            <v>#N/A N/A</v>
          </cell>
          <cell r="H90" t="str">
            <v>#N/A N/A</v>
          </cell>
          <cell r="I90" t="str">
            <v>#N/A N/A</v>
          </cell>
          <cell r="J90" t="str">
            <v>#N/A N/A</v>
          </cell>
          <cell r="K90" t="str">
            <v>#N/A N/A</v>
          </cell>
          <cell r="L90" t="str">
            <v>#N/A N/A</v>
          </cell>
          <cell r="M90" t="str">
            <v>#N/A N/A</v>
          </cell>
          <cell r="N90" t="str">
            <v>#N/A N/A</v>
          </cell>
          <cell r="O90">
            <v>102474.895</v>
          </cell>
          <cell r="P90">
            <v>1446.6310000000001</v>
          </cell>
          <cell r="Q90">
            <v>349.25</v>
          </cell>
          <cell r="R90" t="str">
            <v>#N/A N/A</v>
          </cell>
          <cell r="S90" t="str">
            <v>#N/A N/A</v>
          </cell>
          <cell r="T90" t="str">
            <v>#N/A N/A</v>
          </cell>
          <cell r="U90" t="str">
            <v>#N/A N/A</v>
          </cell>
          <cell r="V90" t="str">
            <v>#N/A N/A</v>
          </cell>
          <cell r="W90" t="str">
            <v>#N/A N/A</v>
          </cell>
          <cell r="X90" t="str">
            <v>#N/A N/A</v>
          </cell>
          <cell r="Y90" t="str">
            <v>#N/A N/A</v>
          </cell>
          <cell r="Z90" t="str">
            <v>#N/A N/A</v>
          </cell>
          <cell r="AA90" t="str">
            <v>#N/A N/A</v>
          </cell>
          <cell r="AB90" t="str">
            <v>#N/A N/A</v>
          </cell>
          <cell r="AC90" t="str">
            <v>#N/A N/A</v>
          </cell>
          <cell r="AD90" t="str">
            <v>#N/A N/A</v>
          </cell>
          <cell r="AE90" t="str">
            <v>#N/A N/A</v>
          </cell>
          <cell r="AF90" t="str">
            <v>#N/A N/A</v>
          </cell>
          <cell r="AG90" t="str">
            <v>#N/A N/A</v>
          </cell>
          <cell r="AH90" t="str">
            <v>#N/A N/A</v>
          </cell>
          <cell r="AI90" t="str">
            <v>#N/A N/A</v>
          </cell>
          <cell r="AJ90" t="str">
            <v>#N/A N/A</v>
          </cell>
          <cell r="AK90" t="str">
            <v>#N/A N/A</v>
          </cell>
          <cell r="AL90" t="str">
            <v>#N/A N/A</v>
          </cell>
          <cell r="AM90" t="str">
            <v>#N/A N/A</v>
          </cell>
          <cell r="AN90" t="str">
            <v>#N/A N/A</v>
          </cell>
          <cell r="AO90" t="str">
            <v>#N/A N/A</v>
          </cell>
          <cell r="AP90" t="str">
            <v>#N/A N/A</v>
          </cell>
          <cell r="AQ90" t="str">
            <v>#N/A N/A</v>
          </cell>
          <cell r="AR90" t="str">
            <v>#N/A N/A</v>
          </cell>
          <cell r="AS90" t="str">
            <v>#N/A N/A</v>
          </cell>
          <cell r="AT90" t="str">
            <v>#N/A N/A</v>
          </cell>
          <cell r="AU90" t="str">
            <v>#N/A N/A</v>
          </cell>
          <cell r="AV90" t="str">
            <v>#N/A N/A</v>
          </cell>
          <cell r="AW90" t="str">
            <v>#N/A N/A</v>
          </cell>
          <cell r="AX90" t="str">
            <v>#N/A N/A</v>
          </cell>
          <cell r="AY90" t="str">
            <v>#N/A N/A</v>
          </cell>
          <cell r="AZ90" t="str">
            <v>#N/A N/A</v>
          </cell>
          <cell r="BA90" t="str">
            <v>#N/A N/A</v>
          </cell>
          <cell r="BB90" t="str">
            <v>#N/A N/A</v>
          </cell>
          <cell r="BC90" t="str">
            <v>#N/A N/A</v>
          </cell>
          <cell r="BD90" t="str">
            <v>#N/A N/A</v>
          </cell>
          <cell r="BE90" t="str">
            <v>#N/A N/A</v>
          </cell>
          <cell r="BF90" t="str">
            <v>#N/A N/A</v>
          </cell>
          <cell r="BG90" t="str">
            <v>#N/A N/A</v>
          </cell>
          <cell r="BH90">
            <v>-203.72399999999999</v>
          </cell>
          <cell r="BI90">
            <v>-268.64699999999999</v>
          </cell>
          <cell r="BJ90">
            <v>-318.71699999999998</v>
          </cell>
          <cell r="BK90" t="str">
            <v>#N/A N/A</v>
          </cell>
          <cell r="BL90" t="str">
            <v>#N/A N/A</v>
          </cell>
          <cell r="BM90" t="str">
            <v>#N/A N/A</v>
          </cell>
          <cell r="BN90" t="str">
            <v>#N/A N/A</v>
          </cell>
          <cell r="BO90" t="str">
            <v>#N/A N/A</v>
          </cell>
          <cell r="BP90" t="str">
            <v>#N/A N/A</v>
          </cell>
          <cell r="BQ90" t="str">
            <v>#N/A N/A</v>
          </cell>
          <cell r="BR90" t="str">
            <v>#N/A N/A</v>
          </cell>
          <cell r="BS90" t="str">
            <v>#N/A N/A</v>
          </cell>
          <cell r="BT90" t="str">
            <v>#N/A N/A</v>
          </cell>
          <cell r="BU90" t="str">
            <v>#N/A N/A</v>
          </cell>
          <cell r="BV90" t="str">
            <v>#N/A N/A</v>
          </cell>
          <cell r="BW90" t="str">
            <v>#N/A N/A</v>
          </cell>
          <cell r="BX90">
            <v>321.03100000000001</v>
          </cell>
          <cell r="BY90">
            <v>339.07400000000001</v>
          </cell>
          <cell r="BZ90" t="str">
            <v>#N/A N/A</v>
          </cell>
          <cell r="CA90" t="str">
            <v>#N/A N/A</v>
          </cell>
          <cell r="CB90" t="str">
            <v>#N/A N/A</v>
          </cell>
          <cell r="CC90" t="str">
            <v>#N/A N/A</v>
          </cell>
          <cell r="CD90" t="str">
            <v>#N/A N/A</v>
          </cell>
          <cell r="CE90" t="str">
            <v>#N/A N/A</v>
          </cell>
          <cell r="CF90" t="str">
            <v>#N/A N/A</v>
          </cell>
          <cell r="CG90" t="str">
            <v>#N/A N/A</v>
          </cell>
          <cell r="CH90" t="str">
            <v>#N/A N/A</v>
          </cell>
          <cell r="CI90" t="str">
            <v>#N/A N/A</v>
          </cell>
          <cell r="CJ90" t="str">
            <v>#N/A N/A</v>
          </cell>
          <cell r="CK90" t="str">
            <v>#N/A N/A</v>
          </cell>
          <cell r="CL90" t="str">
            <v>#N/A N/A</v>
          </cell>
          <cell r="CM90" t="str">
            <v>#N/A N/A</v>
          </cell>
          <cell r="CN90" t="str">
            <v>#N/A N/A</v>
          </cell>
          <cell r="CO90" t="str">
            <v>#N/A N/A</v>
          </cell>
          <cell r="CP90" t="str">
            <v>#N/A N/A</v>
          </cell>
          <cell r="CQ90" t="str">
            <v>#N/A N/A</v>
          </cell>
          <cell r="CR90" t="str">
            <v>#N/A N/A</v>
          </cell>
          <cell r="CS90" t="str">
            <v>#N/A N/A</v>
          </cell>
          <cell r="CT90" t="str">
            <v>#N/A N/A</v>
          </cell>
          <cell r="CU90" t="str">
            <v>#N/A N/A</v>
          </cell>
          <cell r="CV90" t="str">
            <v>#N/A N/A</v>
          </cell>
          <cell r="CW90" t="str">
            <v>#N/A N/A</v>
          </cell>
          <cell r="CX90" t="str">
            <v>#N/A N/A</v>
          </cell>
          <cell r="CY90" t="str">
            <v>#N/A N/A</v>
          </cell>
          <cell r="CZ90">
            <v>-11354.885</v>
          </cell>
          <cell r="DA90">
            <v>-40955.485999999997</v>
          </cell>
          <cell r="DB90">
            <v>-17765.823</v>
          </cell>
          <cell r="DC90">
            <v>-49988.12</v>
          </cell>
          <cell r="DD90" t="str">
            <v>#N/A N/A</v>
          </cell>
          <cell r="DE90" t="str">
            <v>#N/A N/A</v>
          </cell>
          <cell r="DF90" t="str">
            <v>#N/A N/A</v>
          </cell>
          <cell r="DG90" t="str">
            <v>#N/A N/A</v>
          </cell>
          <cell r="DH90" t="str">
            <v>#N/A N/A</v>
          </cell>
          <cell r="DI90" t="str">
            <v>#N/A N/A</v>
          </cell>
          <cell r="DJ90" t="str">
            <v>#N/A N/A</v>
          </cell>
          <cell r="DK90" t="str">
            <v>#N/A N/A</v>
          </cell>
          <cell r="DL90" t="str">
            <v>#N/A N/A</v>
          </cell>
          <cell r="DM90" t="str">
            <v>#N/A N/A</v>
          </cell>
          <cell r="DN90" t="str">
            <v>#N/A N/A</v>
          </cell>
          <cell r="DO90">
            <v>-21182.769</v>
          </cell>
          <cell r="DP90">
            <v>-9702.8469999999998</v>
          </cell>
          <cell r="DQ90">
            <v>298.08799999999997</v>
          </cell>
          <cell r="DR90">
            <v>46.510999999999996</v>
          </cell>
          <cell r="DS90" t="str">
            <v>#N/A N/A</v>
          </cell>
          <cell r="DT90" t="str">
            <v>#N/A N/A</v>
          </cell>
          <cell r="DU90" t="str">
            <v>#N/A N/A</v>
          </cell>
          <cell r="DV90" t="str">
            <v>#N/A N/A</v>
          </cell>
          <cell r="DW90" t="str">
            <v>#N/A N/A</v>
          </cell>
          <cell r="DX90" t="str">
            <v>#N/A N/A</v>
          </cell>
          <cell r="DY90" t="str">
            <v>#N/A N/A</v>
          </cell>
          <cell r="DZ90" t="str">
            <v>#N/A N/A</v>
          </cell>
          <cell r="EA90" t="str">
            <v>#N/A N/A</v>
          </cell>
          <cell r="EB90" t="str">
            <v>#N/A N/A</v>
          </cell>
          <cell r="EC90" t="str">
            <v>#N/A N/A</v>
          </cell>
          <cell r="ED90">
            <v>9827.884</v>
          </cell>
          <cell r="EE90">
            <v>-31252.638999999999</v>
          </cell>
          <cell r="EF90">
            <v>-18063.911</v>
          </cell>
          <cell r="EG90">
            <v>-50034.631000000001</v>
          </cell>
          <cell r="EH90" t="str">
            <v>#N/A N/A</v>
          </cell>
          <cell r="EI90" t="str">
            <v>#N/A N/A</v>
          </cell>
          <cell r="EJ90" t="str">
            <v>#N/A N/A</v>
          </cell>
          <cell r="EK90" t="str">
            <v>#N/A N/A</v>
          </cell>
          <cell r="EL90" t="str">
            <v>#N/A N/A</v>
          </cell>
          <cell r="EM90" t="str">
            <v>#N/A N/A</v>
          </cell>
          <cell r="EN90" t="str">
            <v>#N/A N/A</v>
          </cell>
          <cell r="EO90" t="str">
            <v>#N/A N/A</v>
          </cell>
          <cell r="EP90" t="str">
            <v>#N/A N/A</v>
          </cell>
          <cell r="EQ90" t="str">
            <v>#N/A N/A</v>
          </cell>
          <cell r="ER90" t="str">
            <v>#N/A N/A</v>
          </cell>
          <cell r="ES90">
            <v>1250.172</v>
          </cell>
          <cell r="ET90">
            <v>368.173</v>
          </cell>
          <cell r="EU90">
            <v>70.733999999999995</v>
          </cell>
          <cell r="EV90">
            <v>28.297999999999998</v>
          </cell>
          <cell r="EW90" t="str">
            <v>#N/A N/A</v>
          </cell>
          <cell r="EX90" t="str">
            <v>#N/A N/A</v>
          </cell>
          <cell r="EY90" t="str">
            <v>#N/A N/A</v>
          </cell>
          <cell r="EZ90" t="str">
            <v>#N/A N/A</v>
          </cell>
          <cell r="FA90" t="str">
            <v>#N/A N/A</v>
          </cell>
          <cell r="FB90" t="str">
            <v>#N/A N/A</v>
          </cell>
          <cell r="FC90" t="str">
            <v>#N/A N/A</v>
          </cell>
          <cell r="FD90" t="str">
            <v>#N/A N/A</v>
          </cell>
          <cell r="FE90" t="str">
            <v>#N/A N/A</v>
          </cell>
          <cell r="FF90" t="str">
            <v>#N/A N/A</v>
          </cell>
          <cell r="FG90" t="str">
            <v>#N/A N/A</v>
          </cell>
          <cell r="FH90">
            <v>152469.45699999999</v>
          </cell>
          <cell r="FI90">
            <v>124048.82399999999</v>
          </cell>
          <cell r="FJ90">
            <v>105214.364</v>
          </cell>
          <cell r="FK90">
            <v>55526.926999999996</v>
          </cell>
          <cell r="FL90" t="str">
            <v>#N/A N/A</v>
          </cell>
          <cell r="FM90" t="str">
            <v>#N/A N/A</v>
          </cell>
          <cell r="FN90" t="str">
            <v>#N/A N/A</v>
          </cell>
          <cell r="FO90" t="str">
            <v>#N/A N/A</v>
          </cell>
          <cell r="FP90" t="str">
            <v>#N/A N/A</v>
          </cell>
          <cell r="FQ90" t="str">
            <v>#N/A N/A</v>
          </cell>
          <cell r="FR90" t="str">
            <v>#N/A N/A</v>
          </cell>
          <cell r="FS90" t="str">
            <v>#N/A N/A</v>
          </cell>
          <cell r="FT90" t="str">
            <v>#N/A N/A</v>
          </cell>
          <cell r="FU90" t="str">
            <v>#N/A N/A</v>
          </cell>
          <cell r="FV90" t="str">
            <v>#N/A N/A</v>
          </cell>
          <cell r="FW90">
            <v>950</v>
          </cell>
          <cell r="FX90">
            <v>3.69</v>
          </cell>
          <cell r="FY90">
            <v>12007.253999999999</v>
          </cell>
          <cell r="FZ90">
            <v>14086.180999999999</v>
          </cell>
          <cell r="GA90" t="str">
            <v>#N/A N/A</v>
          </cell>
          <cell r="GB90" t="str">
            <v>#N/A N/A</v>
          </cell>
          <cell r="GC90" t="str">
            <v>#N/A N/A</v>
          </cell>
          <cell r="GD90" t="str">
            <v>#N/A N/A</v>
          </cell>
          <cell r="GE90" t="str">
            <v>#N/A N/A</v>
          </cell>
          <cell r="GF90" t="str">
            <v>#N/A N/A</v>
          </cell>
          <cell r="GG90" t="str">
            <v>#N/A N/A</v>
          </cell>
          <cell r="GH90" t="str">
            <v>#N/A N/A</v>
          </cell>
          <cell r="GI90" t="str">
            <v>#N/A N/A</v>
          </cell>
          <cell r="GJ90" t="str">
            <v>#N/A N/A</v>
          </cell>
          <cell r="GK90" t="str">
            <v>#N/A N/A</v>
          </cell>
          <cell r="GL90" t="str">
            <v>#N/A N/A</v>
          </cell>
          <cell r="GM90" t="str">
            <v>#N/A N/A</v>
          </cell>
          <cell r="GN90" t="str">
            <v>#N/A N/A</v>
          </cell>
          <cell r="GO90" t="str">
            <v>#N/A N/A</v>
          </cell>
          <cell r="GP90" t="str">
            <v>#N/A N/A</v>
          </cell>
          <cell r="GQ90" t="str">
            <v>#N/A N/A</v>
          </cell>
          <cell r="GR90" t="str">
            <v>#N/A N/A</v>
          </cell>
          <cell r="GS90" t="str">
            <v>#N/A N/A</v>
          </cell>
          <cell r="GT90" t="str">
            <v>#N/A N/A</v>
          </cell>
          <cell r="GU90" t="str">
            <v>#N/A N/A</v>
          </cell>
          <cell r="GV90" t="str">
            <v>#N/A N/A</v>
          </cell>
          <cell r="GW90" t="str">
            <v>#N/A N/A</v>
          </cell>
          <cell r="GX90" t="str">
            <v>#N/A N/A</v>
          </cell>
          <cell r="GY90" t="str">
            <v>#N/A N/A</v>
          </cell>
          <cell r="GZ90" t="str">
            <v>#N/A N/A</v>
          </cell>
          <cell r="HA90" t="str">
            <v>#N/A N/A</v>
          </cell>
          <cell r="HB90" t="str">
            <v>#N/A N/A</v>
          </cell>
          <cell r="HC90" t="str">
            <v>#N/A N/A</v>
          </cell>
          <cell r="HD90" t="str">
            <v>#N/A N/A</v>
          </cell>
          <cell r="HE90" t="str">
            <v>#N/A N/A</v>
          </cell>
          <cell r="HF90" t="str">
            <v>#N/A N/A</v>
          </cell>
          <cell r="HG90" t="str">
            <v>#N/A N/A</v>
          </cell>
          <cell r="HH90" t="str">
            <v>#N/A N/A</v>
          </cell>
          <cell r="HI90" t="str">
            <v>#N/A N/A</v>
          </cell>
          <cell r="HJ90" t="str">
            <v>#N/A N/A</v>
          </cell>
          <cell r="HK90" t="str">
            <v>#N/A N/A</v>
          </cell>
          <cell r="HL90" t="str">
            <v>#N/A N/A</v>
          </cell>
          <cell r="HM90" t="str">
            <v>#N/A N/A</v>
          </cell>
          <cell r="HN90" t="str">
            <v>#N/A N/A</v>
          </cell>
          <cell r="HO90" t="str">
            <v>#N/A N/A</v>
          </cell>
          <cell r="HP90" t="str">
            <v>#N/A N/A</v>
          </cell>
          <cell r="HQ90" t="str">
            <v>#N/A N/A</v>
          </cell>
          <cell r="HR90" t="str">
            <v>#N/A N/A</v>
          </cell>
          <cell r="HS90" t="str">
            <v>#N/A N/A</v>
          </cell>
          <cell r="HT90" t="str">
            <v>#N/A N/A</v>
          </cell>
          <cell r="HU90" t="str">
            <v>#N/A N/A</v>
          </cell>
          <cell r="HV90" t="str">
            <v>#N/A N/A</v>
          </cell>
          <cell r="HW90" t="str">
            <v>#N/A N/A</v>
          </cell>
          <cell r="HX90" t="str">
            <v>#N/A N/A</v>
          </cell>
          <cell r="HY90" t="str">
            <v>#N/A N/A</v>
          </cell>
          <cell r="HZ90" t="str">
            <v>#N/A N/A</v>
          </cell>
          <cell r="IA90" t="str">
            <v>#N/A N/A</v>
          </cell>
          <cell r="IB90" t="str">
            <v>#N/A N/A</v>
          </cell>
          <cell r="IC90" t="str">
            <v>#N/A N/A</v>
          </cell>
          <cell r="ID90" t="str">
            <v>#N/A N/A</v>
          </cell>
          <cell r="IE90">
            <v>154689.68799999999</v>
          </cell>
          <cell r="IF90">
            <v>139177.848</v>
          </cell>
          <cell r="IG90">
            <v>120168.50599999999</v>
          </cell>
          <cell r="IH90">
            <v>72638.142999999996</v>
          </cell>
          <cell r="II90" t="str">
            <v>#N/A N/A</v>
          </cell>
          <cell r="IJ90" t="str">
            <v>#N/A N/A</v>
          </cell>
          <cell r="IK90" t="str">
            <v>#N/A N/A</v>
          </cell>
          <cell r="IL90" t="str">
            <v>#N/A N/A</v>
          </cell>
          <cell r="IM90" t="str">
            <v>#N/A N/A</v>
          </cell>
          <cell r="IN90" t="str">
            <v>#N/A N/A</v>
          </cell>
          <cell r="IO90" t="str">
            <v>#N/A N/A</v>
          </cell>
          <cell r="IP90" t="str">
            <v>#N/A N/A</v>
          </cell>
          <cell r="IQ90" t="str">
            <v>#N/A N/A</v>
          </cell>
          <cell r="IR90" t="str">
            <v>#N/A N/A</v>
          </cell>
          <cell r="IS90" t="str">
            <v>#N/A N/A</v>
          </cell>
          <cell r="IT90" t="str">
            <v>#N/A N/A</v>
          </cell>
          <cell r="IU90" t="str">
            <v>#N/A N/A</v>
          </cell>
          <cell r="IV90" t="str">
            <v>#N/A N/A</v>
          </cell>
          <cell r="IW90" t="str">
            <v>#N/A N/A</v>
          </cell>
          <cell r="IX90" t="str">
            <v>#N/A N/A</v>
          </cell>
          <cell r="IY90" t="str">
            <v>#N/A N/A</v>
          </cell>
          <cell r="IZ90" t="str">
            <v>#N/A N/A</v>
          </cell>
          <cell r="JA90" t="str">
            <v>#N/A N/A</v>
          </cell>
          <cell r="JB90" t="str">
            <v>#N/A N/A</v>
          </cell>
          <cell r="JC90" t="str">
            <v>#N/A N/A</v>
          </cell>
          <cell r="JD90" t="str">
            <v>#N/A N/A</v>
          </cell>
          <cell r="JE90" t="str">
            <v>#N/A N/A</v>
          </cell>
          <cell r="JF90" t="str">
            <v>#N/A N/A</v>
          </cell>
          <cell r="JG90" t="str">
            <v>#N/A N/A</v>
          </cell>
          <cell r="JH90" t="str">
            <v>#N/A N/A</v>
          </cell>
          <cell r="JI90">
            <v>0</v>
          </cell>
          <cell r="JJ90">
            <v>22292.624</v>
          </cell>
          <cell r="JK90">
            <v>0</v>
          </cell>
          <cell r="JL90">
            <v>15085.702000000001</v>
          </cell>
          <cell r="JM90" t="str">
            <v>#N/A N/A</v>
          </cell>
          <cell r="JN90" t="str">
            <v>#N/A N/A</v>
          </cell>
          <cell r="JO90" t="str">
            <v>#N/A N/A</v>
          </cell>
          <cell r="JP90" t="str">
            <v>#N/A N/A</v>
          </cell>
          <cell r="JQ90" t="str">
            <v>#N/A N/A</v>
          </cell>
          <cell r="JR90" t="str">
            <v>#N/A N/A</v>
          </cell>
          <cell r="JS90" t="str">
            <v>#N/A N/A</v>
          </cell>
          <cell r="JT90" t="str">
            <v>#N/A N/A</v>
          </cell>
          <cell r="JU90" t="str">
            <v>#N/A N/A</v>
          </cell>
          <cell r="JV90" t="str">
            <v>#N/A N/A</v>
          </cell>
          <cell r="JW90" t="str">
            <v>#N/A N/A</v>
          </cell>
          <cell r="JX90">
            <v>9878.9480000000003</v>
          </cell>
          <cell r="JY90">
            <v>25661.811999999998</v>
          </cell>
          <cell r="JZ90">
            <v>24716.381000000001</v>
          </cell>
          <cell r="KA90">
            <v>27220.649000000001</v>
          </cell>
          <cell r="KB90" t="str">
            <v>#N/A N/A</v>
          </cell>
          <cell r="KC90" t="str">
            <v>#N/A N/A</v>
          </cell>
          <cell r="KD90" t="str">
            <v>#N/A N/A</v>
          </cell>
          <cell r="KE90" t="str">
            <v>#N/A N/A</v>
          </cell>
          <cell r="KF90" t="str">
            <v>#N/A N/A</v>
          </cell>
          <cell r="KG90" t="str">
            <v>#N/A N/A</v>
          </cell>
          <cell r="KH90" t="str">
            <v>#N/A N/A</v>
          </cell>
          <cell r="KI90" t="str">
            <v>#N/A N/A</v>
          </cell>
          <cell r="KJ90" t="str">
            <v>#N/A N/A</v>
          </cell>
          <cell r="KK90" t="str">
            <v>#N/A N/A</v>
          </cell>
          <cell r="KL90" t="str">
            <v>#N/A N/A</v>
          </cell>
          <cell r="KM90">
            <v>0</v>
          </cell>
          <cell r="KN90">
            <v>0</v>
          </cell>
          <cell r="KO90">
            <v>0</v>
          </cell>
          <cell r="KP90">
            <v>0</v>
          </cell>
          <cell r="KQ90" t="str">
            <v>#N/A N/A</v>
          </cell>
          <cell r="KR90" t="str">
            <v>#N/A N/A</v>
          </cell>
          <cell r="KS90" t="str">
            <v>#N/A N/A</v>
          </cell>
          <cell r="KT90" t="str">
            <v>#N/A N/A</v>
          </cell>
          <cell r="KU90" t="str">
            <v>#N/A N/A</v>
          </cell>
          <cell r="KV90" t="str">
            <v>#N/A N/A</v>
          </cell>
          <cell r="KW90" t="str">
            <v>#N/A N/A</v>
          </cell>
          <cell r="KX90" t="str">
            <v>#N/A N/A</v>
          </cell>
          <cell r="KY90" t="str">
            <v>#N/A N/A</v>
          </cell>
          <cell r="KZ90" t="str">
            <v>#N/A N/A</v>
          </cell>
          <cell r="LA90" t="str">
            <v>#N/A N/A</v>
          </cell>
          <cell r="LB90">
            <v>144810.74</v>
          </cell>
          <cell r="LC90">
            <v>113516.03599999999</v>
          </cell>
          <cell r="LD90">
            <v>95452.125</v>
          </cell>
          <cell r="LE90">
            <v>45417.493999999999</v>
          </cell>
          <cell r="LF90" t="str">
            <v>#N/A N/A</v>
          </cell>
          <cell r="LG90" t="str">
            <v>#N/A N/A</v>
          </cell>
          <cell r="LH90" t="str">
            <v>#N/A N/A</v>
          </cell>
          <cell r="LI90" t="str">
            <v>#N/A N/A</v>
          </cell>
          <cell r="LJ90" t="str">
            <v>#N/A N/A</v>
          </cell>
          <cell r="LK90" t="str">
            <v>#N/A N/A</v>
          </cell>
          <cell r="LL90" t="str">
            <v>#N/A N/A</v>
          </cell>
          <cell r="LM90" t="str">
            <v>#N/A N/A</v>
          </cell>
          <cell r="LN90" t="str">
            <v>#N/A N/A</v>
          </cell>
          <cell r="LO90" t="str">
            <v>#N/A N/A</v>
          </cell>
          <cell r="LP90" t="str">
            <v>#N/A N/A</v>
          </cell>
          <cell r="LQ90" t="str">
            <v>#N/A N/A</v>
          </cell>
          <cell r="LR90" t="str">
            <v>#N/A N/A</v>
          </cell>
          <cell r="LS90">
            <v>0</v>
          </cell>
          <cell r="LT90">
            <v>0</v>
          </cell>
          <cell r="LU90" t="str">
            <v>#N/A N/A</v>
          </cell>
          <cell r="LV90" t="str">
            <v>#N/A N/A</v>
          </cell>
          <cell r="LW90" t="str">
            <v>#N/A N/A</v>
          </cell>
          <cell r="LX90" t="str">
            <v>#N/A N/A</v>
          </cell>
          <cell r="LY90" t="str">
            <v>#N/A N/A</v>
          </cell>
          <cell r="LZ90" t="str">
            <v>#N/A N/A</v>
          </cell>
          <cell r="MA90" t="str">
            <v>#N/A N/A</v>
          </cell>
          <cell r="MB90" t="str">
            <v>#N/A N/A</v>
          </cell>
          <cell r="MC90" t="str">
            <v>#N/A N/A</v>
          </cell>
          <cell r="MD90" t="str">
            <v>#N/A N/A</v>
          </cell>
          <cell r="ME90" t="str">
            <v>#N/A N/A</v>
          </cell>
          <cell r="MF90" t="str">
            <v>#N/A N/A</v>
          </cell>
          <cell r="MG90">
            <v>112.158</v>
          </cell>
          <cell r="MH90">
            <v>423.05699999999996</v>
          </cell>
          <cell r="MI90">
            <v>449.20400000000001</v>
          </cell>
          <cell r="MJ90" t="str">
            <v>#N/A N/A</v>
          </cell>
          <cell r="MK90" t="str">
            <v>#N/A N/A</v>
          </cell>
          <cell r="ML90" t="str">
            <v>#N/A N/A</v>
          </cell>
          <cell r="MM90" t="str">
            <v>#N/A N/A</v>
          </cell>
          <cell r="MN90" t="str">
            <v>#N/A N/A</v>
          </cell>
          <cell r="MO90" t="str">
            <v>#N/A N/A</v>
          </cell>
          <cell r="MP90" t="str">
            <v>#N/A N/A</v>
          </cell>
          <cell r="MQ90" t="str">
            <v>#N/A N/A</v>
          </cell>
          <cell r="MR90" t="str">
            <v>#N/A N/A</v>
          </cell>
          <cell r="MS90" t="str">
            <v>#N/A N/A</v>
          </cell>
          <cell r="MT90" t="str">
            <v>#N/A N/A</v>
          </cell>
          <cell r="MU90" t="str">
            <v>#N/A N/A</v>
          </cell>
          <cell r="MV90" t="str">
            <v>#N/A N/A</v>
          </cell>
          <cell r="MW90">
            <v>-16.652000000000001</v>
          </cell>
          <cell r="MX90">
            <v>211.62</v>
          </cell>
          <cell r="MY90" t="str">
            <v>#N/A N/A</v>
          </cell>
          <cell r="MZ90" t="str">
            <v>#N/A N/A</v>
          </cell>
          <cell r="NA90" t="str">
            <v>#N/A N/A</v>
          </cell>
          <cell r="NB90" t="str">
            <v>#N/A N/A</v>
          </cell>
          <cell r="NC90" t="str">
            <v>#N/A N/A</v>
          </cell>
          <cell r="ND90" t="str">
            <v>#N/A N/A</v>
          </cell>
          <cell r="NE90" t="str">
            <v>#N/A N/A</v>
          </cell>
          <cell r="NF90" t="str">
            <v>#N/A N/A</v>
          </cell>
          <cell r="NG90" t="str">
            <v>#N/A N/A</v>
          </cell>
          <cell r="NH90" t="str">
            <v>#N/A N/A</v>
          </cell>
          <cell r="NI90" t="str">
            <v>#N/A N/A</v>
          </cell>
          <cell r="NJ90" t="str">
            <v>#N/A N/A</v>
          </cell>
          <cell r="NK90">
            <v>-3.0720000000000001</v>
          </cell>
          <cell r="NL90">
            <v>0</v>
          </cell>
          <cell r="NM90">
            <v>0</v>
          </cell>
          <cell r="NN90" t="str">
            <v>#N/A N/A</v>
          </cell>
          <cell r="NO90" t="str">
            <v>#N/A N/A</v>
          </cell>
          <cell r="NP90" t="str">
            <v>#N/A N/A</v>
          </cell>
          <cell r="NQ90" t="str">
            <v>#N/A N/A</v>
          </cell>
          <cell r="NR90" t="str">
            <v>#N/A N/A</v>
          </cell>
          <cell r="NS90" t="str">
            <v>#N/A N/A</v>
          </cell>
          <cell r="NT90" t="str">
            <v>#N/A N/A</v>
          </cell>
          <cell r="NU90" t="str">
            <v>#N/A N/A</v>
          </cell>
          <cell r="NV90" t="str">
            <v>#N/A N/A</v>
          </cell>
          <cell r="NW90" t="str">
            <v>#N/A N/A</v>
          </cell>
          <cell r="NX90" t="str">
            <v>#N/A N/A</v>
          </cell>
          <cell r="NY90" t="str">
            <v>#N/A N/A</v>
          </cell>
          <cell r="NZ90" t="str">
            <v>#N/A N/A</v>
          </cell>
          <cell r="OA90" t="str">
            <v>#N/A N/A</v>
          </cell>
          <cell r="OB90" t="str">
            <v>#N/A N/A</v>
          </cell>
          <cell r="OC90" t="str">
            <v>#N/A N/A</v>
          </cell>
          <cell r="OD90" t="str">
            <v>CLP</v>
          </cell>
        </row>
        <row r="91">
          <cell r="C91" t="str">
            <v>GRUPO EMP NAVIER</v>
          </cell>
          <cell r="D91">
            <v>308408.0625</v>
          </cell>
          <cell r="E91">
            <v>333050.53125</v>
          </cell>
          <cell r="F91">
            <v>383698.5</v>
          </cell>
          <cell r="G91">
            <v>418235.8125</v>
          </cell>
          <cell r="H91">
            <v>493809.51699999999</v>
          </cell>
          <cell r="I91">
            <v>521228.0625</v>
          </cell>
          <cell r="J91">
            <v>844185.875</v>
          </cell>
          <cell r="K91">
            <v>512515.4884431797</v>
          </cell>
          <cell r="L91">
            <v>649544.66342979693</v>
          </cell>
          <cell r="M91">
            <v>729428.0977820491</v>
          </cell>
          <cell r="N91">
            <v>720808.9832662727</v>
          </cell>
          <cell r="O91">
            <v>332291.66718081379</v>
          </cell>
          <cell r="P91">
            <v>388586.71744701517</v>
          </cell>
          <cell r="Q91">
            <v>341222.89246379357</v>
          </cell>
          <cell r="R91" t="str">
            <v>#N/A N/A</v>
          </cell>
          <cell r="S91">
            <v>275841</v>
          </cell>
          <cell r="T91">
            <v>304588.71875</v>
          </cell>
          <cell r="U91">
            <v>341639.25</v>
          </cell>
          <cell r="V91">
            <v>365895.75</v>
          </cell>
          <cell r="W91">
            <v>471437.44500000001</v>
          </cell>
          <cell r="X91">
            <v>487056.875</v>
          </cell>
          <cell r="Y91">
            <v>782543</v>
          </cell>
          <cell r="Z91">
            <v>489749.99151806062</v>
          </cell>
          <cell r="AA91">
            <v>565968.0402931982</v>
          </cell>
          <cell r="AB91">
            <v>721847.33628173626</v>
          </cell>
          <cell r="AC91">
            <v>651982.39685792115</v>
          </cell>
          <cell r="AD91">
            <v>269153.56018881331</v>
          </cell>
          <cell r="AE91">
            <v>320615.10880679538</v>
          </cell>
          <cell r="AF91">
            <v>268098.22970885597</v>
          </cell>
          <cell r="AG91" t="str">
            <v>#N/A N/A</v>
          </cell>
          <cell r="AH91">
            <v>22650.169921875</v>
          </cell>
          <cell r="AI91">
            <v>17680.4267578125</v>
          </cell>
          <cell r="AJ91">
            <v>32842.6845703125</v>
          </cell>
          <cell r="AK91">
            <v>33603.737304000002</v>
          </cell>
          <cell r="AL91">
            <v>1096.8700000000008</v>
          </cell>
          <cell r="AM91">
            <v>9384.381103515625</v>
          </cell>
          <cell r="AN91">
            <v>30959.1103515625</v>
          </cell>
          <cell r="AO91">
            <v>-1865.7880798745077</v>
          </cell>
          <cell r="AP91">
            <v>53122.174007174784</v>
          </cell>
          <cell r="AQ91">
            <v>-23745.442757280085</v>
          </cell>
          <cell r="AR91">
            <v>37106.334068461103</v>
          </cell>
          <cell r="AS91">
            <v>36059.454650450607</v>
          </cell>
          <cell r="AT91">
            <v>41309.14764459485</v>
          </cell>
          <cell r="AU91">
            <v>52120.226990733885</v>
          </cell>
          <cell r="AV91" t="str">
            <v>#N/A N/A</v>
          </cell>
          <cell r="AW91">
            <v>13275.3525390625</v>
          </cell>
          <cell r="AX91">
            <v>9282.2734375</v>
          </cell>
          <cell r="AY91">
            <v>21753.64453125</v>
          </cell>
          <cell r="AZ91">
            <v>27974.570312</v>
          </cell>
          <cell r="BA91">
            <v>-6255.2209999999995</v>
          </cell>
          <cell r="BB91">
            <v>2783.493896484375</v>
          </cell>
          <cell r="BC91">
            <v>19525.837890625</v>
          </cell>
          <cell r="BD91">
            <v>-14813.426782542763</v>
          </cell>
          <cell r="BE91">
            <v>42307.647476251012</v>
          </cell>
          <cell r="BF91">
            <v>-34005.807314552658</v>
          </cell>
          <cell r="BG91">
            <v>25692.704083104625</v>
          </cell>
          <cell r="BH91">
            <v>24961.15087587764</v>
          </cell>
          <cell r="BI91">
            <v>30739.832784610902</v>
          </cell>
          <cell r="BJ91">
            <v>31225.127950319951</v>
          </cell>
          <cell r="BK91" t="str">
            <v>#N/A N/A</v>
          </cell>
          <cell r="BL91">
            <v>421.44198608398437</v>
          </cell>
          <cell r="BM91">
            <v>710.1669921875</v>
          </cell>
          <cell r="BN91">
            <v>936.6300048828125</v>
          </cell>
          <cell r="BO91">
            <v>2327.6359859999998</v>
          </cell>
          <cell r="BP91">
            <v>2024.653</v>
          </cell>
          <cell r="BQ91">
            <v>1486.1090087890625</v>
          </cell>
          <cell r="BR91">
            <v>1417.81298828125</v>
          </cell>
          <cell r="BS91" t="str">
            <v>#N/A N/A</v>
          </cell>
          <cell r="BT91">
            <v>1394.5839059869174</v>
          </cell>
          <cell r="BU91">
            <v>1407.0334463350734</v>
          </cell>
          <cell r="BV91">
            <v>1696.3117895489104</v>
          </cell>
          <cell r="BW91">
            <v>1531.8939007624483</v>
          </cell>
          <cell r="BX91">
            <v>2390.0259947479367</v>
          </cell>
          <cell r="BY91">
            <v>2261.3715207767414</v>
          </cell>
          <cell r="BZ91" t="str">
            <v>#N/A N/A</v>
          </cell>
          <cell r="CA91">
            <v>2856.056884765625</v>
          </cell>
          <cell r="CB91">
            <v>2389.83203125</v>
          </cell>
          <cell r="CC91">
            <v>2466.885986328125</v>
          </cell>
          <cell r="CD91">
            <v>2792.2619629999999</v>
          </cell>
          <cell r="CE91">
            <v>3955.6689999999999</v>
          </cell>
          <cell r="CF91">
            <v>5351.02587890625</v>
          </cell>
          <cell r="CG91">
            <v>6962.89599609375</v>
          </cell>
          <cell r="CH91">
            <v>5317.4109767690024</v>
          </cell>
          <cell r="CI91">
            <v>5133.7004626969965</v>
          </cell>
          <cell r="CJ91">
            <v>6356.5601759145875</v>
          </cell>
          <cell r="CK91">
            <v>6523.6027365278323</v>
          </cell>
          <cell r="CL91">
            <v>6032.9469694645313</v>
          </cell>
          <cell r="CM91">
            <v>10272.488130280359</v>
          </cell>
          <cell r="CN91">
            <v>13627.807818462035</v>
          </cell>
          <cell r="CO91" t="str">
            <v>#N/A N/A</v>
          </cell>
          <cell r="CP91">
            <v>8154.1376953125</v>
          </cell>
          <cell r="CQ91">
            <v>7726.155517578125</v>
          </cell>
          <cell r="CR91">
            <v>21246.255554199219</v>
          </cell>
          <cell r="CS91">
            <v>33913.912597000002</v>
          </cell>
          <cell r="CT91">
            <v>1559.2459999999999</v>
          </cell>
          <cell r="CU91">
            <v>17375.674743652344</v>
          </cell>
          <cell r="CV91">
            <v>24049.9091796875</v>
          </cell>
          <cell r="CW91">
            <v>-13654.504184791949</v>
          </cell>
          <cell r="CX91">
            <v>43643.082668126604</v>
          </cell>
          <cell r="CY91">
            <v>-27808.862483186222</v>
          </cell>
          <cell r="CZ91">
            <v>26343.897169746255</v>
          </cell>
          <cell r="DA91">
            <v>32250.032851303622</v>
          </cell>
          <cell r="DB91">
            <v>34780.672053018032</v>
          </cell>
          <cell r="DC91">
            <v>38070.130628293562</v>
          </cell>
          <cell r="DD91" t="str">
            <v>#N/A N/A</v>
          </cell>
          <cell r="DE91">
            <v>1822.8349609375</v>
          </cell>
          <cell r="DF91">
            <v>1713.9549560546875</v>
          </cell>
          <cell r="DG91">
            <v>2502.532958984375</v>
          </cell>
          <cell r="DH91">
            <v>4659.6689449999994</v>
          </cell>
          <cell r="DI91">
            <v>398.92599999999999</v>
          </cell>
          <cell r="DJ91">
            <v>2259.465087890625</v>
          </cell>
          <cell r="DK91">
            <v>5409.248046875</v>
          </cell>
          <cell r="DL91">
            <v>-2432.9559038303096</v>
          </cell>
          <cell r="DM91">
            <v>8254.8149374852674</v>
          </cell>
          <cell r="DN91">
            <v>-5466.1000264808072</v>
          </cell>
          <cell r="DO91">
            <v>5132.7048815651378</v>
          </cell>
          <cell r="DP91">
            <v>-1027.0427090169972</v>
          </cell>
          <cell r="DQ91">
            <v>5154.5103254296309</v>
          </cell>
          <cell r="DR91">
            <v>11825.388653233787</v>
          </cell>
          <cell r="DS91" t="str">
            <v>#N/A N/A</v>
          </cell>
          <cell r="DT91">
            <v>6331.30322265625</v>
          </cell>
          <cell r="DU91">
            <v>6012.2001953125</v>
          </cell>
          <cell r="DV91">
            <v>18743.72265625</v>
          </cell>
          <cell r="DW91">
            <v>29254.242188</v>
          </cell>
          <cell r="DX91">
            <v>1160.32</v>
          </cell>
          <cell r="DY91">
            <v>15116.208984375</v>
          </cell>
          <cell r="DZ91">
            <v>18640.66015625</v>
          </cell>
          <cell r="EA91">
            <v>-11221.548280961639</v>
          </cell>
          <cell r="EB91">
            <v>35388.267730641332</v>
          </cell>
          <cell r="EC91">
            <v>-22342.762456705412</v>
          </cell>
          <cell r="ED91">
            <v>21211.192288181112</v>
          </cell>
          <cell r="EE91">
            <v>33277.07556032062</v>
          </cell>
          <cell r="EF91">
            <v>29626.161727588405</v>
          </cell>
          <cell r="EG91">
            <v>26244.741975059769</v>
          </cell>
          <cell r="EH91" t="str">
            <v>#N/A N/A</v>
          </cell>
          <cell r="EI91">
            <v>13117.859375</v>
          </cell>
          <cell r="EJ91">
            <v>14590.7646484375</v>
          </cell>
          <cell r="EK91">
            <v>43223.7890625</v>
          </cell>
          <cell r="EL91">
            <v>46030.445311999996</v>
          </cell>
          <cell r="EM91">
            <v>20733.771000000001</v>
          </cell>
          <cell r="EN91">
            <v>25924.345703125</v>
          </cell>
          <cell r="EO91">
            <v>47893.12890625</v>
          </cell>
          <cell r="EP91">
            <v>30900.660811042784</v>
          </cell>
          <cell r="EQ91">
            <v>46733.543999999994</v>
          </cell>
          <cell r="ER91">
            <v>49342.11</v>
          </cell>
          <cell r="ES91">
            <v>28808.31551</v>
          </cell>
          <cell r="ET91">
            <v>28859.290350000003</v>
          </cell>
          <cell r="EU91">
            <v>32711.303099999997</v>
          </cell>
          <cell r="EV91">
            <v>40591.4424</v>
          </cell>
          <cell r="EW91" t="str">
            <v>#N/A N/A</v>
          </cell>
          <cell r="EX91">
            <v>2955.282958984375</v>
          </cell>
          <cell r="EY91">
            <v>3044.14697265625</v>
          </cell>
          <cell r="EZ91">
            <v>1018.6680297851562</v>
          </cell>
          <cell r="FA91">
            <v>1698.6259769999999</v>
          </cell>
          <cell r="FB91">
            <v>2816.069</v>
          </cell>
          <cell r="FC91">
            <v>12965.5087890625</v>
          </cell>
          <cell r="FD91">
            <v>11618.4091796875</v>
          </cell>
          <cell r="FE91">
            <v>15542.17873163223</v>
          </cell>
          <cell r="FF91">
            <v>8826.9480000000003</v>
          </cell>
          <cell r="FG91">
            <v>8913.5810000000001</v>
          </cell>
          <cell r="FH91">
            <v>20920.729049999998</v>
          </cell>
          <cell r="FI91">
            <v>9191.6968500000003</v>
          </cell>
          <cell r="FJ91">
            <v>34905.853499999997</v>
          </cell>
          <cell r="FK91">
            <v>33956.112000000001</v>
          </cell>
          <cell r="FL91" t="str">
            <v>#N/A N/A</v>
          </cell>
          <cell r="FM91">
            <v>33242.3125</v>
          </cell>
          <cell r="FN91">
            <v>33266.53515625</v>
          </cell>
          <cell r="FO91">
            <v>37424.3359375</v>
          </cell>
          <cell r="FP91">
            <v>40927.769530999998</v>
          </cell>
          <cell r="FQ91">
            <v>56580.256999999998</v>
          </cell>
          <cell r="FR91">
            <v>57618.8828125</v>
          </cell>
          <cell r="FS91">
            <v>65469.578125</v>
          </cell>
          <cell r="FT91">
            <v>52733.18872833252</v>
          </cell>
          <cell r="FU91">
            <v>63927.396000000001</v>
          </cell>
          <cell r="FV91">
            <v>81799.950499999992</v>
          </cell>
          <cell r="FW91">
            <v>77757.411160000003</v>
          </cell>
          <cell r="FX91">
            <v>82825.107150000011</v>
          </cell>
          <cell r="FY91">
            <v>87578.704499999993</v>
          </cell>
          <cell r="FZ91">
            <v>59537.989199999996</v>
          </cell>
          <cell r="GA91" t="str">
            <v>#N/A N/A</v>
          </cell>
          <cell r="GB91">
            <v>2501.98193359375</v>
          </cell>
          <cell r="GC91">
            <v>2531.45703125</v>
          </cell>
          <cell r="GD91">
            <v>3014.52490234375</v>
          </cell>
          <cell r="GE91">
            <v>4962.6918949999999</v>
          </cell>
          <cell r="GF91">
            <v>5463.4609999999993</v>
          </cell>
          <cell r="GG91">
            <v>7681.77099609375</v>
          </cell>
          <cell r="GH91">
            <v>8673.759765625</v>
          </cell>
          <cell r="GI91">
            <v>7979.6514435768113</v>
          </cell>
          <cell r="GJ91">
            <v>11009.699999999997</v>
          </cell>
          <cell r="GK91">
            <v>11319.904999999997</v>
          </cell>
          <cell r="GL91">
            <v>10720.108100000001</v>
          </cell>
          <cell r="GM91">
            <v>12308.666250000002</v>
          </cell>
          <cell r="GN91">
            <v>10095.781500000001</v>
          </cell>
          <cell r="GO91">
            <v>4675.3427999999994</v>
          </cell>
          <cell r="GP91" t="str">
            <v>#N/A N/A</v>
          </cell>
          <cell r="GQ91">
            <v>64803.296875</v>
          </cell>
          <cell r="GR91">
            <v>64244.5625</v>
          </cell>
          <cell r="GS91">
            <v>95301.5078125</v>
          </cell>
          <cell r="GT91">
            <v>102523.52343799999</v>
          </cell>
          <cell r="GU91">
            <v>102522.352</v>
          </cell>
          <cell r="GV91">
            <v>119582.1796875</v>
          </cell>
          <cell r="GW91">
            <v>152846.734375</v>
          </cell>
          <cell r="GX91">
            <v>115024.20161361694</v>
          </cell>
          <cell r="GY91">
            <v>137887.77599999998</v>
          </cell>
          <cell r="GZ91">
            <v>160473.03049999999</v>
          </cell>
          <cell r="HA91">
            <v>149346.09195999999</v>
          </cell>
          <cell r="HB91">
            <v>147380.31779999999</v>
          </cell>
          <cell r="HC91">
            <v>214934.84879999995</v>
          </cell>
          <cell r="HD91">
            <v>154593.13619999998</v>
          </cell>
          <cell r="HE91" t="str">
            <v>#N/A N/A</v>
          </cell>
          <cell r="HF91">
            <v>76309.671875</v>
          </cell>
          <cell r="HG91">
            <v>71614.4921875</v>
          </cell>
          <cell r="HH91">
            <v>61576.4375</v>
          </cell>
          <cell r="HI91">
            <v>78266.992187999989</v>
          </cell>
          <cell r="HJ91">
            <v>95122.233999999997</v>
          </cell>
          <cell r="HK91">
            <v>102219.3828125</v>
          </cell>
          <cell r="HL91">
            <v>126376.0859375</v>
          </cell>
          <cell r="HM91">
            <v>133056.94252166749</v>
          </cell>
          <cell r="HN91">
            <v>130351.10399999999</v>
          </cell>
          <cell r="HO91">
            <v>147314.61499999999</v>
          </cell>
          <cell r="HP91">
            <v>132029.69403000001</v>
          </cell>
          <cell r="HQ91">
            <v>159572.8596</v>
          </cell>
          <cell r="HR91">
            <v>199731.39689999999</v>
          </cell>
          <cell r="HS91">
            <v>422853.50700000004</v>
          </cell>
          <cell r="HT91" t="str">
            <v>#N/A N/A</v>
          </cell>
          <cell r="HU91">
            <v>179365.234375</v>
          </cell>
          <cell r="HV91">
            <v>170564.203125</v>
          </cell>
          <cell r="HW91">
            <v>185146.03125</v>
          </cell>
          <cell r="HX91">
            <v>211856.828125</v>
          </cell>
          <cell r="HY91">
            <v>240087.97699999998</v>
          </cell>
          <cell r="HZ91">
            <v>265393.09375</v>
          </cell>
          <cell r="IA91">
            <v>352687.03125</v>
          </cell>
          <cell r="IB91">
            <v>315647.58975219727</v>
          </cell>
          <cell r="IC91">
            <v>327295.33199999999</v>
          </cell>
          <cell r="ID91">
            <v>407925.946</v>
          </cell>
          <cell r="IE91">
            <v>383728.16065999999</v>
          </cell>
          <cell r="IF91">
            <v>451567.52640000003</v>
          </cell>
          <cell r="IG91">
            <v>599101.33499999996</v>
          </cell>
          <cell r="IH91">
            <v>790388.02919999999</v>
          </cell>
          <cell r="II91" t="str">
            <v>#N/A N/A</v>
          </cell>
          <cell r="IJ91">
            <v>12084.7763671875</v>
          </cell>
          <cell r="IK91">
            <v>16504.515625</v>
          </cell>
          <cell r="IL91">
            <v>38455.87109375</v>
          </cell>
          <cell r="IM91">
            <v>40505.59375</v>
          </cell>
          <cell r="IN91">
            <v>53053.602999999996</v>
          </cell>
          <cell r="IO91">
            <v>61812.953125</v>
          </cell>
          <cell r="IP91">
            <v>78738.5546875</v>
          </cell>
          <cell r="IQ91">
            <v>75455.281466674802</v>
          </cell>
          <cell r="IR91">
            <v>74929.14</v>
          </cell>
          <cell r="IS91">
            <v>92983.746499999994</v>
          </cell>
          <cell r="IT91">
            <v>77144.08116999999</v>
          </cell>
          <cell r="IU91">
            <v>98353.731000000014</v>
          </cell>
          <cell r="IV91">
            <v>112416.6939</v>
          </cell>
          <cell r="IW91">
            <v>52145.873999999996</v>
          </cell>
          <cell r="IX91" t="str">
            <v>#N/A N/A</v>
          </cell>
          <cell r="IY91">
            <v>36822.4404296875</v>
          </cell>
          <cell r="IZ91">
            <v>39660.30810546875</v>
          </cell>
          <cell r="JA91">
            <v>31231.4697265625</v>
          </cell>
          <cell r="JB91">
            <v>28621.299804000002</v>
          </cell>
          <cell r="JC91">
            <v>43232.379000000001</v>
          </cell>
          <cell r="JD91">
            <v>48115.234375</v>
          </cell>
          <cell r="JE91">
            <v>69284.8046875</v>
          </cell>
          <cell r="JF91">
            <v>101583.37177562714</v>
          </cell>
          <cell r="JG91">
            <v>95765.90400000001</v>
          </cell>
          <cell r="JH91">
            <v>128577.80850000001</v>
          </cell>
          <cell r="JI91">
            <v>120961.02681000001</v>
          </cell>
          <cell r="JJ91">
            <v>137705.73240000001</v>
          </cell>
          <cell r="JK91">
            <v>216516.43019999997</v>
          </cell>
          <cell r="JL91">
            <v>370250.58600000001</v>
          </cell>
          <cell r="JM91" t="str">
            <v>#N/A N/A</v>
          </cell>
          <cell r="JN91">
            <v>94680.396484375</v>
          </cell>
          <cell r="JO91">
            <v>95197.353515625</v>
          </cell>
          <cell r="JP91">
            <v>98466.017578125</v>
          </cell>
          <cell r="JQ91">
            <v>107177.68164</v>
          </cell>
          <cell r="JR91">
            <v>138531.109</v>
          </cell>
          <cell r="JS91">
            <v>156098.052734375</v>
          </cell>
          <cell r="JT91">
            <v>210876.515625</v>
          </cell>
          <cell r="JU91">
            <v>220890.44875659942</v>
          </cell>
          <cell r="JV91">
            <v>205751.052</v>
          </cell>
          <cell r="JW91">
            <v>260182.22399999999</v>
          </cell>
          <cell r="JX91">
            <v>231554.81375</v>
          </cell>
          <cell r="JY91">
            <v>269577.91889999999</v>
          </cell>
          <cell r="JZ91">
            <v>376552.92569999996</v>
          </cell>
          <cell r="KA91">
            <v>471110.58419999998</v>
          </cell>
          <cell r="KB91" t="str">
            <v>#N/A N/A</v>
          </cell>
          <cell r="KC91">
            <v>27738.732421875</v>
          </cell>
          <cell r="KD91">
            <v>24791.919921875</v>
          </cell>
          <cell r="KE91">
            <v>28792.166015625</v>
          </cell>
          <cell r="KF91">
            <v>33563.953125</v>
          </cell>
          <cell r="KG91">
            <v>32101.289999999997</v>
          </cell>
          <cell r="KH91">
            <v>34022.24609375</v>
          </cell>
          <cell r="KI91">
            <v>45366.5390625</v>
          </cell>
          <cell r="KJ91">
            <v>32321.013252639765</v>
          </cell>
          <cell r="KK91">
            <v>45521.892</v>
          </cell>
          <cell r="KL91">
            <v>44299.843000000001</v>
          </cell>
          <cell r="KM91">
            <v>47623.326139999997</v>
          </cell>
          <cell r="KN91">
            <v>60693.678600000007</v>
          </cell>
          <cell r="KO91">
            <v>82840.029300000009</v>
          </cell>
          <cell r="KP91">
            <v>109716.08099999999</v>
          </cell>
          <cell r="KQ91" t="str">
            <v>#N/A N/A</v>
          </cell>
          <cell r="KR91">
            <v>84684.8310546875</v>
          </cell>
          <cell r="KS91">
            <v>75366.84765625</v>
          </cell>
          <cell r="KT91">
            <v>86680.0126953125</v>
          </cell>
          <cell r="KU91">
            <v>104679.142578125</v>
          </cell>
          <cell r="KV91">
            <v>101556.86800000002</v>
          </cell>
          <cell r="KW91">
            <v>109295.056640625</v>
          </cell>
          <cell r="KX91">
            <v>141810.51953125</v>
          </cell>
          <cell r="KY91">
            <v>94757.154545974729</v>
          </cell>
          <cell r="KZ91">
            <v>121544.28000000001</v>
          </cell>
          <cell r="LA91">
            <v>147743.72199999995</v>
          </cell>
          <cell r="LB91">
            <v>152173.34691000002</v>
          </cell>
          <cell r="LC91">
            <v>181989.60749999995</v>
          </cell>
          <cell r="LD91">
            <v>222548.4093</v>
          </cell>
          <cell r="LE91">
            <v>319277.44500000007</v>
          </cell>
          <cell r="LF91" t="str">
            <v>#N/A N/A</v>
          </cell>
          <cell r="LG91">
            <v>-6855.1669921875</v>
          </cell>
          <cell r="LH91">
            <v>-9118.859375</v>
          </cell>
          <cell r="LI91">
            <v>0</v>
          </cell>
          <cell r="LJ91">
            <v>-16273.570312</v>
          </cell>
          <cell r="LK91">
            <v>-11346.708999999999</v>
          </cell>
          <cell r="LL91">
            <v>-16675.88671875</v>
          </cell>
          <cell r="LM91">
            <v>-15386.4638671875</v>
          </cell>
          <cell r="LN91">
            <v>-11236.634685876203</v>
          </cell>
          <cell r="LO91">
            <v>-20097.305327447299</v>
          </cell>
          <cell r="LP91">
            <v>-11797.025010695235</v>
          </cell>
          <cell r="LQ91">
            <v>-9627.3475303641717</v>
          </cell>
          <cell r="LR91">
            <v>-30737.461027555968</v>
          </cell>
          <cell r="LS91">
            <v>-34288.053845836883</v>
          </cell>
          <cell r="LT91">
            <v>-181953.33087004843</v>
          </cell>
          <cell r="LU91" t="str">
            <v>#N/A N/A</v>
          </cell>
          <cell r="LV91" t="str">
            <v>#N/A N/A</v>
          </cell>
          <cell r="LW91" t="str">
            <v>#N/A N/A</v>
          </cell>
          <cell r="LX91" t="str">
            <v>#N/A N/A</v>
          </cell>
          <cell r="LY91" t="str">
            <v>#N/A N/A</v>
          </cell>
          <cell r="LZ91" t="str">
            <v>#N/A N/A</v>
          </cell>
          <cell r="MA91" t="str">
            <v>#N/A N/A</v>
          </cell>
          <cell r="MB91" t="str">
            <v>#N/A N/A</v>
          </cell>
          <cell r="MC91">
            <v>1710.4451376979491</v>
          </cell>
          <cell r="MD91" t="str">
            <v>#N/A N/A</v>
          </cell>
          <cell r="ME91">
            <v>4783.1398249596223</v>
          </cell>
          <cell r="MF91">
            <v>4973.6756512949278</v>
          </cell>
          <cell r="MG91">
            <v>6.9361302104379936</v>
          </cell>
          <cell r="MH91">
            <v>985.80723499634246</v>
          </cell>
          <cell r="MI91">
            <v>10258.010708607406</v>
          </cell>
          <cell r="MJ91" t="str">
            <v>#N/A N/A</v>
          </cell>
          <cell r="MK91" t="str">
            <v>#N/A N/A</v>
          </cell>
          <cell r="ML91" t="str">
            <v>#N/A N/A</v>
          </cell>
          <cell r="MM91" t="str">
            <v>#N/A N/A</v>
          </cell>
          <cell r="MN91" t="str">
            <v>#N/A N/A</v>
          </cell>
          <cell r="MO91" t="str">
            <v>#N/A N/A</v>
          </cell>
          <cell r="MP91" t="str">
            <v>#N/A N/A</v>
          </cell>
          <cell r="MQ91" t="str">
            <v>#N/A N/A</v>
          </cell>
          <cell r="MR91">
            <v>3505.8257758445097</v>
          </cell>
          <cell r="MS91">
            <v>1680.1294223864322</v>
          </cell>
          <cell r="MT91">
            <v>4474.0664759709289</v>
          </cell>
          <cell r="MU91">
            <v>2349.9365157971142</v>
          </cell>
          <cell r="MV91">
            <v>4871.1451592161684</v>
          </cell>
          <cell r="MW91">
            <v>7369.8652061596858</v>
          </cell>
          <cell r="MX91">
            <v>2174.9496792183945</v>
          </cell>
          <cell r="MY91" t="str">
            <v>#N/A N/A</v>
          </cell>
          <cell r="MZ91">
            <v>-3063.133056640625</v>
          </cell>
          <cell r="NA91">
            <v>-3032.84912109375</v>
          </cell>
          <cell r="NB91">
            <v>-4646.9931640625</v>
          </cell>
          <cell r="NC91">
            <v>-8359.5605469999991</v>
          </cell>
          <cell r="ND91">
            <v>-7109.37</v>
          </cell>
          <cell r="NE91">
            <v>-5898.2587890625</v>
          </cell>
          <cell r="NF91">
            <v>-7665.09716796875</v>
          </cell>
          <cell r="NG91">
            <v>-3671.2265433391976</v>
          </cell>
          <cell r="NH91">
            <v>-2956.92580285855</v>
          </cell>
          <cell r="NI91">
            <v>-9005.6912125516446</v>
          </cell>
          <cell r="NJ91">
            <v>-4483.9434345300897</v>
          </cell>
          <cell r="NK91">
            <v>-6005.6978864949542</v>
          </cell>
          <cell r="NL91">
            <v>-14159.205827495236</v>
          </cell>
          <cell r="NM91">
            <v>-30589.403646129391</v>
          </cell>
          <cell r="NN91" t="str">
            <v>#N/A N/A</v>
          </cell>
          <cell r="NO91">
            <v>9374.8173828125</v>
          </cell>
          <cell r="NP91">
            <v>8398.1533203125</v>
          </cell>
          <cell r="NQ91">
            <v>11089.0400390625</v>
          </cell>
          <cell r="NR91">
            <v>5629.1669919999995</v>
          </cell>
          <cell r="NS91">
            <v>7352.0909999999994</v>
          </cell>
          <cell r="NT91">
            <v>6600.88720703125</v>
          </cell>
          <cell r="NU91">
            <v>11433.2724609375</v>
          </cell>
          <cell r="NV91">
            <v>12947.638702668257</v>
          </cell>
          <cell r="NW91">
            <v>10814.526530923778</v>
          </cell>
          <cell r="NX91">
            <v>10260.364557272575</v>
          </cell>
          <cell r="NY91">
            <v>11413.629985356474</v>
          </cell>
          <cell r="NZ91">
            <v>11098.303774572963</v>
          </cell>
          <cell r="OA91">
            <v>10569.314859983948</v>
          </cell>
          <cell r="OB91">
            <v>20895.099040413923</v>
          </cell>
          <cell r="OC91" t="str">
            <v>#N/A N/A</v>
          </cell>
          <cell r="OD91" t="str">
            <v>CLP</v>
          </cell>
        </row>
        <row r="92">
          <cell r="C92" t="str">
            <v>INVERCAP</v>
          </cell>
          <cell r="D92">
            <v>20318.697265625</v>
          </cell>
          <cell r="E92">
            <v>20094.19140625</v>
          </cell>
          <cell r="F92">
            <v>52666.515625</v>
          </cell>
          <cell r="G92">
            <v>19273.370589631002</v>
          </cell>
          <cell r="H92">
            <v>35351.793236910307</v>
          </cell>
          <cell r="I92">
            <v>40734.374126119408</v>
          </cell>
          <cell r="J92">
            <v>49448.196060895505</v>
          </cell>
          <cell r="K92">
            <v>-1777.4994412837118</v>
          </cell>
          <cell r="L92">
            <v>97867.156426978807</v>
          </cell>
          <cell r="M92">
            <v>1810.9086363281251</v>
          </cell>
          <cell r="N92">
            <v>1253.7533811516889</v>
          </cell>
          <cell r="O92">
            <v>2657.0333084699259</v>
          </cell>
          <cell r="P92">
            <v>3364.4168170633716</v>
          </cell>
          <cell r="Q92">
            <v>3233.617238308143</v>
          </cell>
          <cell r="R92" t="str">
            <v>#N/A N/A</v>
          </cell>
          <cell r="S92" t="str">
            <v>#N/A N/A</v>
          </cell>
          <cell r="T92" t="str">
            <v>#N/A N/A</v>
          </cell>
          <cell r="U92" t="str">
            <v>#N/A N/A</v>
          </cell>
          <cell r="V92" t="str">
            <v>#N/A N/A</v>
          </cell>
          <cell r="W92" t="str">
            <v>#N/A N/A</v>
          </cell>
          <cell r="X92" t="str">
            <v>#N/A N/A</v>
          </cell>
          <cell r="Y92" t="str">
            <v>#N/A N/A</v>
          </cell>
          <cell r="Z92" t="str">
            <v>#N/A N/A</v>
          </cell>
          <cell r="AA92" t="str">
            <v>#N/A N/A</v>
          </cell>
          <cell r="AB92" t="str">
            <v>#N/A N/A</v>
          </cell>
          <cell r="AC92" t="str">
            <v>#N/A N/A</v>
          </cell>
          <cell r="AD92" t="str">
            <v>#N/A N/A</v>
          </cell>
          <cell r="AE92" t="str">
            <v>#N/A N/A</v>
          </cell>
          <cell r="AF92" t="str">
            <v>#N/A N/A</v>
          </cell>
          <cell r="AG92" t="str">
            <v>#N/A N/A</v>
          </cell>
          <cell r="AH92">
            <v>16604.919921875</v>
          </cell>
          <cell r="AI92">
            <v>14937.630859375</v>
          </cell>
          <cell r="AJ92">
            <v>45542.931884765625</v>
          </cell>
          <cell r="AK92">
            <v>11722.22835239406</v>
          </cell>
          <cell r="AL92">
            <v>22741.536978888173</v>
          </cell>
          <cell r="AM92">
            <v>39906.811120750077</v>
          </cell>
          <cell r="AN92">
            <v>48154.809248716163</v>
          </cell>
          <cell r="AO92">
            <v>-3212.4628380823824</v>
          </cell>
          <cell r="AP92">
            <v>96234.957859130867</v>
          </cell>
          <cell r="AQ92" t="str">
            <v>#N/A N/A</v>
          </cell>
          <cell r="AR92">
            <v>-1111.7456281275258</v>
          </cell>
          <cell r="AS92">
            <v>396.84573561148812</v>
          </cell>
          <cell r="AT92">
            <v>472.06866435551547</v>
          </cell>
          <cell r="AU92">
            <v>228.49411139290169</v>
          </cell>
          <cell r="AV92" t="str">
            <v>#N/A N/A</v>
          </cell>
          <cell r="AW92">
            <v>5214.9521484375</v>
          </cell>
          <cell r="AX92">
            <v>5695.1337890625</v>
          </cell>
          <cell r="AY92">
            <v>38666.1015625</v>
          </cell>
          <cell r="AZ92">
            <v>5162.9496304830545</v>
          </cell>
          <cell r="BA92">
            <v>14107.826970924258</v>
          </cell>
          <cell r="BB92">
            <v>38935.142506874792</v>
          </cell>
          <cell r="BC92">
            <v>46511.109147778072</v>
          </cell>
          <cell r="BD92">
            <v>-3928.8269637427779</v>
          </cell>
          <cell r="BE92">
            <v>95308.974541663862</v>
          </cell>
          <cell r="BF92">
            <v>-1811.8760020526593</v>
          </cell>
          <cell r="BG92">
            <v>-2871.7663753687834</v>
          </cell>
          <cell r="BH92">
            <v>-1282.6886510588547</v>
          </cell>
          <cell r="BI92">
            <v>-1373.9652661471896</v>
          </cell>
          <cell r="BJ92">
            <v>-1833.8452894312834</v>
          </cell>
          <cell r="BK92" t="str">
            <v>#N/A N/A</v>
          </cell>
          <cell r="BL92">
            <v>237.14100646972656</v>
          </cell>
          <cell r="BM92">
            <v>135.38600158691406</v>
          </cell>
          <cell r="BN92">
            <v>609.27001953125</v>
          </cell>
          <cell r="BO92">
            <v>189.64566458320101</v>
          </cell>
          <cell r="BP92">
            <v>300.78731640648471</v>
          </cell>
          <cell r="BQ92">
            <v>34.460036816641008</v>
          </cell>
          <cell r="BR92">
            <v>1.0472763221162988</v>
          </cell>
          <cell r="BS92" t="str">
            <v>#N/A N/A</v>
          </cell>
          <cell r="BT92" t="str">
            <v>#N/A N/A</v>
          </cell>
          <cell r="BU92" t="str">
            <v>#N/A N/A</v>
          </cell>
          <cell r="BV92" t="str">
            <v>#N/A N/A</v>
          </cell>
          <cell r="BW92" t="str">
            <v>#N/A N/A</v>
          </cell>
          <cell r="BX92" t="str">
            <v>#N/A N/A</v>
          </cell>
          <cell r="BY92" t="str">
            <v>#N/A N/A</v>
          </cell>
          <cell r="BZ92" t="str">
            <v>#N/A N/A</v>
          </cell>
          <cell r="CA92" t="str">
            <v>#N/A N/A</v>
          </cell>
          <cell r="CB92" t="str">
            <v>#N/A N/A</v>
          </cell>
          <cell r="CC92" t="str">
            <v>#N/A N/A</v>
          </cell>
          <cell r="CD92" t="str">
            <v>#N/A N/A</v>
          </cell>
          <cell r="CE92" t="str">
            <v>#N/A N/A</v>
          </cell>
          <cell r="CF92" t="str">
            <v>#N/A N/A</v>
          </cell>
          <cell r="CG92" t="str">
            <v>#N/A N/A</v>
          </cell>
          <cell r="CH92" t="str">
            <v>#N/A N/A</v>
          </cell>
          <cell r="CI92" t="str">
            <v>#N/A N/A</v>
          </cell>
          <cell r="CJ92" t="str">
            <v>#N/A N/A</v>
          </cell>
          <cell r="CK92" t="str">
            <v>#N/A N/A</v>
          </cell>
          <cell r="CL92" t="str">
            <v>#N/A N/A</v>
          </cell>
          <cell r="CM92" t="str">
            <v>#N/A N/A</v>
          </cell>
          <cell r="CN92" t="str">
            <v>#N/A N/A</v>
          </cell>
          <cell r="CO92" t="str">
            <v>#N/A N/A</v>
          </cell>
          <cell r="CP92">
            <v>1276.251220703125</v>
          </cell>
          <cell r="CQ92">
            <v>-1270.13916015625</v>
          </cell>
          <cell r="CR92">
            <v>37956.302001953125</v>
          </cell>
          <cell r="CS92">
            <v>37154.328858356625</v>
          </cell>
          <cell r="CT92">
            <v>44460.290984175459</v>
          </cell>
          <cell r="CU92">
            <v>38294.499095147235</v>
          </cell>
          <cell r="CV92">
            <v>46226.249986211747</v>
          </cell>
          <cell r="CW92">
            <v>-3928.8269637427784</v>
          </cell>
          <cell r="CX92">
            <v>95308.974541663862</v>
          </cell>
          <cell r="CY92">
            <v>67752.360614930134</v>
          </cell>
          <cell r="CZ92">
            <v>35000.047841243118</v>
          </cell>
          <cell r="DA92">
            <v>27222.824762352604</v>
          </cell>
          <cell r="DB92">
            <v>9171.375127206853</v>
          </cell>
          <cell r="DC92">
            <v>-121.7762312867614</v>
          </cell>
          <cell r="DD92" t="str">
            <v>#N/A N/A</v>
          </cell>
          <cell r="DE92">
            <v>1273.376953125</v>
          </cell>
          <cell r="DF92">
            <v>271.36599731445312</v>
          </cell>
          <cell r="DG92">
            <v>3383.885498046875</v>
          </cell>
          <cell r="DH92">
            <v>966.13001555367271</v>
          </cell>
          <cell r="DI92">
            <v>2334.1520144418569</v>
          </cell>
          <cell r="DJ92">
            <v>-374.88343082345818</v>
          </cell>
          <cell r="DK92">
            <v>-507.92900708247964</v>
          </cell>
          <cell r="DL92">
            <v>-283.86347569070278</v>
          </cell>
          <cell r="DM92">
            <v>-260.5602837145575</v>
          </cell>
          <cell r="DN92">
            <v>-186.70158483511119</v>
          </cell>
          <cell r="DO92">
            <v>-239.75966520860456</v>
          </cell>
          <cell r="DP92">
            <v>-126.83209527658046</v>
          </cell>
          <cell r="DQ92">
            <v>-62.219449110944602</v>
          </cell>
          <cell r="DR92">
            <v>34.699678807518033</v>
          </cell>
          <cell r="DS92" t="str">
            <v>#N/A N/A</v>
          </cell>
          <cell r="DT92">
            <v>2.874000072479248</v>
          </cell>
          <cell r="DU92">
            <v>-1541.5050048828125</v>
          </cell>
          <cell r="DV92">
            <v>34572.41796875</v>
          </cell>
          <cell r="DW92">
            <v>36188.200309958011</v>
          </cell>
          <cell r="DX92">
            <v>42126.138969733598</v>
          </cell>
          <cell r="DY92">
            <v>38669.382525970694</v>
          </cell>
          <cell r="DZ92">
            <v>46734.180304167356</v>
          </cell>
          <cell r="EA92">
            <v>-3644.9634880520753</v>
          </cell>
          <cell r="EB92">
            <v>95569.534825378418</v>
          </cell>
          <cell r="EC92">
            <v>67939.062199765249</v>
          </cell>
          <cell r="ED92">
            <v>35239.807506451718</v>
          </cell>
          <cell r="EE92">
            <v>27349.656857629183</v>
          </cell>
          <cell r="EF92">
            <v>9233.594576317797</v>
          </cell>
          <cell r="EG92">
            <v>-156.47591009427944</v>
          </cell>
          <cell r="EH92" t="str">
            <v>#N/A N/A</v>
          </cell>
          <cell r="EI92">
            <v>955.03302001953125</v>
          </cell>
          <cell r="EJ92">
            <v>1447.6839599609375</v>
          </cell>
          <cell r="EK92">
            <v>2291.357177734375</v>
          </cell>
          <cell r="EL92">
            <v>2160.8559980392456</v>
          </cell>
          <cell r="EM92">
            <v>217.61903999999996</v>
          </cell>
          <cell r="EN92">
            <v>416.90969999999999</v>
          </cell>
          <cell r="EO92">
            <v>741.93696224689484</v>
          </cell>
          <cell r="EP92">
            <v>563.77694999999994</v>
          </cell>
          <cell r="EQ92">
            <v>1026.3240000000001</v>
          </cell>
          <cell r="ER92">
            <v>625.99749999999995</v>
          </cell>
          <cell r="ES92">
            <v>1620.70415</v>
          </cell>
          <cell r="ET92">
            <v>926.36835000000008</v>
          </cell>
          <cell r="EU92">
            <v>1763.0444999999997</v>
          </cell>
          <cell r="EV92">
            <v>1289.652</v>
          </cell>
          <cell r="EW92" t="str">
            <v>#N/A N/A</v>
          </cell>
          <cell r="EX92">
            <v>53.895999908447266</v>
          </cell>
          <cell r="EY92">
            <v>698.30902099609375</v>
          </cell>
          <cell r="EZ92">
            <v>1729.4940185546875</v>
          </cell>
          <cell r="FA92">
            <v>1426.8640117645264</v>
          </cell>
          <cell r="FB92">
            <v>400.56837999999999</v>
          </cell>
          <cell r="FC92">
            <v>250.54430000000002</v>
          </cell>
          <cell r="FD92" t="str">
            <v>#N/A N/A</v>
          </cell>
          <cell r="FE92" t="str">
            <v>#N/A N/A</v>
          </cell>
          <cell r="FF92" t="str">
            <v>#N/A N/A</v>
          </cell>
          <cell r="FG92" t="str">
            <v>#N/A N/A</v>
          </cell>
          <cell r="FH92">
            <v>283.44367999999997</v>
          </cell>
          <cell r="FI92">
            <v>313.16820000000001</v>
          </cell>
          <cell r="FJ92">
            <v>362.92619999999999</v>
          </cell>
          <cell r="FK92">
            <v>542.07900000000006</v>
          </cell>
          <cell r="FL92" t="str">
            <v>#N/A N/A</v>
          </cell>
          <cell r="FM92">
            <v>11753.5849609375</v>
          </cell>
          <cell r="FN92">
            <v>15084.30078125</v>
          </cell>
          <cell r="FO92">
            <v>18203.03515625</v>
          </cell>
          <cell r="FP92">
            <v>23022.574188232422</v>
          </cell>
          <cell r="FQ92">
            <v>553.11505999999997</v>
          </cell>
          <cell r="FR92">
            <v>458.25200000000007</v>
          </cell>
          <cell r="FS92">
            <v>395.87000304460526</v>
          </cell>
          <cell r="FT92">
            <v>2758.4982</v>
          </cell>
          <cell r="FU92">
            <v>17426.448</v>
          </cell>
          <cell r="FV92">
            <v>29355.906000000003</v>
          </cell>
          <cell r="FW92">
            <v>18151.40769</v>
          </cell>
          <cell r="FX92">
            <v>10406.0118</v>
          </cell>
          <cell r="FY92">
            <v>8031.1077000000005</v>
          </cell>
          <cell r="FZ92">
            <v>1922.4317999999998</v>
          </cell>
          <cell r="GA92" t="str">
            <v>#N/A N/A</v>
          </cell>
          <cell r="GB92" t="str">
            <v>#N/A N/A</v>
          </cell>
          <cell r="GC92" t="str">
            <v>#N/A N/A</v>
          </cell>
          <cell r="GD92" t="str">
            <v>#N/A N/A</v>
          </cell>
          <cell r="GE92" t="str">
            <v>#N/A N/A</v>
          </cell>
          <cell r="GF92" t="str">
            <v>#N/A N/A</v>
          </cell>
          <cell r="GG92" t="str">
            <v>#N/A N/A</v>
          </cell>
          <cell r="GH92" t="str">
            <v>#N/A N/A</v>
          </cell>
          <cell r="GI92" t="str">
            <v>#N/A N/A</v>
          </cell>
          <cell r="GJ92" t="str">
            <v>#N/A N/A</v>
          </cell>
          <cell r="GK92" t="str">
            <v>#N/A N/A</v>
          </cell>
          <cell r="GL92" t="str">
            <v>#N/A N/A</v>
          </cell>
          <cell r="GM92" t="str">
            <v>#N/A N/A</v>
          </cell>
          <cell r="GN92" t="str">
            <v>#N/A N/A</v>
          </cell>
          <cell r="GO92" t="str">
            <v>#N/A N/A</v>
          </cell>
          <cell r="GP92" t="str">
            <v>#N/A N/A</v>
          </cell>
          <cell r="GQ92" t="str">
            <v>#N/A N/A</v>
          </cell>
          <cell r="GR92" t="str">
            <v>#N/A N/A</v>
          </cell>
          <cell r="GS92" t="str">
            <v>#N/A N/A</v>
          </cell>
          <cell r="GT92" t="str">
            <v>#N/A N/A</v>
          </cell>
          <cell r="GU92" t="str">
            <v>#N/A N/A</v>
          </cell>
          <cell r="GV92" t="str">
            <v>#N/A N/A</v>
          </cell>
          <cell r="GW92" t="str">
            <v>#N/A N/A</v>
          </cell>
          <cell r="GX92" t="str">
            <v>#N/A N/A</v>
          </cell>
          <cell r="GY92" t="str">
            <v>#N/A N/A</v>
          </cell>
          <cell r="GZ92" t="str">
            <v>#N/A N/A</v>
          </cell>
          <cell r="HA92" t="str">
            <v>#N/A N/A</v>
          </cell>
          <cell r="HB92" t="str">
            <v>#N/A N/A</v>
          </cell>
          <cell r="HC92" t="str">
            <v>#N/A N/A</v>
          </cell>
          <cell r="HD92" t="str">
            <v>#N/A N/A</v>
          </cell>
          <cell r="HE92" t="str">
            <v>#N/A N/A</v>
          </cell>
          <cell r="HF92">
            <v>85126.5390625</v>
          </cell>
          <cell r="HG92">
            <v>65556.7109375</v>
          </cell>
          <cell r="HH92">
            <v>32858.1640625</v>
          </cell>
          <cell r="HI92">
            <v>29964.65845489502</v>
          </cell>
          <cell r="HJ92">
            <v>1039.55762</v>
          </cell>
          <cell r="HK92">
            <v>2228.4993999999997</v>
          </cell>
          <cell r="HL92">
            <v>3329.139143705368</v>
          </cell>
          <cell r="HM92">
            <v>2971.6271999999999</v>
          </cell>
          <cell r="HN92">
            <v>4370.1839999999993</v>
          </cell>
          <cell r="HO92">
            <v>9313.5959999999995</v>
          </cell>
          <cell r="HP92">
            <v>11156.764579999999</v>
          </cell>
          <cell r="HQ92">
            <v>13257.103500000001</v>
          </cell>
          <cell r="HR92">
            <v>15328.4733</v>
          </cell>
          <cell r="HS92">
            <v>20015.824199999999</v>
          </cell>
          <cell r="HT92" t="str">
            <v>#N/A N/A</v>
          </cell>
          <cell r="HU92">
            <v>233388.71875</v>
          </cell>
          <cell r="HV92">
            <v>198781.671875</v>
          </cell>
          <cell r="HW92">
            <v>192466.78125</v>
          </cell>
          <cell r="HX92">
            <v>199864.27575683594</v>
          </cell>
          <cell r="HY92">
            <v>145120.96363999997</v>
          </cell>
          <cell r="HZ92">
            <v>164690.78779999999</v>
          </cell>
          <cell r="IA92">
            <v>240289.26850891113</v>
          </cell>
          <cell r="IB92">
            <v>205475.13165</v>
          </cell>
          <cell r="IC92">
            <v>266252.21999999997</v>
          </cell>
          <cell r="ID92">
            <v>346262.8544999999</v>
          </cell>
          <cell r="IE92">
            <v>332877.31112999999</v>
          </cell>
          <cell r="IF92">
            <v>369291.51449999999</v>
          </cell>
          <cell r="IG92">
            <v>414211.6776</v>
          </cell>
          <cell r="IH92">
            <v>479735.66339999996</v>
          </cell>
          <cell r="II92" t="str">
            <v>#N/A N/A</v>
          </cell>
          <cell r="IJ92" t="str">
            <v>#N/A N/A</v>
          </cell>
          <cell r="IK92" t="str">
            <v>#N/A N/A</v>
          </cell>
          <cell r="IL92" t="str">
            <v>#N/A N/A</v>
          </cell>
          <cell r="IM92" t="str">
            <v>#N/A N/A</v>
          </cell>
          <cell r="IN92" t="str">
            <v>#N/A N/A</v>
          </cell>
          <cell r="IO92" t="str">
            <v>#N/A N/A</v>
          </cell>
          <cell r="IP92" t="str">
            <v>#N/A N/A</v>
          </cell>
          <cell r="IQ92" t="str">
            <v>#N/A N/A</v>
          </cell>
          <cell r="IR92" t="str">
            <v>#N/A N/A</v>
          </cell>
          <cell r="IS92" t="str">
            <v>#N/A N/A</v>
          </cell>
          <cell r="IT92" t="str">
            <v>#N/A N/A</v>
          </cell>
          <cell r="IU92" t="str">
            <v>#N/A N/A</v>
          </cell>
          <cell r="IV92" t="str">
            <v>#N/A N/A</v>
          </cell>
          <cell r="IW92" t="str">
            <v>#N/A N/A</v>
          </cell>
          <cell r="IX92" t="str">
            <v>#N/A N/A</v>
          </cell>
          <cell r="IY92">
            <v>72823.935546875</v>
          </cell>
          <cell r="IZ92">
            <v>53513.8486328125</v>
          </cell>
          <cell r="JA92">
            <v>46743.578125</v>
          </cell>
          <cell r="JB92">
            <v>42941.101623535156</v>
          </cell>
          <cell r="JC92">
            <v>11781.830820000001</v>
          </cell>
          <cell r="JD92">
            <v>13074.128799999999</v>
          </cell>
          <cell r="JE92">
            <v>18492.875385522842</v>
          </cell>
          <cell r="JF92">
            <v>17664.841949999998</v>
          </cell>
          <cell r="JG92">
            <v>19304.531999999999</v>
          </cell>
          <cell r="JH92">
            <v>26295.011999999999</v>
          </cell>
          <cell r="JI92">
            <v>27890.953870000001</v>
          </cell>
          <cell r="JJ92">
            <v>30849.1695</v>
          </cell>
          <cell r="JK92">
            <v>41107.157700000003</v>
          </cell>
          <cell r="JL92">
            <v>51848.262000000002</v>
          </cell>
          <cell r="JM92" t="str">
            <v>#N/A N/A</v>
          </cell>
          <cell r="JN92">
            <v>105632.07421875</v>
          </cell>
          <cell r="JO92">
            <v>90365.6708984375</v>
          </cell>
          <cell r="JP92">
            <v>66442.13671875</v>
          </cell>
          <cell r="JQ92">
            <v>63779.174831390381</v>
          </cell>
          <cell r="JR92">
            <v>16407.83556</v>
          </cell>
          <cell r="JS92">
            <v>18166.205099999999</v>
          </cell>
          <cell r="JT92">
            <v>25894.367694854736</v>
          </cell>
          <cell r="JU92">
            <v>20839.956599999998</v>
          </cell>
          <cell r="JV92">
            <v>35132.292000000001</v>
          </cell>
          <cell r="JW92">
            <v>55401.557999999997</v>
          </cell>
          <cell r="JX92">
            <v>46294.68389</v>
          </cell>
          <cell r="JY92">
            <v>41975.573250000009</v>
          </cell>
          <cell r="JZ92">
            <v>50889.171899999994</v>
          </cell>
          <cell r="KA92">
            <v>57052.929000000004</v>
          </cell>
          <cell r="KB92" t="str">
            <v>#N/A N/A</v>
          </cell>
          <cell r="KC92">
            <v>24661.2578125</v>
          </cell>
          <cell r="KD92">
            <v>23195.015625</v>
          </cell>
          <cell r="KE92">
            <v>28010.912109375</v>
          </cell>
          <cell r="KF92">
            <v>30352.213325500488</v>
          </cell>
          <cell r="KG92">
            <v>9.0674599999999987</v>
          </cell>
          <cell r="KH92">
            <v>150.42619999999999</v>
          </cell>
          <cell r="KI92">
            <v>380.54601004719734</v>
          </cell>
          <cell r="KJ92">
            <v>205.00979999999998</v>
          </cell>
          <cell r="KK92">
            <v>662.68799999999999</v>
          </cell>
          <cell r="KL92">
            <v>702.88349999999991</v>
          </cell>
          <cell r="KM92">
            <v>1675.2862100000002</v>
          </cell>
          <cell r="KN92">
            <v>1732.9341000000002</v>
          </cell>
          <cell r="KO92">
            <v>2173.9157999999998</v>
          </cell>
          <cell r="KP92">
            <v>2268.2285999999999</v>
          </cell>
          <cell r="KQ92" t="str">
            <v>#N/A N/A</v>
          </cell>
          <cell r="KR92">
            <v>127756.640625</v>
          </cell>
          <cell r="KS92">
            <v>108416</v>
          </cell>
          <cell r="KT92">
            <v>126024.646484375</v>
          </cell>
          <cell r="KU92">
            <v>136085.09798431396</v>
          </cell>
          <cell r="KV92">
            <v>128713.12807999998</v>
          </cell>
          <cell r="KW92">
            <v>146524.58270000003</v>
          </cell>
          <cell r="KX92">
            <v>214394.89065268636</v>
          </cell>
          <cell r="KY92">
            <v>184635.17504999999</v>
          </cell>
          <cell r="KZ92">
            <v>231119.92799999999</v>
          </cell>
          <cell r="LA92">
            <v>290861.2965</v>
          </cell>
          <cell r="LB92">
            <v>286582.62724000006</v>
          </cell>
          <cell r="LC92">
            <v>327315.94125000003</v>
          </cell>
          <cell r="LD92">
            <v>363322.50569999998</v>
          </cell>
          <cell r="LE92">
            <v>422682.73439999996</v>
          </cell>
          <cell r="LF92" t="str">
            <v>#N/A N/A</v>
          </cell>
          <cell r="LG92">
            <v>-1312.9000244140625</v>
          </cell>
          <cell r="LH92">
            <v>-1190.5689697265625</v>
          </cell>
          <cell r="LI92">
            <v>-2184.23291015625</v>
          </cell>
          <cell r="LJ92">
            <v>-2229.8751043532052</v>
          </cell>
          <cell r="LK92">
            <v>-4272.5591646169805</v>
          </cell>
          <cell r="LL92">
            <v>-1198.7915838031474</v>
          </cell>
          <cell r="LM92">
            <v>-494.31440355650028</v>
          </cell>
          <cell r="LN92">
            <v>-669.42607062492493</v>
          </cell>
          <cell r="LO92">
            <v>-1075.8947135767444</v>
          </cell>
          <cell r="LP92">
            <v>-5097.050002570988</v>
          </cell>
          <cell r="LQ92">
            <v>-2892.6784759853554</v>
          </cell>
          <cell r="LR92">
            <v>-1062.2187979413613</v>
          </cell>
          <cell r="LS92">
            <v>-1964.7646223841407</v>
          </cell>
          <cell r="LT92">
            <v>-2487.901499406953</v>
          </cell>
          <cell r="LU92" t="str">
            <v>#N/A N/A</v>
          </cell>
          <cell r="LV92" t="str">
            <v>#N/A N/A</v>
          </cell>
          <cell r="LW92" t="str">
            <v>#N/A N/A</v>
          </cell>
          <cell r="LX92" t="str">
            <v>#N/A N/A</v>
          </cell>
          <cell r="LY92" t="str">
            <v>#N/A N/A</v>
          </cell>
          <cell r="LZ92" t="str">
            <v>#N/A N/A</v>
          </cell>
          <cell r="MA92" t="str">
            <v>#N/A N/A</v>
          </cell>
          <cell r="MB92" t="str">
            <v>#N/A N/A</v>
          </cell>
          <cell r="MC92" t="str">
            <v>#N/A N/A</v>
          </cell>
          <cell r="MD92" t="str">
            <v>#N/A N/A</v>
          </cell>
          <cell r="ME92" t="str">
            <v>#N/A N/A</v>
          </cell>
          <cell r="MF92" t="str">
            <v>#N/A N/A</v>
          </cell>
          <cell r="MG92">
            <v>1548.7387884163688</v>
          </cell>
          <cell r="MH92">
            <v>1212.9938473463972</v>
          </cell>
          <cell r="MI92">
            <v>1748.7328697147295</v>
          </cell>
          <cell r="MJ92" t="str">
            <v>#N/A N/A</v>
          </cell>
          <cell r="MK92" t="str">
            <v>#N/A N/A</v>
          </cell>
          <cell r="ML92" t="str">
            <v>#N/A N/A</v>
          </cell>
          <cell r="MM92" t="str">
            <v>#N/A N/A</v>
          </cell>
          <cell r="MN92" t="str">
            <v>#N/A N/A</v>
          </cell>
          <cell r="MO92" t="str">
            <v>#N/A N/A</v>
          </cell>
          <cell r="MP92" t="str">
            <v>#N/A N/A</v>
          </cell>
          <cell r="MQ92" t="str">
            <v>#N/A N/A</v>
          </cell>
          <cell r="MR92" t="str">
            <v>#N/A N/A</v>
          </cell>
          <cell r="MS92" t="str">
            <v>#N/A N/A</v>
          </cell>
          <cell r="MT92" t="str">
            <v>#N/A N/A</v>
          </cell>
          <cell r="MU92" t="str">
            <v>#N/A N/A</v>
          </cell>
          <cell r="MV92" t="str">
            <v>#N/A N/A</v>
          </cell>
          <cell r="MW92" t="str">
            <v>#N/A N/A</v>
          </cell>
          <cell r="MX92" t="str">
            <v>#N/A N/A</v>
          </cell>
          <cell r="MY92" t="str">
            <v>#N/A N/A</v>
          </cell>
          <cell r="MZ92">
            <v>-14.371999740600586</v>
          </cell>
          <cell r="NA92">
            <v>-280.27398681640625</v>
          </cell>
          <cell r="NB92">
            <v>-4270.37353515625</v>
          </cell>
          <cell r="NC92">
            <v>-16322.95375707787</v>
          </cell>
          <cell r="ND92">
            <v>-16419.16795431589</v>
          </cell>
          <cell r="NE92">
            <v>-14604.790149016397</v>
          </cell>
          <cell r="NF92">
            <v>-20941.336646000593</v>
          </cell>
          <cell r="NG92">
            <v>-15892.443134093066</v>
          </cell>
          <cell r="NH92">
            <v>-12832.211545911065</v>
          </cell>
          <cell r="NI92">
            <v>-24418.729301555926</v>
          </cell>
          <cell r="NJ92">
            <v>-27611.267732694778</v>
          </cell>
          <cell r="NK92">
            <v>-23704.720432044014</v>
          </cell>
          <cell r="NL92">
            <v>-12205.286797157958</v>
          </cell>
          <cell r="NM92">
            <v>-6729.7735558958075</v>
          </cell>
          <cell r="NN92" t="str">
            <v>#N/A N/A</v>
          </cell>
          <cell r="NO92">
            <v>6094.53076171875</v>
          </cell>
          <cell r="NP92">
            <v>5366.76416015625</v>
          </cell>
          <cell r="NQ92">
            <v>3832.91748046875</v>
          </cell>
          <cell r="NR92">
            <v>3470.6836244524011</v>
          </cell>
          <cell r="NS92">
            <v>3713.4236593393175</v>
          </cell>
          <cell r="NT92">
            <v>83.017361421907864</v>
          </cell>
          <cell r="NU92">
            <v>86.400295904040121</v>
          </cell>
          <cell r="NV92">
            <v>118.46271032761612</v>
          </cell>
          <cell r="NW92">
            <v>134.61431487405713</v>
          </cell>
          <cell r="NX92" t="str">
            <v>#N/A N/A</v>
          </cell>
          <cell r="NY92">
            <v>279.15222683517044</v>
          </cell>
          <cell r="NZ92">
            <v>307.66691862014244</v>
          </cell>
          <cell r="OA92">
            <v>345.34648359744483</v>
          </cell>
          <cell r="OB92">
            <v>364.67398293938766</v>
          </cell>
          <cell r="OC92" t="str">
            <v>#N/A N/A</v>
          </cell>
          <cell r="OD92" t="str">
            <v>CLP</v>
          </cell>
        </row>
        <row r="93">
          <cell r="C93" t="str">
            <v>COMERICO DE SANT</v>
          </cell>
          <cell r="D93" t="str">
            <v>#N/A N/A</v>
          </cell>
          <cell r="E93" t="str">
            <v>#N/A N/A</v>
          </cell>
          <cell r="F93">
            <v>6797.875</v>
          </cell>
          <cell r="G93">
            <v>7949.1240234375</v>
          </cell>
          <cell r="H93">
            <v>9209.6533203125</v>
          </cell>
          <cell r="I93">
            <v>10874.0498046875</v>
          </cell>
          <cell r="J93">
            <v>12834.8310546875</v>
          </cell>
          <cell r="K93">
            <v>12229.321</v>
          </cell>
          <cell r="L93">
            <v>14192.272999999999</v>
          </cell>
          <cell r="M93">
            <v>18004.919000000002</v>
          </cell>
          <cell r="N93">
            <v>18178.929</v>
          </cell>
          <cell r="O93">
            <v>19216.845000000001</v>
          </cell>
          <cell r="P93">
            <v>20367.983</v>
          </cell>
          <cell r="Q93">
            <v>21251.210999999999</v>
          </cell>
          <cell r="R93" t="str">
            <v>#N/A N/A</v>
          </cell>
          <cell r="S93" t="str">
            <v>#N/A N/A</v>
          </cell>
          <cell r="T93" t="str">
            <v>#N/A N/A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 t="str">
            <v>#N/A N/A</v>
          </cell>
          <cell r="AB93" t="str">
            <v>#N/A N/A</v>
          </cell>
          <cell r="AC93" t="str">
            <v>#N/A N/A</v>
          </cell>
          <cell r="AD93" t="str">
            <v>#N/A N/A</v>
          </cell>
          <cell r="AE93" t="str">
            <v>#N/A N/A</v>
          </cell>
          <cell r="AF93" t="str">
            <v>#N/A N/A</v>
          </cell>
          <cell r="AG93" t="str">
            <v>#N/A N/A</v>
          </cell>
          <cell r="AH93" t="str">
            <v>#N/A N/A</v>
          </cell>
          <cell r="AI93" t="str">
            <v>#N/A N/A</v>
          </cell>
          <cell r="AJ93">
            <v>3059.2178955078125</v>
          </cell>
          <cell r="AK93">
            <v>3681.2909545898437</v>
          </cell>
          <cell r="AL93">
            <v>4367.3590698242187</v>
          </cell>
          <cell r="AM93">
            <v>5322.7230224609375</v>
          </cell>
          <cell r="AN93">
            <v>6243.892822265625</v>
          </cell>
          <cell r="AO93">
            <v>5528.9459999999999</v>
          </cell>
          <cell r="AP93">
            <v>5448.5460000000003</v>
          </cell>
          <cell r="AQ93">
            <v>7317.2340000000004</v>
          </cell>
          <cell r="AR93">
            <v>7635.1990000000005</v>
          </cell>
          <cell r="AS93">
            <v>7884.0529999999999</v>
          </cell>
          <cell r="AT93">
            <v>9181.7530000000006</v>
          </cell>
          <cell r="AU93">
            <v>9194.8580000000002</v>
          </cell>
          <cell r="AV93" t="str">
            <v>#N/A N/A</v>
          </cell>
          <cell r="AW93" t="str">
            <v>#N/A N/A</v>
          </cell>
          <cell r="AX93" t="str">
            <v>#N/A N/A</v>
          </cell>
          <cell r="AY93">
            <v>2197.160888671875</v>
          </cell>
          <cell r="AZ93">
            <v>2801.304931640625</v>
          </cell>
          <cell r="BA93">
            <v>3416.277099609375</v>
          </cell>
          <cell r="BB93">
            <v>4082.35400390625</v>
          </cell>
          <cell r="BC93">
            <v>4894.65087890625</v>
          </cell>
          <cell r="BD93">
            <v>4370.1669999999995</v>
          </cell>
          <cell r="BE93">
            <v>4182.1170000000002</v>
          </cell>
          <cell r="BF93">
            <v>5058.0149999999994</v>
          </cell>
          <cell r="BG93">
            <v>5721.42</v>
          </cell>
          <cell r="BH93">
            <v>6101.1489999999994</v>
          </cell>
          <cell r="BI93">
            <v>6991.17</v>
          </cell>
          <cell r="BJ93">
            <v>7269.067</v>
          </cell>
          <cell r="BK93" t="str">
            <v>#N/A N/A</v>
          </cell>
          <cell r="BL93" t="str">
            <v>#N/A N/A</v>
          </cell>
          <cell r="BM93" t="str">
            <v>#N/A N/A</v>
          </cell>
          <cell r="BN93">
            <v>166.75100708007812</v>
          </cell>
          <cell r="BO93">
            <v>270.47000122070312</v>
          </cell>
          <cell r="BP93">
            <v>385.23001098632812</v>
          </cell>
          <cell r="BQ93">
            <v>428.25799560546875</v>
          </cell>
          <cell r="BR93">
            <v>375.4110107421875</v>
          </cell>
          <cell r="BS93">
            <v>169.511</v>
          </cell>
          <cell r="BT93">
            <v>391.387</v>
          </cell>
          <cell r="BU93">
            <v>465.28</v>
          </cell>
          <cell r="BV93">
            <v>681.15899999999999</v>
          </cell>
          <cell r="BW93">
            <v>711.15899999999999</v>
          </cell>
          <cell r="BX93">
            <v>657.04700000000003</v>
          </cell>
          <cell r="BY93">
            <v>104.502</v>
          </cell>
          <cell r="BZ93" t="str">
            <v>#N/A N/A</v>
          </cell>
          <cell r="CA93" t="str">
            <v>#N/A N/A</v>
          </cell>
          <cell r="CB93" t="str">
            <v>#N/A N/A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 t="str">
            <v>#N/A N/A</v>
          </cell>
          <cell r="CK93" t="str">
            <v>#N/A N/A</v>
          </cell>
          <cell r="CL93" t="str">
            <v>#N/A N/A</v>
          </cell>
          <cell r="CM93" t="str">
            <v>#N/A N/A</v>
          </cell>
          <cell r="CN93" t="str">
            <v>#N/A N/A</v>
          </cell>
          <cell r="CO93" t="str">
            <v>#N/A N/A</v>
          </cell>
          <cell r="CP93" t="str">
            <v>#N/A N/A</v>
          </cell>
          <cell r="CQ93" t="str">
            <v>#N/A N/A</v>
          </cell>
          <cell r="CR93">
            <v>2538.3768920898438</v>
          </cell>
          <cell r="CS93">
            <v>2919.93994140625</v>
          </cell>
          <cell r="CT93">
            <v>4179.4991073608398</v>
          </cell>
          <cell r="CU93">
            <v>6071.1520233154297</v>
          </cell>
          <cell r="CV93">
            <v>6093.0998840332031</v>
          </cell>
          <cell r="CW93">
            <v>3881.5889999999999</v>
          </cell>
          <cell r="CX93">
            <v>5781.518</v>
          </cell>
          <cell r="CY93">
            <v>5643.63</v>
          </cell>
          <cell r="CZ93">
            <v>6741.8609999999999</v>
          </cell>
          <cell r="DA93">
            <v>6914.5550000000003</v>
          </cell>
          <cell r="DB93">
            <v>8685.9549999999999</v>
          </cell>
          <cell r="DC93">
            <v>8595.4089999999997</v>
          </cell>
          <cell r="DD93" t="str">
            <v>#N/A N/A</v>
          </cell>
          <cell r="DE93" t="str">
            <v>#N/A N/A</v>
          </cell>
          <cell r="DF93" t="str">
            <v>#N/A N/A</v>
          </cell>
          <cell r="DG93">
            <v>368.82598876953125</v>
          </cell>
          <cell r="DH93">
            <v>439.864990234375</v>
          </cell>
          <cell r="DI93">
            <v>626.4119873046875</v>
          </cell>
          <cell r="DJ93">
            <v>925.197998046875</v>
          </cell>
          <cell r="DK93">
            <v>960.010009765625</v>
          </cell>
          <cell r="DL93">
            <v>527.53800000000001</v>
          </cell>
          <cell r="DM93">
            <v>832.03899999999999</v>
          </cell>
          <cell r="DN93">
            <v>899.46600000000001</v>
          </cell>
          <cell r="DO93">
            <v>1736.3</v>
          </cell>
          <cell r="DP93">
            <v>1165.4839999999999</v>
          </cell>
          <cell r="DQ93">
            <v>1703.5359999999998</v>
          </cell>
          <cell r="DR93">
            <v>1581.9579999999999</v>
          </cell>
          <cell r="DS93" t="str">
            <v>#N/A N/A</v>
          </cell>
          <cell r="DT93" t="str">
            <v>#N/A N/A</v>
          </cell>
          <cell r="DU93" t="str">
            <v>#N/A N/A</v>
          </cell>
          <cell r="DV93">
            <v>2169.551025390625</v>
          </cell>
          <cell r="DW93">
            <v>2480.074951171875</v>
          </cell>
          <cell r="DX93">
            <v>3553.0869140625</v>
          </cell>
          <cell r="DY93">
            <v>5145.9541015625</v>
          </cell>
          <cell r="DZ93">
            <v>5133.08984375</v>
          </cell>
          <cell r="EA93">
            <v>3354.0509999999999</v>
          </cell>
          <cell r="EB93">
            <v>4949.4789999999994</v>
          </cell>
          <cell r="EC93">
            <v>4744.1639999999998</v>
          </cell>
          <cell r="ED93">
            <v>5005.5609999999997</v>
          </cell>
          <cell r="EE93">
            <v>5749.0709999999999</v>
          </cell>
          <cell r="EF93">
            <v>6982.4189999999999</v>
          </cell>
          <cell r="EG93">
            <v>7013.451</v>
          </cell>
          <cell r="EH93" t="str">
            <v>#N/A N/A</v>
          </cell>
          <cell r="EI93" t="str">
            <v>#N/A N/A</v>
          </cell>
          <cell r="EJ93" t="str">
            <v>#N/A N/A</v>
          </cell>
          <cell r="EK93">
            <v>4481.673828125</v>
          </cell>
          <cell r="EL93">
            <v>4939.06396484375</v>
          </cell>
          <cell r="EM93">
            <v>7056.52294921875</v>
          </cell>
          <cell r="EN93">
            <v>6219.330078125</v>
          </cell>
          <cell r="EO93">
            <v>9154.5068359375</v>
          </cell>
          <cell r="EP93">
            <v>1654.4369999999999</v>
          </cell>
          <cell r="EQ93">
            <v>5205.7280000000001</v>
          </cell>
          <cell r="ER93">
            <v>7369.8289999999997</v>
          </cell>
          <cell r="ES93">
            <v>7626.9529999999995</v>
          </cell>
          <cell r="ET93">
            <v>7465.9029999999993</v>
          </cell>
          <cell r="EU93">
            <v>5254.9049999999997</v>
          </cell>
          <cell r="EV93">
            <v>4814.2539999999999</v>
          </cell>
          <cell r="EW93" t="str">
            <v>#N/A N/A</v>
          </cell>
          <cell r="EX93" t="str">
            <v>#N/A N/A</v>
          </cell>
          <cell r="EY93" t="str">
            <v>#N/A N/A</v>
          </cell>
          <cell r="EZ93">
            <v>2265.681884765625</v>
          </cell>
          <cell r="FA93">
            <v>2553.47900390625</v>
          </cell>
          <cell r="FB93">
            <v>2327.1240234375</v>
          </cell>
          <cell r="FC93">
            <v>3770.52392578125</v>
          </cell>
          <cell r="FD93">
            <v>2518.80810546875</v>
          </cell>
          <cell r="FE93">
            <v>5427.4679999999998</v>
          </cell>
          <cell r="FF93">
            <v>10962.760999999999</v>
          </cell>
          <cell r="FG93">
            <v>11279.206</v>
          </cell>
          <cell r="FH93">
            <v>13638.492999999999</v>
          </cell>
          <cell r="FI93">
            <v>13857.108999999999</v>
          </cell>
          <cell r="FJ93">
            <v>17200.628000000001</v>
          </cell>
          <cell r="FK93">
            <v>17834.375</v>
          </cell>
          <cell r="FL93" t="str">
            <v>#N/A N/A</v>
          </cell>
          <cell r="FM93" t="str">
            <v>#N/A N/A</v>
          </cell>
          <cell r="FN93" t="str">
            <v>#N/A N/A</v>
          </cell>
          <cell r="FO93">
            <v>594.385009765625</v>
          </cell>
          <cell r="FP93">
            <v>623.52801513671875</v>
          </cell>
          <cell r="FQ93">
            <v>539.18902587890625</v>
          </cell>
          <cell r="FR93">
            <v>915.49700927734375</v>
          </cell>
          <cell r="FS93">
            <v>1224.406982421875</v>
          </cell>
          <cell r="FT93">
            <v>864.13099999999997</v>
          </cell>
          <cell r="FU93">
            <v>801.88799999999992</v>
          </cell>
          <cell r="FV93">
            <v>2053.136</v>
          </cell>
          <cell r="FW93">
            <v>1358.0149999999999</v>
          </cell>
          <cell r="FX93">
            <v>1314.604</v>
          </cell>
          <cell r="FY93">
            <v>1613.3409999999999</v>
          </cell>
          <cell r="FZ93">
            <v>2066.971</v>
          </cell>
          <cell r="GA93" t="str">
            <v>#N/A N/A</v>
          </cell>
          <cell r="GB93" t="str">
            <v>#N/A N/A</v>
          </cell>
          <cell r="GC93" t="str">
            <v>#N/A N/A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I93">
            <v>0</v>
          </cell>
          <cell r="GJ93">
            <v>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 t="str">
            <v>#N/A N/A</v>
          </cell>
          <cell r="GQ93" t="str">
            <v>#N/A N/A</v>
          </cell>
          <cell r="GR93" t="str">
            <v>#N/A N/A</v>
          </cell>
          <cell r="GS93">
            <v>7612.9228515625</v>
          </cell>
          <cell r="GT93">
            <v>8381.2392578125</v>
          </cell>
          <cell r="GU93">
            <v>10096.138671875</v>
          </cell>
          <cell r="GV93">
            <v>11160.2001953125</v>
          </cell>
          <cell r="GW93">
            <v>13481.1337890625</v>
          </cell>
          <cell r="GX93">
            <v>8792.7909999999993</v>
          </cell>
          <cell r="GY93">
            <v>18545.577999999998</v>
          </cell>
          <cell r="GZ93">
            <v>21200.05</v>
          </cell>
          <cell r="HA93">
            <v>24370.518</v>
          </cell>
          <cell r="HB93">
            <v>24543.800999999999</v>
          </cell>
          <cell r="HC93">
            <v>25779.076999999997</v>
          </cell>
          <cell r="HD93">
            <v>26502.491999999998</v>
          </cell>
          <cell r="HE93" t="str">
            <v>#N/A N/A</v>
          </cell>
          <cell r="HF93" t="str">
            <v>#N/A N/A</v>
          </cell>
          <cell r="HG93" t="str">
            <v>#N/A N/A</v>
          </cell>
          <cell r="HH93">
            <v>6941.44287109375</v>
          </cell>
          <cell r="HI93">
            <v>7279.27587890625</v>
          </cell>
          <cell r="HJ93">
            <v>7898.7099609375</v>
          </cell>
          <cell r="HK93">
            <v>8919.2275390625</v>
          </cell>
          <cell r="HL93">
            <v>11415.455078125</v>
          </cell>
          <cell r="HM93">
            <v>10248.844999999999</v>
          </cell>
          <cell r="HN93">
            <v>16507.269</v>
          </cell>
          <cell r="HO93">
            <v>16686.446</v>
          </cell>
          <cell r="HP93">
            <v>16224.437</v>
          </cell>
          <cell r="HQ93">
            <v>16472.918000000001</v>
          </cell>
          <cell r="HR93">
            <v>16049.25</v>
          </cell>
          <cell r="HS93">
            <v>15927.833999999999</v>
          </cell>
          <cell r="HT93" t="str">
            <v>#N/A N/A</v>
          </cell>
          <cell r="HU93" t="str">
            <v>#N/A N/A</v>
          </cell>
          <cell r="HV93" t="str">
            <v>#N/A N/A</v>
          </cell>
          <cell r="HW93">
            <v>17428.296875</v>
          </cell>
          <cell r="HX93">
            <v>18559.611328125</v>
          </cell>
          <cell r="HY93">
            <v>21111.13671875</v>
          </cell>
          <cell r="HZ93">
            <v>23432.771484375</v>
          </cell>
          <cell r="IA93">
            <v>28629.298828125</v>
          </cell>
          <cell r="IB93">
            <v>25277.450999999997</v>
          </cell>
          <cell r="IC93">
            <v>42205.722999999998</v>
          </cell>
          <cell r="ID93">
            <v>43716.95</v>
          </cell>
          <cell r="IE93">
            <v>47330.042000000001</v>
          </cell>
          <cell r="IF93">
            <v>48033.045999999995</v>
          </cell>
          <cell r="IG93">
            <v>49638.148000000001</v>
          </cell>
          <cell r="IH93">
            <v>51257.329999999994</v>
          </cell>
          <cell r="II93" t="str">
            <v>#N/A N/A</v>
          </cell>
          <cell r="IJ93" t="str">
            <v>#N/A N/A</v>
          </cell>
          <cell r="IK93" t="str">
            <v>#N/A N/A</v>
          </cell>
          <cell r="IL93">
            <v>2.2939999103546143</v>
          </cell>
          <cell r="IM93">
            <v>71.738998413085938</v>
          </cell>
          <cell r="IN93">
            <v>63.582000732421875</v>
          </cell>
          <cell r="IO93">
            <v>197.21200561523437</v>
          </cell>
          <cell r="IP93">
            <v>87.4010009765625</v>
          </cell>
          <cell r="IQ93">
            <v>215.40599999999998</v>
          </cell>
          <cell r="IR93">
            <v>1806.7649999999999</v>
          </cell>
          <cell r="IS93">
            <v>3528.5029999999997</v>
          </cell>
          <cell r="IT93">
            <v>4152.7479999999996</v>
          </cell>
          <cell r="IU93">
            <v>4317.2349999999997</v>
          </cell>
          <cell r="IV93">
            <v>2823.5629999999996</v>
          </cell>
          <cell r="IW93">
            <v>3129.328</v>
          </cell>
          <cell r="IX93" t="str">
            <v>#N/A N/A</v>
          </cell>
          <cell r="IY93" t="str">
            <v>#N/A N/A</v>
          </cell>
          <cell r="IZ93" t="str">
            <v>#N/A N/A</v>
          </cell>
          <cell r="JA93">
            <v>0</v>
          </cell>
          <cell r="JB93">
            <v>0</v>
          </cell>
          <cell r="JC93">
            <v>0</v>
          </cell>
          <cell r="JD93">
            <v>0</v>
          </cell>
          <cell r="JE93">
            <v>0</v>
          </cell>
          <cell r="JF93">
            <v>0</v>
          </cell>
          <cell r="JG93">
            <v>5374.4939999999997</v>
          </cell>
          <cell r="JH93">
            <v>5803.5820000000003</v>
          </cell>
          <cell r="JI93">
            <v>6283.8549999999996</v>
          </cell>
          <cell r="JJ93">
            <v>6668.8360000000002</v>
          </cell>
          <cell r="JK93">
            <v>6773.9570000000003</v>
          </cell>
          <cell r="JL93">
            <v>7157.817</v>
          </cell>
          <cell r="JM93" t="str">
            <v>#N/A N/A</v>
          </cell>
          <cell r="JN93" t="str">
            <v>#N/A N/A</v>
          </cell>
          <cell r="JO93" t="str">
            <v>#N/A N/A</v>
          </cell>
          <cell r="JP93">
            <v>4041.7720947265625</v>
          </cell>
          <cell r="JQ93">
            <v>4527.300048828125</v>
          </cell>
          <cell r="JR93">
            <v>6033.8258056640625</v>
          </cell>
          <cell r="JS93">
            <v>7061.61474609375</v>
          </cell>
          <cell r="JT93">
            <v>9668.72412109375</v>
          </cell>
          <cell r="JU93">
            <v>7612.8379999999997</v>
          </cell>
          <cell r="JV93">
            <v>14027.463</v>
          </cell>
          <cell r="JW93">
            <v>14643.473999999998</v>
          </cell>
          <cell r="JX93">
            <v>17077.952999999998</v>
          </cell>
          <cell r="JY93">
            <v>16715.188999999998</v>
          </cell>
          <cell r="JZ93">
            <v>17821.222000000002</v>
          </cell>
          <cell r="KA93">
            <v>18489.226999999999</v>
          </cell>
          <cell r="KB93" t="str">
            <v>#N/A N/A</v>
          </cell>
          <cell r="KC93" t="str">
            <v>#N/A N/A</v>
          </cell>
          <cell r="KD93" t="str">
            <v>#N/A N/A</v>
          </cell>
          <cell r="KE93">
            <v>0</v>
          </cell>
          <cell r="KF93">
            <v>0</v>
          </cell>
          <cell r="KG93">
            <v>0</v>
          </cell>
          <cell r="KH93">
            <v>0</v>
          </cell>
          <cell r="KI93">
            <v>0</v>
          </cell>
          <cell r="KJ93">
            <v>0</v>
          </cell>
          <cell r="KK93">
            <v>158.5</v>
          </cell>
          <cell r="KL93">
            <v>175.83599999999998</v>
          </cell>
          <cell r="KM93">
            <v>184.79899999999998</v>
          </cell>
          <cell r="KN93">
            <v>194.13899999999998</v>
          </cell>
          <cell r="KO93">
            <v>210.041</v>
          </cell>
          <cell r="KP93">
            <v>227.47499999999999</v>
          </cell>
          <cell r="KQ93" t="str">
            <v>#N/A N/A</v>
          </cell>
          <cell r="KR93" t="str">
            <v>#N/A N/A</v>
          </cell>
          <cell r="KS93" t="str">
            <v>#N/A N/A</v>
          </cell>
          <cell r="KT93">
            <v>13386.52392578125</v>
          </cell>
          <cell r="KU93">
            <v>14032.31201171875</v>
          </cell>
          <cell r="KV93">
            <v>15077.31005859375</v>
          </cell>
          <cell r="KW93">
            <v>16371.15625</v>
          </cell>
          <cell r="KX93">
            <v>18960.5751953125</v>
          </cell>
          <cell r="KY93">
            <v>17664.612999999994</v>
          </cell>
          <cell r="KZ93">
            <v>28178.260000000002</v>
          </cell>
          <cell r="LA93">
            <v>29073.475999999999</v>
          </cell>
          <cell r="LB93">
            <v>30252.089</v>
          </cell>
          <cell r="LC93">
            <v>31317.857</v>
          </cell>
          <cell r="LD93">
            <v>31816.926000000003</v>
          </cell>
          <cell r="LE93">
            <v>32768.102999999996</v>
          </cell>
          <cell r="LF93" t="str">
            <v>#N/A N/A</v>
          </cell>
          <cell r="LG93" t="str">
            <v>#N/A N/A</v>
          </cell>
          <cell r="LH93" t="str">
            <v>#N/A N/A</v>
          </cell>
          <cell r="LI93">
            <v>-342.62298583984375</v>
          </cell>
          <cell r="LJ93">
            <v>-957.3389892578125</v>
          </cell>
          <cell r="LK93">
            <v>-1332.9620361328125</v>
          </cell>
          <cell r="LL93">
            <v>-1247.739013671875</v>
          </cell>
          <cell r="LM93">
            <v>-1483.35498046875</v>
          </cell>
          <cell r="LN93">
            <v>-2103.328</v>
          </cell>
          <cell r="LO93">
            <v>-747.05700000000002</v>
          </cell>
          <cell r="LP93">
            <v>-1605.1009999999999</v>
          </cell>
          <cell r="LQ93">
            <v>-1247.2</v>
          </cell>
          <cell r="LR93">
            <v>-1175.701</v>
          </cell>
          <cell r="LS93">
            <v>-1137.509</v>
          </cell>
          <cell r="LT93">
            <v>-1222.7639999999999</v>
          </cell>
          <cell r="LU93" t="str">
            <v>#N/A N/A</v>
          </cell>
          <cell r="LV93" t="str">
            <v>#N/A N/A</v>
          </cell>
          <cell r="LW93" t="str">
            <v>#N/A N/A</v>
          </cell>
          <cell r="LX93" t="str">
            <v>#N/A N/A</v>
          </cell>
          <cell r="LY93" t="str">
            <v>#N/A N/A</v>
          </cell>
          <cell r="LZ93" t="str">
            <v>#N/A N/A</v>
          </cell>
          <cell r="MA93" t="str">
            <v>#N/A N/A</v>
          </cell>
          <cell r="MB93" t="str">
            <v>#N/A N/A</v>
          </cell>
          <cell r="MC93" t="str">
            <v>#N/A N/A</v>
          </cell>
          <cell r="MD93" t="str">
            <v>#N/A N/A</v>
          </cell>
          <cell r="ME93" t="str">
            <v>#N/A N/A</v>
          </cell>
          <cell r="MF93" t="str">
            <v>#N/A N/A</v>
          </cell>
          <cell r="MG93" t="str">
            <v>#N/A N/A</v>
          </cell>
          <cell r="MH93" t="str">
            <v>#N/A N/A</v>
          </cell>
          <cell r="MI93" t="str">
            <v>#N/A N/A</v>
          </cell>
          <cell r="MJ93" t="str">
            <v>#N/A N/A</v>
          </cell>
          <cell r="MK93" t="str">
            <v>#N/A N/A</v>
          </cell>
          <cell r="ML93" t="str">
            <v>#N/A N/A</v>
          </cell>
          <cell r="MM93" t="str">
            <v>#N/A N/A</v>
          </cell>
          <cell r="MN93" t="str">
            <v>#N/A N/A</v>
          </cell>
          <cell r="MO93" t="str">
            <v>#N/A N/A</v>
          </cell>
          <cell r="MP93" t="str">
            <v>#N/A N/A</v>
          </cell>
          <cell r="MQ93" t="str">
            <v>#N/A N/A</v>
          </cell>
          <cell r="MR93" t="str">
            <v>#N/A N/A</v>
          </cell>
          <cell r="MS93" t="str">
            <v>#N/A N/A</v>
          </cell>
          <cell r="MT93">
            <v>701.80099999999993</v>
          </cell>
          <cell r="MU93">
            <v>915.279</v>
          </cell>
          <cell r="MV93">
            <v>1423.9189999999999</v>
          </cell>
          <cell r="MW93">
            <v>1598.8809999999999</v>
          </cell>
          <cell r="MX93">
            <v>1546.481</v>
          </cell>
          <cell r="MY93" t="str">
            <v>#N/A N/A</v>
          </cell>
          <cell r="MZ93" t="str">
            <v>#N/A N/A</v>
          </cell>
          <cell r="NA93" t="str">
            <v>#N/A N/A</v>
          </cell>
          <cell r="NB93">
            <v>-2185.39208984375</v>
          </cell>
          <cell r="NC93">
            <v>-2307.830078125</v>
          </cell>
          <cell r="ND93">
            <v>-2794.944091796875</v>
          </cell>
          <cell r="NE93">
            <v>-4927.037109375</v>
          </cell>
          <cell r="NF93">
            <v>-3961.617919921875</v>
          </cell>
          <cell r="NG93">
            <v>-4222.5600000000004</v>
          </cell>
          <cell r="NH93">
            <v>-3418.2179999999998</v>
          </cell>
          <cell r="NI93">
            <v>-3883.712</v>
          </cell>
          <cell r="NJ93">
            <v>-3984.6099999999997</v>
          </cell>
          <cell r="NK93">
            <v>-4776.7919999999995</v>
          </cell>
          <cell r="NL93">
            <v>-5329.8559999999998</v>
          </cell>
          <cell r="NM93">
            <v>-6039.4519999999993</v>
          </cell>
          <cell r="NN93" t="str">
            <v>#N/A N/A</v>
          </cell>
          <cell r="NO93" t="str">
            <v>#N/A N/A</v>
          </cell>
          <cell r="NP93" t="str">
            <v>#N/A N/A</v>
          </cell>
          <cell r="NQ93">
            <v>862.0570068359375</v>
          </cell>
          <cell r="NR93">
            <v>879.98602294921875</v>
          </cell>
          <cell r="NS93">
            <v>951.08197021484375</v>
          </cell>
          <cell r="NT93">
            <v>1240.3690185546875</v>
          </cell>
          <cell r="NU93">
            <v>1349.241943359375</v>
          </cell>
          <cell r="NV93">
            <v>1158.779</v>
          </cell>
          <cell r="NW93">
            <v>1266.4289999999999</v>
          </cell>
          <cell r="NX93">
            <v>2259.2190000000001</v>
          </cell>
          <cell r="NY93">
            <v>1913.779</v>
          </cell>
          <cell r="NZ93">
            <v>1782.904</v>
          </cell>
          <cell r="OA93">
            <v>2190.5830000000001</v>
          </cell>
          <cell r="OB93">
            <v>1925.7909999999999</v>
          </cell>
          <cell r="OC93" t="str">
            <v>#N/A N/A</v>
          </cell>
          <cell r="OD93" t="str">
            <v>CLP</v>
          </cell>
        </row>
        <row r="94">
          <cell r="C94" t="str">
            <v>ENJOY</v>
          </cell>
          <cell r="D94" t="str">
            <v>#N/A N/A</v>
          </cell>
          <cell r="E94" t="str">
            <v>#N/A N/A</v>
          </cell>
          <cell r="F94" t="str">
            <v>#N/A N/A</v>
          </cell>
          <cell r="G94" t="str">
            <v>#N/A N/A</v>
          </cell>
          <cell r="H94" t="str">
            <v>#N/A N/A</v>
          </cell>
          <cell r="I94" t="str">
            <v>#N/A N/A</v>
          </cell>
          <cell r="J94" t="str">
            <v>#N/A N/A</v>
          </cell>
          <cell r="K94">
            <v>83254.456999999995</v>
          </cell>
          <cell r="L94">
            <v>102375.124</v>
          </cell>
          <cell r="M94">
            <v>132960.576</v>
          </cell>
          <cell r="N94">
            <v>144412.50099999999</v>
          </cell>
          <cell r="O94">
            <v>158651.851</v>
          </cell>
          <cell r="P94">
            <v>214626.96299999999</v>
          </cell>
          <cell r="Q94">
            <v>233237.79699999999</v>
          </cell>
          <cell r="R94" t="str">
            <v>#N/A N/A</v>
          </cell>
          <cell r="S94" t="str">
            <v>#N/A N/A</v>
          </cell>
          <cell r="T94" t="str">
            <v>#N/A N/A</v>
          </cell>
          <cell r="U94" t="str">
            <v>#N/A N/A</v>
          </cell>
          <cell r="V94" t="str">
            <v>#N/A N/A</v>
          </cell>
          <cell r="W94" t="str">
            <v>#N/A N/A</v>
          </cell>
          <cell r="X94" t="str">
            <v>#N/A N/A</v>
          </cell>
          <cell r="Y94" t="str">
            <v>#N/A N/A</v>
          </cell>
          <cell r="Z94">
            <v>71649.991999999998</v>
          </cell>
          <cell r="AA94">
            <v>90001.862999999998</v>
          </cell>
          <cell r="AB94">
            <v>107284.78099999999</v>
          </cell>
          <cell r="AC94">
            <v>118087.811</v>
          </cell>
          <cell r="AD94">
            <v>140179.024</v>
          </cell>
          <cell r="AE94">
            <v>168505.18599999999</v>
          </cell>
          <cell r="AF94">
            <v>181968.052</v>
          </cell>
          <cell r="AG94" t="str">
            <v>#N/A N/A</v>
          </cell>
          <cell r="AH94" t="str">
            <v>#N/A N/A</v>
          </cell>
          <cell r="AI94" t="str">
            <v>#N/A N/A</v>
          </cell>
          <cell r="AJ94" t="str">
            <v>#N/A N/A</v>
          </cell>
          <cell r="AK94" t="str">
            <v>#N/A N/A</v>
          </cell>
          <cell r="AL94" t="str">
            <v>#N/A N/A</v>
          </cell>
          <cell r="AM94" t="str">
            <v>#N/A N/A</v>
          </cell>
          <cell r="AN94" t="str">
            <v>#N/A N/A</v>
          </cell>
          <cell r="AO94">
            <v>17251.509000000002</v>
          </cell>
          <cell r="AP94">
            <v>20460.753000000001</v>
          </cell>
          <cell r="AQ94">
            <v>31922.856</v>
          </cell>
          <cell r="AR94">
            <v>33539.660000000003</v>
          </cell>
          <cell r="AS94">
            <v>47635.016000000003</v>
          </cell>
          <cell r="AT94">
            <v>52727.638999999996</v>
          </cell>
          <cell r="AU94">
            <v>53318.538</v>
          </cell>
          <cell r="AV94" t="str">
            <v>#N/A N/A</v>
          </cell>
          <cell r="AW94" t="str">
            <v>#N/A N/A</v>
          </cell>
          <cell r="AX94" t="str">
            <v>#N/A N/A</v>
          </cell>
          <cell r="AY94" t="str">
            <v>#N/A N/A</v>
          </cell>
          <cell r="AZ94" t="str">
            <v>#N/A N/A</v>
          </cell>
          <cell r="BA94" t="str">
            <v>#N/A N/A</v>
          </cell>
          <cell r="BB94" t="str">
            <v>#N/A N/A</v>
          </cell>
          <cell r="BC94" t="str">
            <v>#N/A N/A</v>
          </cell>
          <cell r="BD94">
            <v>2579.8820000000001</v>
          </cell>
          <cell r="BE94">
            <v>373.59299999999996</v>
          </cell>
          <cell r="BF94">
            <v>13135.903</v>
          </cell>
          <cell r="BG94">
            <v>13718.963</v>
          </cell>
          <cell r="BH94">
            <v>23410.664999999997</v>
          </cell>
          <cell r="BI94">
            <v>23778.517</v>
          </cell>
          <cell r="BJ94">
            <v>24860.257999999998</v>
          </cell>
          <cell r="BK94" t="str">
            <v>#N/A N/A</v>
          </cell>
          <cell r="BL94" t="str">
            <v>#N/A N/A</v>
          </cell>
          <cell r="BM94" t="str">
            <v>#N/A N/A</v>
          </cell>
          <cell r="BN94" t="str">
            <v>#N/A N/A</v>
          </cell>
          <cell r="BO94" t="str">
            <v>#N/A N/A</v>
          </cell>
          <cell r="BP94" t="str">
            <v>#N/A N/A</v>
          </cell>
          <cell r="BQ94" t="str">
            <v>#N/A N/A</v>
          </cell>
          <cell r="BR94" t="str">
            <v>#N/A N/A</v>
          </cell>
          <cell r="BS94">
            <v>48.975999999999999</v>
          </cell>
          <cell r="BT94">
            <v>185.785</v>
          </cell>
          <cell r="BU94">
            <v>150.09099999999998</v>
          </cell>
          <cell r="BV94">
            <v>215.35499999999999</v>
          </cell>
          <cell r="BW94">
            <v>833.08799999999997</v>
          </cell>
          <cell r="BX94">
            <v>624.17599999999993</v>
          </cell>
          <cell r="BY94">
            <v>727.31099999999992</v>
          </cell>
          <cell r="BZ94" t="str">
            <v>#N/A N/A</v>
          </cell>
          <cell r="CA94" t="str">
            <v>#N/A N/A</v>
          </cell>
          <cell r="CB94" t="str">
            <v>#N/A N/A</v>
          </cell>
          <cell r="CC94" t="str">
            <v>#N/A N/A</v>
          </cell>
          <cell r="CD94" t="str">
            <v>#N/A N/A</v>
          </cell>
          <cell r="CE94" t="str">
            <v>#N/A N/A</v>
          </cell>
          <cell r="CF94" t="str">
            <v>#N/A N/A</v>
          </cell>
          <cell r="CG94" t="str">
            <v>#N/A N/A</v>
          </cell>
          <cell r="CH94">
            <v>10527.558999999999</v>
          </cell>
          <cell r="CI94">
            <v>6958.8980000000001</v>
          </cell>
          <cell r="CJ94">
            <v>10004.957999999999</v>
          </cell>
          <cell r="CK94">
            <v>10605.367</v>
          </cell>
          <cell r="CL94">
            <v>11679.368999999999</v>
          </cell>
          <cell r="CM94">
            <v>12947.016</v>
          </cell>
          <cell r="CN94">
            <v>17054.133999999998</v>
          </cell>
          <cell r="CO94" t="str">
            <v>#N/A N/A</v>
          </cell>
          <cell r="CP94" t="str">
            <v>#N/A N/A</v>
          </cell>
          <cell r="CQ94" t="str">
            <v>#N/A N/A</v>
          </cell>
          <cell r="CR94" t="str">
            <v>#N/A N/A</v>
          </cell>
          <cell r="CS94" t="str">
            <v>#N/A N/A</v>
          </cell>
          <cell r="CT94" t="str">
            <v>#N/A N/A</v>
          </cell>
          <cell r="CU94" t="str">
            <v>#N/A N/A</v>
          </cell>
          <cell r="CV94" t="str">
            <v>#N/A N/A</v>
          </cell>
          <cell r="CW94">
            <v>-9389.616</v>
          </cell>
          <cell r="CX94">
            <v>8605.0609999999997</v>
          </cell>
          <cell r="CY94">
            <v>-569.85700000000008</v>
          </cell>
          <cell r="CZ94">
            <v>-1034.6220000000012</v>
          </cell>
          <cell r="DA94">
            <v>9536.7520000000004</v>
          </cell>
          <cell r="DB94">
            <v>4635.7489999999998</v>
          </cell>
          <cell r="DC94">
            <v>12201.511</v>
          </cell>
          <cell r="DD94" t="str">
            <v>#N/A N/A</v>
          </cell>
          <cell r="DE94" t="str">
            <v>#N/A N/A</v>
          </cell>
          <cell r="DF94" t="str">
            <v>#N/A N/A</v>
          </cell>
          <cell r="DG94" t="str">
            <v>#N/A N/A</v>
          </cell>
          <cell r="DH94" t="str">
            <v>#N/A N/A</v>
          </cell>
          <cell r="DI94" t="str">
            <v>#N/A N/A</v>
          </cell>
          <cell r="DJ94" t="str">
            <v>#N/A N/A</v>
          </cell>
          <cell r="DK94" t="str">
            <v>#N/A N/A</v>
          </cell>
          <cell r="DL94">
            <v>-3825.5239999999999</v>
          </cell>
          <cell r="DM94">
            <v>1073.8630000000001</v>
          </cell>
          <cell r="DN94">
            <v>-1435.1889999999999</v>
          </cell>
          <cell r="DO94">
            <v>-3034.3029999999999</v>
          </cell>
          <cell r="DP94">
            <v>-3604.076</v>
          </cell>
          <cell r="DQ94">
            <v>-310.69499999999999</v>
          </cell>
          <cell r="DR94">
            <v>2273.1709999999998</v>
          </cell>
          <cell r="DS94" t="str">
            <v>#N/A N/A</v>
          </cell>
          <cell r="DT94" t="str">
            <v>#N/A N/A</v>
          </cell>
          <cell r="DU94" t="str">
            <v>#N/A N/A</v>
          </cell>
          <cell r="DV94" t="str">
            <v>#N/A N/A</v>
          </cell>
          <cell r="DW94" t="str">
            <v>#N/A N/A</v>
          </cell>
          <cell r="DX94" t="str">
            <v>#N/A N/A</v>
          </cell>
          <cell r="DY94" t="str">
            <v>#N/A N/A</v>
          </cell>
          <cell r="DZ94" t="str">
            <v>#N/A N/A</v>
          </cell>
          <cell r="EA94">
            <v>-5564.0919999999996</v>
          </cell>
          <cell r="EB94">
            <v>7531.1979999999994</v>
          </cell>
          <cell r="EC94">
            <v>865.33199999999999</v>
          </cell>
          <cell r="ED94">
            <v>1999.6809999999998</v>
          </cell>
          <cell r="EE94">
            <v>13140.828</v>
          </cell>
          <cell r="EF94">
            <v>4946.4439999999995</v>
          </cell>
          <cell r="EG94">
            <v>9928.34</v>
          </cell>
          <cell r="EH94" t="str">
            <v>#N/A N/A</v>
          </cell>
          <cell r="EI94" t="str">
            <v>#N/A N/A</v>
          </cell>
          <cell r="EJ94" t="str">
            <v>#N/A N/A</v>
          </cell>
          <cell r="EK94" t="str">
            <v>#N/A N/A</v>
          </cell>
          <cell r="EL94" t="str">
            <v>#N/A N/A</v>
          </cell>
          <cell r="EM94" t="str">
            <v>#N/A N/A</v>
          </cell>
          <cell r="EN94" t="str">
            <v>#N/A N/A</v>
          </cell>
          <cell r="EO94" t="str">
            <v>#N/A N/A</v>
          </cell>
          <cell r="EP94">
            <v>4403.7519999999995</v>
          </cell>
          <cell r="EQ94">
            <v>5680.8440000000001</v>
          </cell>
          <cell r="ER94">
            <v>6099.3049999999994</v>
          </cell>
          <cell r="ES94">
            <v>25397.824000000001</v>
          </cell>
          <cell r="ET94">
            <v>21333.414999999997</v>
          </cell>
          <cell r="EU94">
            <v>20941.558999999997</v>
          </cell>
          <cell r="EV94">
            <v>33017.974000000002</v>
          </cell>
          <cell r="EW94" t="str">
            <v>#N/A N/A</v>
          </cell>
          <cell r="EX94" t="str">
            <v>#N/A N/A</v>
          </cell>
          <cell r="EY94" t="str">
            <v>#N/A N/A</v>
          </cell>
          <cell r="EZ94" t="str">
            <v>#N/A N/A</v>
          </cell>
          <cell r="FA94" t="str">
            <v>#N/A N/A</v>
          </cell>
          <cell r="FB94" t="str">
            <v>#N/A N/A</v>
          </cell>
          <cell r="FC94" t="str">
            <v>#N/A N/A</v>
          </cell>
          <cell r="FD94" t="str">
            <v>#N/A N/A</v>
          </cell>
          <cell r="FE94">
            <v>0</v>
          </cell>
          <cell r="FF94">
            <v>0</v>
          </cell>
          <cell r="FG94" t="str">
            <v>#N/A N/A</v>
          </cell>
          <cell r="FH94">
            <v>5805.1669999999995</v>
          </cell>
          <cell r="FI94">
            <v>4540.1049999999996</v>
          </cell>
          <cell r="FJ94">
            <v>4030.2049999999999</v>
          </cell>
          <cell r="FK94">
            <v>0</v>
          </cell>
          <cell r="FL94" t="str">
            <v>#N/A N/A</v>
          </cell>
          <cell r="FM94" t="str">
            <v>#N/A N/A</v>
          </cell>
          <cell r="FN94" t="str">
            <v>#N/A N/A</v>
          </cell>
          <cell r="FO94" t="str">
            <v>#N/A N/A</v>
          </cell>
          <cell r="FP94" t="str">
            <v>#N/A N/A</v>
          </cell>
          <cell r="FQ94" t="str">
            <v>#N/A N/A</v>
          </cell>
          <cell r="FR94" t="str">
            <v>#N/A N/A</v>
          </cell>
          <cell r="FS94" t="str">
            <v>#N/A N/A</v>
          </cell>
          <cell r="FT94">
            <v>4138.97</v>
          </cell>
          <cell r="FU94">
            <v>20447.55</v>
          </cell>
          <cell r="FV94">
            <v>7837.95</v>
          </cell>
          <cell r="FW94">
            <v>7738.44</v>
          </cell>
          <cell r="FX94">
            <v>18006.095999999998</v>
          </cell>
          <cell r="FY94">
            <v>26958.286</v>
          </cell>
          <cell r="FZ94">
            <v>34972.273999999998</v>
          </cell>
          <cell r="GA94" t="str">
            <v>#N/A N/A</v>
          </cell>
          <cell r="GB94" t="str">
            <v>#N/A N/A</v>
          </cell>
          <cell r="GC94" t="str">
            <v>#N/A N/A</v>
          </cell>
          <cell r="GD94" t="str">
            <v>#N/A N/A</v>
          </cell>
          <cell r="GE94" t="str">
            <v>#N/A N/A</v>
          </cell>
          <cell r="GF94" t="str">
            <v>#N/A N/A</v>
          </cell>
          <cell r="GG94" t="str">
            <v>#N/A N/A</v>
          </cell>
          <cell r="GH94" t="str">
            <v>#N/A N/A</v>
          </cell>
          <cell r="GI94">
            <v>1326.9099999999999</v>
          </cell>
          <cell r="GJ94">
            <v>1707.8409999999999</v>
          </cell>
          <cell r="GK94">
            <v>2035.752</v>
          </cell>
          <cell r="GL94">
            <v>1678.6999999999998</v>
          </cell>
          <cell r="GM94">
            <v>2455.8359999999998</v>
          </cell>
          <cell r="GN94">
            <v>2804.806</v>
          </cell>
          <cell r="GO94">
            <v>3592.7349999999997</v>
          </cell>
          <cell r="GP94" t="str">
            <v>#N/A N/A</v>
          </cell>
          <cell r="GQ94" t="str">
            <v>#N/A N/A</v>
          </cell>
          <cell r="GR94" t="str">
            <v>#N/A N/A</v>
          </cell>
          <cell r="GS94" t="str">
            <v>#N/A N/A</v>
          </cell>
          <cell r="GT94" t="str">
            <v>#N/A N/A</v>
          </cell>
          <cell r="GU94" t="str">
            <v>#N/A N/A</v>
          </cell>
          <cell r="GV94" t="str">
            <v>#N/A N/A</v>
          </cell>
          <cell r="GW94" t="str">
            <v>#N/A N/A</v>
          </cell>
          <cell r="GX94">
            <v>23483.524999999998</v>
          </cell>
          <cell r="GY94">
            <v>42154.002</v>
          </cell>
          <cell r="GZ94">
            <v>28946.945</v>
          </cell>
          <cell r="HA94">
            <v>54342.777999999998</v>
          </cell>
          <cell r="HB94">
            <v>70186.482000000004</v>
          </cell>
          <cell r="HC94">
            <v>77715.883999999991</v>
          </cell>
          <cell r="HD94">
            <v>88576.73</v>
          </cell>
          <cell r="HE94" t="str">
            <v>#N/A N/A</v>
          </cell>
          <cell r="HF94" t="str">
            <v>#N/A N/A</v>
          </cell>
          <cell r="HG94" t="str">
            <v>#N/A N/A</v>
          </cell>
          <cell r="HH94" t="str">
            <v>#N/A N/A</v>
          </cell>
          <cell r="HI94" t="str">
            <v>#N/A N/A</v>
          </cell>
          <cell r="HJ94" t="str">
            <v>#N/A N/A</v>
          </cell>
          <cell r="HK94" t="str">
            <v>#N/A N/A</v>
          </cell>
          <cell r="HL94" t="str">
            <v>#N/A N/A</v>
          </cell>
          <cell r="HM94">
            <v>151404.351</v>
          </cell>
          <cell r="HN94">
            <v>171647.791</v>
          </cell>
          <cell r="HO94">
            <v>197287.75999999998</v>
          </cell>
          <cell r="HP94">
            <v>193528.18799999999</v>
          </cell>
          <cell r="HQ94">
            <v>332218.10800000001</v>
          </cell>
          <cell r="HR94">
            <v>345127.234</v>
          </cell>
          <cell r="HS94">
            <v>362821.11099999998</v>
          </cell>
          <cell r="HT94" t="str">
            <v>#N/A N/A</v>
          </cell>
          <cell r="HU94" t="str">
            <v>#N/A N/A</v>
          </cell>
          <cell r="HV94" t="str">
            <v>#N/A N/A</v>
          </cell>
          <cell r="HW94" t="str">
            <v>#N/A N/A</v>
          </cell>
          <cell r="HX94" t="str">
            <v>#N/A N/A</v>
          </cell>
          <cell r="HY94" t="str">
            <v>#N/A N/A</v>
          </cell>
          <cell r="HZ94" t="str">
            <v>#N/A N/A</v>
          </cell>
          <cell r="IA94" t="str">
            <v>#N/A N/A</v>
          </cell>
          <cell r="IB94">
            <v>230925.46</v>
          </cell>
          <cell r="IC94">
            <v>306624.337</v>
          </cell>
          <cell r="ID94">
            <v>313484.22499999998</v>
          </cell>
          <cell r="IE94">
            <v>337429.7</v>
          </cell>
          <cell r="IF94">
            <v>548562.103</v>
          </cell>
          <cell r="IG94">
            <v>591114.304</v>
          </cell>
          <cell r="IH94">
            <v>635267.55499999993</v>
          </cell>
          <cell r="II94" t="str">
            <v>#N/A N/A</v>
          </cell>
          <cell r="IJ94" t="str">
            <v>#N/A N/A</v>
          </cell>
          <cell r="IK94" t="str">
            <v>#N/A N/A</v>
          </cell>
          <cell r="IL94" t="str">
            <v>#N/A N/A</v>
          </cell>
          <cell r="IM94" t="str">
            <v>#N/A N/A</v>
          </cell>
          <cell r="IN94" t="str">
            <v>#N/A N/A</v>
          </cell>
          <cell r="IO94" t="str">
            <v>#N/A N/A</v>
          </cell>
          <cell r="IP94" t="str">
            <v>#N/A N/A</v>
          </cell>
          <cell r="IQ94">
            <v>12962.373</v>
          </cell>
          <cell r="IR94">
            <v>18131.600999999999</v>
          </cell>
          <cell r="IS94">
            <v>19728.584999999999</v>
          </cell>
          <cell r="IT94">
            <v>16443.708999999999</v>
          </cell>
          <cell r="IU94">
            <v>38765.415999999997</v>
          </cell>
          <cell r="IV94">
            <v>33012.79</v>
          </cell>
          <cell r="IW94">
            <v>46595.315999999999</v>
          </cell>
          <cell r="IX94" t="str">
            <v>#N/A N/A</v>
          </cell>
          <cell r="IY94" t="str">
            <v>#N/A N/A</v>
          </cell>
          <cell r="IZ94" t="str">
            <v>#N/A N/A</v>
          </cell>
          <cell r="JA94" t="str">
            <v>#N/A N/A</v>
          </cell>
          <cell r="JB94" t="str">
            <v>#N/A N/A</v>
          </cell>
          <cell r="JC94" t="str">
            <v>#N/A N/A</v>
          </cell>
          <cell r="JD94" t="str">
            <v>#N/A N/A</v>
          </cell>
          <cell r="JE94" t="str">
            <v>#N/A N/A</v>
          </cell>
          <cell r="JF94">
            <v>141030.057</v>
          </cell>
          <cell r="JG94">
            <v>180627.889</v>
          </cell>
          <cell r="JH94">
            <v>187742.10800000001</v>
          </cell>
          <cell r="JI94">
            <v>187403.728</v>
          </cell>
          <cell r="JJ94">
            <v>213688.70199999999</v>
          </cell>
          <cell r="JK94">
            <v>226636.24599999998</v>
          </cell>
          <cell r="JL94">
            <v>213634.46899999998</v>
          </cell>
          <cell r="JM94" t="str">
            <v>#N/A N/A</v>
          </cell>
          <cell r="JN94" t="str">
            <v>#N/A N/A</v>
          </cell>
          <cell r="JO94" t="str">
            <v>#N/A N/A</v>
          </cell>
          <cell r="JP94" t="str">
            <v>#N/A N/A</v>
          </cell>
          <cell r="JQ94" t="str">
            <v>#N/A N/A</v>
          </cell>
          <cell r="JR94" t="str">
            <v>#N/A N/A</v>
          </cell>
          <cell r="JS94" t="str">
            <v>#N/A N/A</v>
          </cell>
          <cell r="JT94" t="str">
            <v>#N/A N/A</v>
          </cell>
          <cell r="JU94">
            <v>184470.37</v>
          </cell>
          <cell r="JV94">
            <v>227175.829</v>
          </cell>
          <cell r="JW94">
            <v>234045.92099999997</v>
          </cell>
          <cell r="JX94">
            <v>259936.08</v>
          </cell>
          <cell r="JY94">
            <v>416790.80699999997</v>
          </cell>
          <cell r="JZ94">
            <v>439404.73</v>
          </cell>
          <cell r="KA94">
            <v>475164.58400000003</v>
          </cell>
          <cell r="KB94" t="str">
            <v>#N/A N/A</v>
          </cell>
          <cell r="KC94" t="str">
            <v>#N/A N/A</v>
          </cell>
          <cell r="KD94" t="str">
            <v>#N/A N/A</v>
          </cell>
          <cell r="KE94" t="str">
            <v>#N/A N/A</v>
          </cell>
          <cell r="KF94" t="str">
            <v>#N/A N/A</v>
          </cell>
          <cell r="KG94" t="str">
            <v>#N/A N/A</v>
          </cell>
          <cell r="KH94" t="str">
            <v>#N/A N/A</v>
          </cell>
          <cell r="KI94" t="str">
            <v>#N/A N/A</v>
          </cell>
          <cell r="KJ94">
            <v>2009.7859999999998</v>
          </cell>
          <cell r="KK94">
            <v>11365.005999999999</v>
          </cell>
          <cell r="KL94">
            <v>11016.343999999999</v>
          </cell>
          <cell r="KM94">
            <v>11637.946</v>
          </cell>
          <cell r="KN94">
            <v>9449.1540000000005</v>
          </cell>
          <cell r="KO94">
            <v>9351.3649999999998</v>
          </cell>
          <cell r="KP94">
            <v>34949.457999999999</v>
          </cell>
          <cell r="KQ94" t="str">
            <v>#N/A N/A</v>
          </cell>
          <cell r="KR94" t="str">
            <v>#N/A N/A</v>
          </cell>
          <cell r="KS94" t="str">
            <v>#N/A N/A</v>
          </cell>
          <cell r="KT94" t="str">
            <v>#N/A N/A</v>
          </cell>
          <cell r="KU94" t="str">
            <v>#N/A N/A</v>
          </cell>
          <cell r="KV94" t="str">
            <v>#N/A N/A</v>
          </cell>
          <cell r="KW94" t="str">
            <v>#N/A N/A</v>
          </cell>
          <cell r="KX94" t="str">
            <v>#N/A N/A</v>
          </cell>
          <cell r="KY94">
            <v>46455.09</v>
          </cell>
          <cell r="KZ94">
            <v>79448.507999999987</v>
          </cell>
          <cell r="LA94">
            <v>79438.303999999989</v>
          </cell>
          <cell r="LB94">
            <v>77493.62</v>
          </cell>
          <cell r="LC94">
            <v>131771.296</v>
          </cell>
          <cell r="LD94">
            <v>151709.57399999999</v>
          </cell>
          <cell r="LE94">
            <v>160102.97100000002</v>
          </cell>
          <cell r="LF94" t="str">
            <v>#N/A N/A</v>
          </cell>
          <cell r="LG94" t="str">
            <v>#N/A N/A</v>
          </cell>
          <cell r="LH94" t="str">
            <v>#N/A N/A</v>
          </cell>
          <cell r="LI94" t="str">
            <v>#N/A N/A</v>
          </cell>
          <cell r="LJ94" t="str">
            <v>#N/A N/A</v>
          </cell>
          <cell r="LK94" t="str">
            <v>#N/A N/A</v>
          </cell>
          <cell r="LL94" t="str">
            <v>#N/A N/A</v>
          </cell>
          <cell r="LM94" t="str">
            <v>#N/A N/A</v>
          </cell>
          <cell r="LN94">
            <v>-8511.357</v>
          </cell>
          <cell r="LO94">
            <v>-18099.503000000001</v>
          </cell>
          <cell r="LP94">
            <v>-31912.188999999998</v>
          </cell>
          <cell r="LQ94">
            <v>-23095.957999999999</v>
          </cell>
          <cell r="LR94">
            <v>-17134.7</v>
          </cell>
          <cell r="LS94">
            <v>-12676.505999999999</v>
          </cell>
          <cell r="LT94">
            <v>-8592.5329999999994</v>
          </cell>
          <cell r="LU94" t="str">
            <v>#N/A N/A</v>
          </cell>
          <cell r="LV94" t="str">
            <v>#N/A N/A</v>
          </cell>
          <cell r="LW94" t="str">
            <v>#N/A N/A</v>
          </cell>
          <cell r="LX94" t="str">
            <v>#N/A N/A</v>
          </cell>
          <cell r="LY94" t="str">
            <v>#N/A N/A</v>
          </cell>
          <cell r="LZ94" t="str">
            <v>#N/A N/A</v>
          </cell>
          <cell r="MA94" t="str">
            <v>#N/A N/A</v>
          </cell>
          <cell r="MB94" t="str">
            <v>#N/A N/A</v>
          </cell>
          <cell r="MC94" t="str">
            <v>#N/A N/A</v>
          </cell>
          <cell r="MD94" t="str">
            <v>#N/A N/A</v>
          </cell>
          <cell r="ME94" t="str">
            <v>#N/A N/A</v>
          </cell>
          <cell r="MF94">
            <v>11916.880999999999</v>
          </cell>
          <cell r="MG94">
            <v>14114.064999999999</v>
          </cell>
          <cell r="MH94">
            <v>15480.031999999999</v>
          </cell>
          <cell r="MI94">
            <v>17052.261999999999</v>
          </cell>
          <cell r="MJ94" t="str">
            <v>#N/A N/A</v>
          </cell>
          <cell r="MK94" t="str">
            <v>#N/A N/A</v>
          </cell>
          <cell r="ML94" t="str">
            <v>#N/A N/A</v>
          </cell>
          <cell r="MM94" t="str">
            <v>#N/A N/A</v>
          </cell>
          <cell r="MN94" t="str">
            <v>#N/A N/A</v>
          </cell>
          <cell r="MO94" t="str">
            <v>#N/A N/A</v>
          </cell>
          <cell r="MP94" t="str">
            <v>#N/A N/A</v>
          </cell>
          <cell r="MQ94" t="str">
            <v>#N/A N/A</v>
          </cell>
          <cell r="MR94">
            <v>5938.6210000000001</v>
          </cell>
          <cell r="MS94">
            <v>2796.4960000000001</v>
          </cell>
          <cell r="MT94">
            <v>-1761.5249999999999</v>
          </cell>
          <cell r="MU94">
            <v>929.18799999999999</v>
          </cell>
          <cell r="MV94">
            <v>2853.5209999999997</v>
          </cell>
          <cell r="MW94">
            <v>-532.42499999999995</v>
          </cell>
          <cell r="MX94">
            <v>3917.317</v>
          </cell>
          <cell r="MY94" t="str">
            <v>#N/A N/A</v>
          </cell>
          <cell r="MZ94" t="str">
            <v>#N/A N/A</v>
          </cell>
          <cell r="NA94" t="str">
            <v>#N/A N/A</v>
          </cell>
          <cell r="NB94" t="str">
            <v>#N/A N/A</v>
          </cell>
          <cell r="NC94" t="str">
            <v>#N/A N/A</v>
          </cell>
          <cell r="ND94" t="str">
            <v>#N/A N/A</v>
          </cell>
          <cell r="NE94" t="str">
            <v>#N/A N/A</v>
          </cell>
          <cell r="NF94" t="str">
            <v>#N/A N/A</v>
          </cell>
          <cell r="NG94">
            <v>-1360</v>
          </cell>
          <cell r="NH94">
            <v>-410</v>
          </cell>
          <cell r="NI94">
            <v>-550</v>
          </cell>
          <cell r="NJ94">
            <v>-802.94799999999998</v>
          </cell>
          <cell r="NK94">
            <v>-1265.6689999999999</v>
          </cell>
          <cell r="NL94">
            <v>-4696.9960000000001</v>
          </cell>
          <cell r="NM94">
            <v>-3403.67</v>
          </cell>
          <cell r="NN94" t="str">
            <v>#N/A N/A</v>
          </cell>
          <cell r="NO94" t="str">
            <v>#N/A N/A</v>
          </cell>
          <cell r="NP94" t="str">
            <v>#N/A N/A</v>
          </cell>
          <cell r="NQ94" t="str">
            <v>#N/A N/A</v>
          </cell>
          <cell r="NR94" t="str">
            <v>#N/A N/A</v>
          </cell>
          <cell r="NS94" t="str">
            <v>#N/A N/A</v>
          </cell>
          <cell r="NT94" t="str">
            <v>#N/A N/A</v>
          </cell>
          <cell r="NU94" t="str">
            <v>#N/A N/A</v>
          </cell>
          <cell r="NV94">
            <v>14671.626999999999</v>
          </cell>
          <cell r="NW94">
            <v>20087.16</v>
          </cell>
          <cell r="NX94">
            <v>18786.952999999998</v>
          </cell>
          <cell r="NY94">
            <v>19820.697</v>
          </cell>
          <cell r="NZ94">
            <v>24224.350999999999</v>
          </cell>
          <cell r="OA94">
            <v>28949.121999999999</v>
          </cell>
          <cell r="OB94">
            <v>28458.28</v>
          </cell>
          <cell r="OC94" t="str">
            <v>#N/A N/A</v>
          </cell>
          <cell r="OD94" t="str">
            <v>CLP</v>
          </cell>
        </row>
        <row r="95">
          <cell r="C95" t="str">
            <v>PAZ CORP S.A.</v>
          </cell>
          <cell r="D95" t="str">
            <v>#N/A N/A</v>
          </cell>
          <cell r="E95" t="str">
            <v>#N/A N/A</v>
          </cell>
          <cell r="F95" t="str">
            <v>#N/A N/A</v>
          </cell>
          <cell r="G95" t="str">
            <v>#N/A N/A</v>
          </cell>
          <cell r="H95">
            <v>14256.919</v>
          </cell>
          <cell r="I95">
            <v>18842.087</v>
          </cell>
          <cell r="J95">
            <v>20853.474999999999</v>
          </cell>
          <cell r="K95">
            <v>19076.580999999998</v>
          </cell>
          <cell r="L95">
            <v>54623.550999999999</v>
          </cell>
          <cell r="M95">
            <v>70707.506999999998</v>
          </cell>
          <cell r="N95">
            <v>94474.384999999995</v>
          </cell>
          <cell r="O95">
            <v>90253.085000000006</v>
          </cell>
          <cell r="P95">
            <v>125816.24</v>
          </cell>
          <cell r="Q95">
            <v>197054.10399999999</v>
          </cell>
          <cell r="R95" t="str">
            <v>#N/A N/A</v>
          </cell>
          <cell r="S95" t="str">
            <v>#N/A N/A</v>
          </cell>
          <cell r="T95" t="str">
            <v>#N/A N/A</v>
          </cell>
          <cell r="U95" t="str">
            <v>#N/A N/A</v>
          </cell>
          <cell r="V95" t="str">
            <v>#N/A N/A</v>
          </cell>
          <cell r="W95" t="str">
            <v>#N/A N/A</v>
          </cell>
          <cell r="X95" t="str">
            <v>#N/A N/A</v>
          </cell>
          <cell r="Y95" t="str">
            <v>#N/A N/A</v>
          </cell>
          <cell r="Z95" t="str">
            <v>#N/A N/A</v>
          </cell>
          <cell r="AA95" t="str">
            <v>#N/A N/A</v>
          </cell>
          <cell r="AB95" t="str">
            <v>#N/A N/A</v>
          </cell>
          <cell r="AC95" t="str">
            <v>#N/A N/A</v>
          </cell>
          <cell r="AD95" t="str">
            <v>#N/A N/A</v>
          </cell>
          <cell r="AE95" t="str">
            <v>#N/A N/A</v>
          </cell>
          <cell r="AF95" t="str">
            <v>#N/A N/A</v>
          </cell>
          <cell r="AG95" t="str">
            <v>#N/A N/A</v>
          </cell>
          <cell r="AH95" t="str">
            <v>#N/A N/A</v>
          </cell>
          <cell r="AI95" t="str">
            <v>#N/A N/A</v>
          </cell>
          <cell r="AJ95" t="str">
            <v>#N/A N/A</v>
          </cell>
          <cell r="AK95" t="str">
            <v>#N/A N/A</v>
          </cell>
          <cell r="AL95">
            <v>7750.3110000000006</v>
          </cell>
          <cell r="AM95">
            <v>4339.6220000000003</v>
          </cell>
          <cell r="AN95">
            <v>1043.866</v>
          </cell>
          <cell r="AO95">
            <v>1487.123</v>
          </cell>
          <cell r="AP95">
            <v>2985.3510000000001</v>
          </cell>
          <cell r="AQ95">
            <v>3965.2819999999997</v>
          </cell>
          <cell r="AR95">
            <v>14286.535000000002</v>
          </cell>
          <cell r="AS95">
            <v>14546.98</v>
          </cell>
          <cell r="AT95">
            <v>26611.918000000001</v>
          </cell>
          <cell r="AU95">
            <v>54598.972000000002</v>
          </cell>
          <cell r="AV95" t="str">
            <v>#N/A N/A</v>
          </cell>
          <cell r="AW95" t="str">
            <v>#N/A N/A</v>
          </cell>
          <cell r="AX95" t="str">
            <v>#N/A N/A</v>
          </cell>
          <cell r="AY95" t="str">
            <v>#N/A N/A</v>
          </cell>
          <cell r="AZ95" t="str">
            <v>#N/A N/A</v>
          </cell>
          <cell r="BA95">
            <v>7271.0869999999995</v>
          </cell>
          <cell r="BB95">
            <v>3665.5909999999999</v>
          </cell>
          <cell r="BC95">
            <v>-250.67699999999999</v>
          </cell>
          <cell r="BD95">
            <v>-304.44299999999998</v>
          </cell>
          <cell r="BE95">
            <v>-214.202</v>
          </cell>
          <cell r="BF95">
            <v>-1392.7919999999999</v>
          </cell>
          <cell r="BG95">
            <v>9397.8329999999987</v>
          </cell>
          <cell r="BH95">
            <v>12113.181999999999</v>
          </cell>
          <cell r="BI95">
            <v>24521.648999999998</v>
          </cell>
          <cell r="BJ95">
            <v>52997.095000000001</v>
          </cell>
          <cell r="BK95" t="str">
            <v>#N/A N/A</v>
          </cell>
          <cell r="BL95" t="str">
            <v>#N/A N/A</v>
          </cell>
          <cell r="BM95" t="str">
            <v>#N/A N/A</v>
          </cell>
          <cell r="BN95" t="str">
            <v>#N/A N/A</v>
          </cell>
          <cell r="BO95" t="str">
            <v>#N/A N/A</v>
          </cell>
          <cell r="BP95" t="str">
            <v>#N/A N/A</v>
          </cell>
          <cell r="BQ95" t="str">
            <v>#N/A N/A</v>
          </cell>
          <cell r="BR95" t="str">
            <v>#N/A N/A</v>
          </cell>
          <cell r="BS95" t="str">
            <v>#N/A N/A</v>
          </cell>
          <cell r="BT95" t="str">
            <v>#N/A N/A</v>
          </cell>
          <cell r="BU95" t="str">
            <v>#N/A N/A</v>
          </cell>
          <cell r="BV95" t="str">
            <v>#N/A N/A</v>
          </cell>
          <cell r="BW95" t="str">
            <v>#N/A N/A</v>
          </cell>
          <cell r="BX95" t="str">
            <v>#N/A N/A</v>
          </cell>
          <cell r="BY95" t="str">
            <v>#N/A N/A</v>
          </cell>
          <cell r="BZ95" t="str">
            <v>#N/A N/A</v>
          </cell>
          <cell r="CA95" t="str">
            <v>#N/A N/A</v>
          </cell>
          <cell r="CB95" t="str">
            <v>#N/A N/A</v>
          </cell>
          <cell r="CC95" t="str">
            <v>#N/A N/A</v>
          </cell>
          <cell r="CD95" t="str">
            <v>#N/A N/A</v>
          </cell>
          <cell r="CE95">
            <v>151.31299999999999</v>
          </cell>
          <cell r="CF95">
            <v>241.43799999999999</v>
          </cell>
          <cell r="CG95">
            <v>627.03599999999994</v>
          </cell>
          <cell r="CH95">
            <v>1144.308</v>
          </cell>
          <cell r="CI95">
            <v>2680.5989999999997</v>
          </cell>
          <cell r="CJ95">
            <v>4499.1629999999996</v>
          </cell>
          <cell r="CK95">
            <v>3956.9029999999998</v>
          </cell>
          <cell r="CL95">
            <v>1483.463</v>
          </cell>
          <cell r="CM95">
            <v>1005.703</v>
          </cell>
          <cell r="CN95">
            <v>763.65899999999999</v>
          </cell>
          <cell r="CO95" t="str">
            <v>#N/A N/A</v>
          </cell>
          <cell r="CP95" t="str">
            <v>#N/A N/A</v>
          </cell>
          <cell r="CQ95" t="str">
            <v>#N/A N/A</v>
          </cell>
          <cell r="CR95" t="str">
            <v>#N/A N/A</v>
          </cell>
          <cell r="CS95" t="str">
            <v>#N/A N/A</v>
          </cell>
          <cell r="CT95">
            <v>7488.5360000000001</v>
          </cell>
          <cell r="CU95">
            <v>5149.7380000000003</v>
          </cell>
          <cell r="CV95">
            <v>985.81299999999999</v>
          </cell>
          <cell r="CW95">
            <v>674.46900000000005</v>
          </cell>
          <cell r="CX95">
            <v>3006.2799999999997</v>
          </cell>
          <cell r="CY95">
            <v>-70.430000000000064</v>
          </cell>
          <cell r="CZ95">
            <v>7301.9190000000008</v>
          </cell>
          <cell r="DA95">
            <v>13378.378000000001</v>
          </cell>
          <cell r="DB95">
            <v>26992.280999999999</v>
          </cell>
          <cell r="DC95">
            <v>51376.714</v>
          </cell>
          <cell r="DD95" t="str">
            <v>#N/A N/A</v>
          </cell>
          <cell r="DE95" t="str">
            <v>#N/A N/A</v>
          </cell>
          <cell r="DF95" t="str">
            <v>#N/A N/A</v>
          </cell>
          <cell r="DG95" t="str">
            <v>#N/A N/A</v>
          </cell>
          <cell r="DH95" t="str">
            <v>#N/A N/A</v>
          </cell>
          <cell r="DI95">
            <v>906.98899999999992</v>
          </cell>
          <cell r="DJ95">
            <v>810.81099999999992</v>
          </cell>
          <cell r="DK95">
            <v>118.505</v>
          </cell>
          <cell r="DL95">
            <v>-326.87299999999999</v>
          </cell>
          <cell r="DM95">
            <v>-1117.5549999999998</v>
          </cell>
          <cell r="DN95">
            <v>-810.12399999999991</v>
          </cell>
          <cell r="DO95">
            <v>831.53599999999994</v>
          </cell>
          <cell r="DP95">
            <v>2378.0059999999999</v>
          </cell>
          <cell r="DQ95">
            <v>4482.4979999999996</v>
          </cell>
          <cell r="DR95">
            <v>12260.617</v>
          </cell>
          <cell r="DS95" t="str">
            <v>#N/A N/A</v>
          </cell>
          <cell r="DT95" t="str">
            <v>#N/A N/A</v>
          </cell>
          <cell r="DU95" t="str">
            <v>#N/A N/A</v>
          </cell>
          <cell r="DV95" t="str">
            <v>#N/A N/A</v>
          </cell>
          <cell r="DW95" t="str">
            <v>#N/A N/A</v>
          </cell>
          <cell r="DX95">
            <v>6581.5469999999996</v>
          </cell>
          <cell r="DY95">
            <v>4338.9269999999997</v>
          </cell>
          <cell r="DZ95">
            <v>867.30799999999999</v>
          </cell>
          <cell r="EA95">
            <v>1001.342</v>
          </cell>
          <cell r="EB95">
            <v>4123.835</v>
          </cell>
          <cell r="EC95">
            <v>739.69399999999996</v>
          </cell>
          <cell r="ED95">
            <v>6470.3829999999998</v>
          </cell>
          <cell r="EE95">
            <v>11000.371999999999</v>
          </cell>
          <cell r="EF95">
            <v>22509.782999999999</v>
          </cell>
          <cell r="EG95">
            <v>39116.097000000002</v>
          </cell>
          <cell r="EH95" t="str">
            <v>#N/A N/A</v>
          </cell>
          <cell r="EI95" t="str">
            <v>#N/A N/A</v>
          </cell>
          <cell r="EJ95" t="str">
            <v>#N/A N/A</v>
          </cell>
          <cell r="EK95" t="str">
            <v>#N/A N/A</v>
          </cell>
          <cell r="EL95" t="str">
            <v>#N/A N/A</v>
          </cell>
          <cell r="EM95">
            <v>1712.7069999999999</v>
          </cell>
          <cell r="EN95">
            <v>14511.215999999999</v>
          </cell>
          <cell r="EO95">
            <v>8756.2970000000005</v>
          </cell>
          <cell r="EP95">
            <v>30043.263999999999</v>
          </cell>
          <cell r="EQ95">
            <v>13768.061</v>
          </cell>
          <cell r="ER95">
            <v>17214.624</v>
          </cell>
          <cell r="ES95">
            <v>20200.155999999999</v>
          </cell>
          <cell r="ET95">
            <v>23468.097999999998</v>
          </cell>
          <cell r="EU95">
            <v>35592.682000000001</v>
          </cell>
          <cell r="EV95">
            <v>38181.773000000001</v>
          </cell>
          <cell r="EW95" t="str">
            <v>#N/A N/A</v>
          </cell>
          <cell r="EX95" t="str">
            <v>#N/A N/A</v>
          </cell>
          <cell r="EY95" t="str">
            <v>#N/A N/A</v>
          </cell>
          <cell r="EZ95" t="str">
            <v>#N/A N/A</v>
          </cell>
          <cell r="FA95" t="str">
            <v>#N/A N/A</v>
          </cell>
          <cell r="FB95">
            <v>4139.3149999999996</v>
          </cell>
          <cell r="FC95">
            <v>5409.48</v>
          </cell>
          <cell r="FD95">
            <v>11198.601999999999</v>
          </cell>
          <cell r="FE95">
            <v>50157.866999999998</v>
          </cell>
          <cell r="FF95">
            <v>76887.081999999995</v>
          </cell>
          <cell r="FG95">
            <v>124040.825</v>
          </cell>
          <cell r="FH95">
            <v>74394.197999999989</v>
          </cell>
          <cell r="FI95">
            <v>91575.572999999989</v>
          </cell>
          <cell r="FJ95">
            <v>120346.882</v>
          </cell>
          <cell r="FK95">
            <v>117784.90299999999</v>
          </cell>
          <cell r="FL95" t="str">
            <v>#N/A N/A</v>
          </cell>
          <cell r="FM95" t="str">
            <v>#N/A N/A</v>
          </cell>
          <cell r="FN95" t="str">
            <v>#N/A N/A</v>
          </cell>
          <cell r="FO95" t="str">
            <v>#N/A N/A</v>
          </cell>
          <cell r="FP95" t="str">
            <v>#N/A N/A</v>
          </cell>
          <cell r="FQ95">
            <v>69.338999999999999</v>
          </cell>
          <cell r="FR95">
            <v>2075.7449999999999</v>
          </cell>
          <cell r="FS95">
            <v>375.291</v>
          </cell>
          <cell r="FT95">
            <v>6756.0829999999996</v>
          </cell>
          <cell r="FU95">
            <v>24040.392</v>
          </cell>
          <cell r="FV95">
            <v>11909.956</v>
          </cell>
          <cell r="FW95">
            <v>14766.75</v>
          </cell>
          <cell r="FX95">
            <v>12918.249</v>
          </cell>
          <cell r="FY95">
            <v>38862.479999999996</v>
          </cell>
          <cell r="FZ95">
            <v>42066.231999999996</v>
          </cell>
          <cell r="GA95" t="str">
            <v>#N/A N/A</v>
          </cell>
          <cell r="GB95" t="str">
            <v>#N/A N/A</v>
          </cell>
          <cell r="GC95" t="str">
            <v>#N/A N/A</v>
          </cell>
          <cell r="GD95" t="str">
            <v>#N/A N/A</v>
          </cell>
          <cell r="GE95" t="str">
            <v>#N/A N/A</v>
          </cell>
          <cell r="GF95" t="str">
            <v>#N/A N/A</v>
          </cell>
          <cell r="GG95" t="str">
            <v>#N/A N/A</v>
          </cell>
          <cell r="GH95" t="str">
            <v>#N/A N/A</v>
          </cell>
          <cell r="GI95" t="str">
            <v>#N/A N/A</v>
          </cell>
          <cell r="GJ95" t="str">
            <v>#N/A N/A</v>
          </cell>
          <cell r="GK95" t="str">
            <v>#N/A N/A</v>
          </cell>
          <cell r="GL95" t="str">
            <v>#N/A N/A</v>
          </cell>
          <cell r="GM95" t="str">
            <v>#N/A N/A</v>
          </cell>
          <cell r="GN95" t="str">
            <v>#N/A N/A</v>
          </cell>
          <cell r="GO95" t="str">
            <v>#N/A N/A</v>
          </cell>
          <cell r="GP95" t="str">
            <v>#N/A N/A</v>
          </cell>
          <cell r="GQ95" t="str">
            <v>#N/A N/A</v>
          </cell>
          <cell r="GR95" t="str">
            <v>#N/A N/A</v>
          </cell>
          <cell r="GS95" t="str">
            <v>#N/A N/A</v>
          </cell>
          <cell r="GT95" t="str">
            <v>#N/A N/A</v>
          </cell>
          <cell r="GU95" t="str">
            <v>#N/A N/A</v>
          </cell>
          <cell r="GV95">
            <v>20170.442999999999</v>
          </cell>
          <cell r="GW95">
            <v>12663.762999999999</v>
          </cell>
          <cell r="GX95">
            <v>93768.936999999991</v>
          </cell>
          <cell r="GY95">
            <v>127283.88299999999</v>
          </cell>
          <cell r="GZ95">
            <v>163337.77599999998</v>
          </cell>
          <cell r="HA95">
            <v>115862.30399999999</v>
          </cell>
          <cell r="HB95">
            <v>128025.92</v>
          </cell>
          <cell r="HC95">
            <v>197475.69899999999</v>
          </cell>
          <cell r="HD95">
            <v>209408.476</v>
          </cell>
          <cell r="HE95" t="str">
            <v>#N/A N/A</v>
          </cell>
          <cell r="HF95" t="str">
            <v>#N/A N/A</v>
          </cell>
          <cell r="HG95" t="str">
            <v>#N/A N/A</v>
          </cell>
          <cell r="HH95" t="str">
            <v>#N/A N/A</v>
          </cell>
          <cell r="HI95" t="str">
            <v>#N/A N/A</v>
          </cell>
          <cell r="HJ95">
            <v>5733.38</v>
          </cell>
          <cell r="HK95">
            <v>50351.536</v>
          </cell>
          <cell r="HL95">
            <v>121774.435</v>
          </cell>
          <cell r="HM95">
            <v>149348.95600000001</v>
          </cell>
          <cell r="HN95">
            <v>143416.73799999998</v>
          </cell>
          <cell r="HO95">
            <v>190023.288</v>
          </cell>
          <cell r="HP95">
            <v>160313.53899999999</v>
          </cell>
          <cell r="HQ95">
            <v>196441.39499999999</v>
          </cell>
          <cell r="HR95">
            <v>222612.29799999998</v>
          </cell>
          <cell r="HS95">
            <v>241197.98799999998</v>
          </cell>
          <cell r="HT95" t="str">
            <v>#N/A N/A</v>
          </cell>
          <cell r="HU95" t="str">
            <v>#N/A N/A</v>
          </cell>
          <cell r="HV95" t="str">
            <v>#N/A N/A</v>
          </cell>
          <cell r="HW95" t="str">
            <v>#N/A N/A</v>
          </cell>
          <cell r="HX95" t="str">
            <v>#N/A N/A</v>
          </cell>
          <cell r="HY95">
            <v>52456.752</v>
          </cell>
          <cell r="HZ95">
            <v>90520.724999999991</v>
          </cell>
          <cell r="IA95">
            <v>163573.94</v>
          </cell>
          <cell r="IB95">
            <v>205338.00699999998</v>
          </cell>
          <cell r="IC95">
            <v>213802.788</v>
          </cell>
          <cell r="ID95">
            <v>256366.00399999999</v>
          </cell>
          <cell r="IE95">
            <v>223327.99799999999</v>
          </cell>
          <cell r="IF95">
            <v>246684.685</v>
          </cell>
          <cell r="IG95">
            <v>310254.462</v>
          </cell>
          <cell r="IH95">
            <v>347607.93799999997</v>
          </cell>
          <cell r="II95" t="str">
            <v>#N/A N/A</v>
          </cell>
          <cell r="IJ95" t="str">
            <v>#N/A N/A</v>
          </cell>
          <cell r="IK95" t="str">
            <v>#N/A N/A</v>
          </cell>
          <cell r="IL95" t="str">
            <v>#N/A N/A</v>
          </cell>
          <cell r="IM95" t="str">
            <v>#N/A N/A</v>
          </cell>
          <cell r="IN95">
            <v>1355.0309999999999</v>
          </cell>
          <cell r="IO95">
            <v>1699.6689999999999</v>
          </cell>
          <cell r="IP95">
            <v>6164.3869999999997</v>
          </cell>
          <cell r="IQ95">
            <v>3059.172</v>
          </cell>
          <cell r="IR95">
            <v>9866.5169999999998</v>
          </cell>
          <cell r="IS95">
            <v>12934.098</v>
          </cell>
          <cell r="IT95">
            <v>14319.536999999998</v>
          </cell>
          <cell r="IU95">
            <v>20995.557999999997</v>
          </cell>
          <cell r="IV95">
            <v>14752.263999999999</v>
          </cell>
          <cell r="IW95">
            <v>13527.956</v>
          </cell>
          <cell r="IX95" t="str">
            <v>#N/A N/A</v>
          </cell>
          <cell r="IY95" t="str">
            <v>#N/A N/A</v>
          </cell>
          <cell r="IZ95" t="str">
            <v>#N/A N/A</v>
          </cell>
          <cell r="JA95" t="str">
            <v>#N/A N/A</v>
          </cell>
          <cell r="JB95" t="str">
            <v>#N/A N/A</v>
          </cell>
          <cell r="JC95">
            <v>17141.394</v>
          </cell>
          <cell r="JD95">
            <v>27848.826999999997</v>
          </cell>
          <cell r="JE95">
            <v>63431.341</v>
          </cell>
          <cell r="JF95">
            <v>96116.905999999988</v>
          </cell>
          <cell r="JG95">
            <v>89161.409</v>
          </cell>
          <cell r="JH95">
            <v>116293.215</v>
          </cell>
          <cell r="JI95">
            <v>84007.985000000001</v>
          </cell>
          <cell r="JJ95">
            <v>94390.956000000006</v>
          </cell>
          <cell r="JK95">
            <v>130412.269</v>
          </cell>
          <cell r="JL95">
            <v>150478.86099999998</v>
          </cell>
          <cell r="JM95" t="str">
            <v>#N/A N/A</v>
          </cell>
          <cell r="JN95" t="str">
            <v>#N/A N/A</v>
          </cell>
          <cell r="JO95" t="str">
            <v>#N/A N/A</v>
          </cell>
          <cell r="JP95" t="str">
            <v>#N/A N/A</v>
          </cell>
          <cell r="JQ95" t="str">
            <v>#N/A N/A</v>
          </cell>
          <cell r="JR95">
            <v>23536.963</v>
          </cell>
          <cell r="JS95">
            <v>35836.993999999999</v>
          </cell>
          <cell r="JT95">
            <v>103914.526</v>
          </cell>
          <cell r="JU95">
            <v>131978.37899999999</v>
          </cell>
          <cell r="JV95">
            <v>137023.649</v>
          </cell>
          <cell r="JW95">
            <v>176537.27799999999</v>
          </cell>
          <cell r="JX95">
            <v>141102.13099999999</v>
          </cell>
          <cell r="JY95">
            <v>157404.93400000001</v>
          </cell>
          <cell r="JZ95">
            <v>202834.05</v>
          </cell>
          <cell r="KA95">
            <v>212979.7</v>
          </cell>
          <cell r="KB95" t="str">
            <v>#N/A N/A</v>
          </cell>
          <cell r="KC95" t="str">
            <v>#N/A N/A</v>
          </cell>
          <cell r="KD95" t="str">
            <v>#N/A N/A</v>
          </cell>
          <cell r="KE95" t="str">
            <v>#N/A N/A</v>
          </cell>
          <cell r="KF95" t="str">
            <v>#N/A N/A</v>
          </cell>
          <cell r="KG95">
            <v>1334.249</v>
          </cell>
          <cell r="KH95">
            <v>3000.748</v>
          </cell>
          <cell r="KI95">
            <v>2700.6120000000001</v>
          </cell>
          <cell r="KJ95">
            <v>529.9</v>
          </cell>
          <cell r="KK95">
            <v>1441.029</v>
          </cell>
          <cell r="KL95">
            <v>1228.6889999999999</v>
          </cell>
          <cell r="KM95">
            <v>753.29</v>
          </cell>
          <cell r="KN95">
            <v>141.46599999999998</v>
          </cell>
          <cell r="KO95">
            <v>886.79699999999991</v>
          </cell>
          <cell r="KP95">
            <v>4302.4650000000001</v>
          </cell>
          <cell r="KQ95" t="str">
            <v>#N/A N/A</v>
          </cell>
          <cell r="KR95" t="str">
            <v>#N/A N/A</v>
          </cell>
          <cell r="KS95" t="str">
            <v>#N/A N/A</v>
          </cell>
          <cell r="KT95" t="str">
            <v>#N/A N/A</v>
          </cell>
          <cell r="KU95" t="str">
            <v>#N/A N/A</v>
          </cell>
          <cell r="KV95">
            <v>28919.788999999997</v>
          </cell>
          <cell r="KW95">
            <v>54683.731</v>
          </cell>
          <cell r="KX95">
            <v>59659.414000000004</v>
          </cell>
          <cell r="KY95">
            <v>73359.627999999997</v>
          </cell>
          <cell r="KZ95">
            <v>76779.138999999996</v>
          </cell>
          <cell r="LA95">
            <v>79828.725999999995</v>
          </cell>
          <cell r="LB95">
            <v>82225.866999999998</v>
          </cell>
          <cell r="LC95">
            <v>89279.750999999989</v>
          </cell>
          <cell r="LD95">
            <v>107420.41200000001</v>
          </cell>
          <cell r="LE95">
            <v>134628.23800000001</v>
          </cell>
          <cell r="LF95" t="str">
            <v>#N/A N/A</v>
          </cell>
          <cell r="LG95" t="str">
            <v>#N/A N/A</v>
          </cell>
          <cell r="LH95" t="str">
            <v>#N/A N/A</v>
          </cell>
          <cell r="LI95" t="str">
            <v>#N/A N/A</v>
          </cell>
          <cell r="LJ95" t="str">
            <v>#N/A N/A</v>
          </cell>
          <cell r="LK95">
            <v>-506.55399999999997</v>
          </cell>
          <cell r="LL95">
            <v>-843.17199999999991</v>
          </cell>
          <cell r="LM95">
            <v>-1279.336</v>
          </cell>
          <cell r="LN95">
            <v>-777.35599999999999</v>
          </cell>
          <cell r="LO95">
            <v>-549.03800000000001</v>
          </cell>
          <cell r="LP95">
            <v>-3012.201</v>
          </cell>
          <cell r="LQ95">
            <v>-532.24300000000005</v>
          </cell>
          <cell r="LR95">
            <v>-280.20999999999998</v>
          </cell>
          <cell r="LS95">
            <v>-401.60199999999998</v>
          </cell>
          <cell r="LT95">
            <v>-306.51799999999997</v>
          </cell>
          <cell r="LU95" t="str">
            <v>#N/A N/A</v>
          </cell>
          <cell r="LV95" t="str">
            <v>#N/A N/A</v>
          </cell>
          <cell r="LW95" t="str">
            <v>#N/A N/A</v>
          </cell>
          <cell r="LX95" t="str">
            <v>#N/A N/A</v>
          </cell>
          <cell r="LY95" t="str">
            <v>#N/A N/A</v>
          </cell>
          <cell r="LZ95" t="str">
            <v>#N/A N/A</v>
          </cell>
          <cell r="MA95" t="str">
            <v>#N/A N/A</v>
          </cell>
          <cell r="MB95" t="str">
            <v>#N/A N/A</v>
          </cell>
          <cell r="MC95" t="str">
            <v>#N/A N/A</v>
          </cell>
          <cell r="MD95" t="str">
            <v>#N/A N/A</v>
          </cell>
          <cell r="ME95" t="str">
            <v>#N/A N/A</v>
          </cell>
          <cell r="MF95" t="str">
            <v>#N/A N/A</v>
          </cell>
          <cell r="MG95" t="str">
            <v>#N/A N/A</v>
          </cell>
          <cell r="MH95" t="str">
            <v>#N/A N/A</v>
          </cell>
          <cell r="MI95" t="str">
            <v>#N/A N/A</v>
          </cell>
          <cell r="MJ95" t="str">
            <v>#N/A N/A</v>
          </cell>
          <cell r="MK95" t="str">
            <v>#N/A N/A</v>
          </cell>
          <cell r="ML95" t="str">
            <v>#N/A N/A</v>
          </cell>
          <cell r="MM95" t="str">
            <v>#N/A N/A</v>
          </cell>
          <cell r="MN95" t="str">
            <v>#N/A N/A</v>
          </cell>
          <cell r="MO95" t="str">
            <v>#N/A N/A</v>
          </cell>
          <cell r="MP95" t="str">
            <v>#N/A N/A</v>
          </cell>
          <cell r="MQ95" t="str">
            <v>#N/A N/A</v>
          </cell>
          <cell r="MR95" t="str">
            <v>#N/A N/A</v>
          </cell>
          <cell r="MS95" t="str">
            <v>#N/A N/A</v>
          </cell>
          <cell r="MT95" t="str">
            <v>#N/A N/A</v>
          </cell>
          <cell r="MU95" t="str">
            <v>#N/A N/A</v>
          </cell>
          <cell r="MV95" t="str">
            <v>#N/A N/A</v>
          </cell>
          <cell r="MW95" t="str">
            <v>#N/A N/A</v>
          </cell>
          <cell r="MX95" t="str">
            <v>#N/A N/A</v>
          </cell>
          <cell r="MY95" t="str">
            <v>#N/A N/A</v>
          </cell>
          <cell r="MZ95" t="str">
            <v>#N/A N/A</v>
          </cell>
          <cell r="NA95" t="str">
            <v>#N/A N/A</v>
          </cell>
          <cell r="NB95" t="str">
            <v>#N/A N/A</v>
          </cell>
          <cell r="NC95" t="str">
            <v>#N/A N/A</v>
          </cell>
          <cell r="ND95">
            <v>0</v>
          </cell>
          <cell r="NE95">
            <v>-4646.1039999999994</v>
          </cell>
          <cell r="NF95">
            <v>-1379.943</v>
          </cell>
          <cell r="NG95">
            <v>-316.03800000000001</v>
          </cell>
          <cell r="NH95">
            <v>0</v>
          </cell>
          <cell r="NI95">
            <v>-1152.6019999999999</v>
          </cell>
          <cell r="NJ95">
            <v>-171.49299999999999</v>
          </cell>
          <cell r="NK95">
            <v>-1655.4279999999999</v>
          </cell>
          <cell r="NL95">
            <v>-3316.1099999999997</v>
          </cell>
          <cell r="NM95">
            <v>-6404.9449999999997</v>
          </cell>
          <cell r="NN95" t="str">
            <v>#N/A N/A</v>
          </cell>
          <cell r="NO95" t="str">
            <v>#N/A N/A</v>
          </cell>
          <cell r="NP95" t="str">
            <v>#N/A N/A</v>
          </cell>
          <cell r="NQ95" t="str">
            <v>#N/A N/A</v>
          </cell>
          <cell r="NR95" t="str">
            <v>#N/A N/A</v>
          </cell>
          <cell r="NS95">
            <v>327.911</v>
          </cell>
          <cell r="NT95">
            <v>432.59299999999996</v>
          </cell>
          <cell r="NU95">
            <v>667.50699999999995</v>
          </cell>
          <cell r="NV95">
            <v>647.25799999999992</v>
          </cell>
          <cell r="NW95">
            <v>518.95399999999995</v>
          </cell>
          <cell r="NX95">
            <v>858.91099999999994</v>
          </cell>
          <cell r="NY95">
            <v>931.79899999999998</v>
          </cell>
          <cell r="NZ95">
            <v>950.33499999999992</v>
          </cell>
          <cell r="OA95">
            <v>1084.566</v>
          </cell>
          <cell r="OB95">
            <v>838.21799999999996</v>
          </cell>
          <cell r="OC95" t="str">
            <v>#N/A N/A</v>
          </cell>
          <cell r="OD95" t="str">
            <v>CLP</v>
          </cell>
        </row>
        <row r="96">
          <cell r="C96" t="str">
            <v>HITES SA</v>
          </cell>
          <cell r="D96" t="str">
            <v>#N/A N/A</v>
          </cell>
          <cell r="E96" t="str">
            <v>#N/A N/A</v>
          </cell>
          <cell r="F96" t="str">
            <v>#N/A N/A</v>
          </cell>
          <cell r="G96" t="str">
            <v>#N/A N/A</v>
          </cell>
          <cell r="H96" t="str">
            <v>#N/A N/A</v>
          </cell>
          <cell r="I96" t="str">
            <v>#N/A N/A</v>
          </cell>
          <cell r="J96">
            <v>161688.21875</v>
          </cell>
          <cell r="K96">
            <v>146360.30600000001</v>
          </cell>
          <cell r="L96">
            <v>183910.997</v>
          </cell>
          <cell r="M96">
            <v>227512.02</v>
          </cell>
          <cell r="N96">
            <v>253830.65100000001</v>
          </cell>
          <cell r="O96">
            <v>271056.96399999998</v>
          </cell>
          <cell r="P96">
            <v>275077.37599999999</v>
          </cell>
          <cell r="Q96">
            <v>280349.31699999998</v>
          </cell>
          <cell r="R96" t="str">
            <v>#N/A N/A</v>
          </cell>
          <cell r="S96" t="str">
            <v>#N/A N/A</v>
          </cell>
          <cell r="T96" t="str">
            <v>#N/A N/A</v>
          </cell>
          <cell r="U96" t="str">
            <v>#N/A N/A</v>
          </cell>
          <cell r="V96" t="str">
            <v>#N/A N/A</v>
          </cell>
          <cell r="W96" t="str">
            <v>#N/A N/A</v>
          </cell>
          <cell r="X96" t="str">
            <v>#N/A N/A</v>
          </cell>
          <cell r="Y96">
            <v>82529.96875</v>
          </cell>
          <cell r="Z96">
            <v>94775.952999999994</v>
          </cell>
          <cell r="AA96">
            <v>116602.4</v>
          </cell>
          <cell r="AB96">
            <v>142197.283</v>
          </cell>
          <cell r="AC96">
            <v>159932.89499999999</v>
          </cell>
          <cell r="AD96">
            <v>167103.234</v>
          </cell>
          <cell r="AE96">
            <v>168068.63199999998</v>
          </cell>
          <cell r="AF96">
            <v>167967.64499999999</v>
          </cell>
          <cell r="AG96" t="str">
            <v>#N/A N/A</v>
          </cell>
          <cell r="AH96" t="str">
            <v>#N/A N/A</v>
          </cell>
          <cell r="AI96" t="str">
            <v>#N/A N/A</v>
          </cell>
          <cell r="AJ96" t="str">
            <v>#N/A N/A</v>
          </cell>
          <cell r="AK96" t="str">
            <v>#N/A N/A</v>
          </cell>
          <cell r="AL96" t="str">
            <v>#N/A N/A</v>
          </cell>
          <cell r="AM96" t="str">
            <v>#N/A N/A</v>
          </cell>
          <cell r="AN96">
            <v>17097.1962890625</v>
          </cell>
          <cell r="AO96">
            <v>12228.474</v>
          </cell>
          <cell r="AP96">
            <v>19369.137000000002</v>
          </cell>
          <cell r="AQ96">
            <v>22267.521000000001</v>
          </cell>
          <cell r="AR96">
            <v>26233.923000000003</v>
          </cell>
          <cell r="AS96">
            <v>30360.239000000001</v>
          </cell>
          <cell r="AT96">
            <v>30832.357</v>
          </cell>
          <cell r="AU96">
            <v>32489.725999999999</v>
          </cell>
          <cell r="AV96" t="str">
            <v>#N/A N/A</v>
          </cell>
          <cell r="AW96" t="str">
            <v>#N/A N/A</v>
          </cell>
          <cell r="AX96" t="str">
            <v>#N/A N/A</v>
          </cell>
          <cell r="AY96" t="str">
            <v>#N/A N/A</v>
          </cell>
          <cell r="AZ96" t="str">
            <v>#N/A N/A</v>
          </cell>
          <cell r="BA96" t="str">
            <v>#N/A N/A</v>
          </cell>
          <cell r="BB96" t="str">
            <v>#N/A N/A</v>
          </cell>
          <cell r="BC96">
            <v>12999.5673828125</v>
          </cell>
          <cell r="BD96">
            <v>7546.5630000000001</v>
          </cell>
          <cell r="BE96">
            <v>14365.028</v>
          </cell>
          <cell r="BF96">
            <v>17352.188999999998</v>
          </cell>
          <cell r="BG96">
            <v>20187.129000000001</v>
          </cell>
          <cell r="BH96">
            <v>23802.800999999999</v>
          </cell>
          <cell r="BI96">
            <v>22712.493999999999</v>
          </cell>
          <cell r="BJ96">
            <v>23578.87</v>
          </cell>
          <cell r="BK96" t="str">
            <v>#N/A N/A</v>
          </cell>
          <cell r="BL96" t="str">
            <v>#N/A N/A</v>
          </cell>
          <cell r="BM96" t="str">
            <v>#N/A N/A</v>
          </cell>
          <cell r="BN96" t="str">
            <v>#N/A N/A</v>
          </cell>
          <cell r="BO96" t="str">
            <v>#N/A N/A</v>
          </cell>
          <cell r="BP96" t="str">
            <v>#N/A N/A</v>
          </cell>
          <cell r="BQ96" t="str">
            <v>#N/A N/A</v>
          </cell>
          <cell r="BR96">
            <v>183.69599914550781</v>
          </cell>
          <cell r="BS96" t="str">
            <v>#N/A N/A</v>
          </cell>
          <cell r="BT96" t="str">
            <v>#N/A N/A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 t="str">
            <v>#N/A N/A</v>
          </cell>
          <cell r="CA96" t="str">
            <v>#N/A N/A</v>
          </cell>
          <cell r="CB96" t="str">
            <v>#N/A N/A</v>
          </cell>
          <cell r="CC96" t="str">
            <v>#N/A N/A</v>
          </cell>
          <cell r="CD96" t="str">
            <v>#N/A N/A</v>
          </cell>
          <cell r="CE96" t="str">
            <v>#N/A N/A</v>
          </cell>
          <cell r="CF96" t="str">
            <v>#N/A N/A</v>
          </cell>
          <cell r="CG96">
            <v>5244.56201171875</v>
          </cell>
          <cell r="CH96">
            <v>3815.652</v>
          </cell>
          <cell r="CI96">
            <v>1470.452</v>
          </cell>
          <cell r="CJ96">
            <v>3261.8789999999999</v>
          </cell>
          <cell r="CK96">
            <v>5274.652</v>
          </cell>
          <cell r="CL96">
            <v>6305.3339999999998</v>
          </cell>
          <cell r="CM96">
            <v>5906.9339999999993</v>
          </cell>
          <cell r="CN96">
            <v>6092.9609999999993</v>
          </cell>
          <cell r="CO96" t="str">
            <v>#N/A N/A</v>
          </cell>
          <cell r="CP96" t="str">
            <v>#N/A N/A</v>
          </cell>
          <cell r="CQ96" t="str">
            <v>#N/A N/A</v>
          </cell>
          <cell r="CR96" t="str">
            <v>#N/A N/A</v>
          </cell>
          <cell r="CS96" t="str">
            <v>#N/A N/A</v>
          </cell>
          <cell r="CT96" t="str">
            <v>#N/A N/A</v>
          </cell>
          <cell r="CU96" t="str">
            <v>#N/A N/A</v>
          </cell>
          <cell r="CV96">
            <v>3601.0693359375</v>
          </cell>
          <cell r="CW96">
            <v>3796.5479999999998</v>
          </cell>
          <cell r="CX96">
            <v>13682.574000000001</v>
          </cell>
          <cell r="CY96">
            <v>13725.603999999999</v>
          </cell>
          <cell r="CZ96">
            <v>15376.791999999999</v>
          </cell>
          <cell r="DA96">
            <v>17672.77</v>
          </cell>
          <cell r="DB96">
            <v>14208.123</v>
          </cell>
          <cell r="DC96">
            <v>15153.302</v>
          </cell>
          <cell r="DD96" t="str">
            <v>#N/A N/A</v>
          </cell>
          <cell r="DE96" t="str">
            <v>#N/A N/A</v>
          </cell>
          <cell r="DF96" t="str">
            <v>#N/A N/A</v>
          </cell>
          <cell r="DG96" t="str">
            <v>#N/A N/A</v>
          </cell>
          <cell r="DH96" t="str">
            <v>#N/A N/A</v>
          </cell>
          <cell r="DI96" t="str">
            <v>#N/A N/A</v>
          </cell>
          <cell r="DJ96" t="str">
            <v>#N/A N/A</v>
          </cell>
          <cell r="DK96">
            <v>572.1519775390625</v>
          </cell>
          <cell r="DL96">
            <v>806.33999999999992</v>
          </cell>
          <cell r="DM96">
            <v>2444.9780000000001</v>
          </cell>
          <cell r="DN96">
            <v>1432.75</v>
          </cell>
          <cell r="DO96">
            <v>1876.5149999999999</v>
          </cell>
          <cell r="DP96">
            <v>2539.415</v>
          </cell>
          <cell r="DQ96">
            <v>1739.2359999999999</v>
          </cell>
          <cell r="DR96">
            <v>2121.3820000000001</v>
          </cell>
          <cell r="DS96" t="str">
            <v>#N/A N/A</v>
          </cell>
          <cell r="DT96" t="str">
            <v>#N/A N/A</v>
          </cell>
          <cell r="DU96" t="str">
            <v>#N/A N/A</v>
          </cell>
          <cell r="DV96" t="str">
            <v>#N/A N/A</v>
          </cell>
          <cell r="DW96" t="str">
            <v>#N/A N/A</v>
          </cell>
          <cell r="DX96" t="str">
            <v>#N/A N/A</v>
          </cell>
          <cell r="DY96" t="str">
            <v>#N/A N/A</v>
          </cell>
          <cell r="DZ96">
            <v>3028.9169921875</v>
          </cell>
          <cell r="EA96">
            <v>2990.2080000000001</v>
          </cell>
          <cell r="EB96">
            <v>11237.596</v>
          </cell>
          <cell r="EC96">
            <v>12292.853999999999</v>
          </cell>
          <cell r="ED96">
            <v>13500.277</v>
          </cell>
          <cell r="EE96">
            <v>15133.355</v>
          </cell>
          <cell r="EF96">
            <v>12468.886999999999</v>
          </cell>
          <cell r="EG96">
            <v>13031.92</v>
          </cell>
          <cell r="EH96" t="str">
            <v>#N/A N/A</v>
          </cell>
          <cell r="EI96" t="str">
            <v>#N/A N/A</v>
          </cell>
          <cell r="EJ96" t="str">
            <v>#N/A N/A</v>
          </cell>
          <cell r="EK96" t="str">
            <v>#N/A N/A</v>
          </cell>
          <cell r="EL96" t="str">
            <v>#N/A N/A</v>
          </cell>
          <cell r="EM96" t="str">
            <v>#N/A N/A</v>
          </cell>
          <cell r="EN96" t="str">
            <v>#N/A N/A</v>
          </cell>
          <cell r="EO96">
            <v>2013.3370361328125</v>
          </cell>
          <cell r="EP96">
            <v>3273.1789999999996</v>
          </cell>
          <cell r="EQ96">
            <v>5884.9029999999993</v>
          </cell>
          <cell r="ER96">
            <v>6713.3669999999993</v>
          </cell>
          <cell r="ES96">
            <v>33008.934999999998</v>
          </cell>
          <cell r="ET96">
            <v>29431.555</v>
          </cell>
          <cell r="EU96">
            <v>24270.896000000001</v>
          </cell>
          <cell r="EV96">
            <v>16271.884999999998</v>
          </cell>
          <cell r="EW96" t="str">
            <v>#N/A N/A</v>
          </cell>
          <cell r="EX96" t="str">
            <v>#N/A N/A</v>
          </cell>
          <cell r="EY96" t="str">
            <v>#N/A N/A</v>
          </cell>
          <cell r="EZ96" t="str">
            <v>#N/A N/A</v>
          </cell>
          <cell r="FA96" t="str">
            <v>#N/A N/A</v>
          </cell>
          <cell r="FB96" t="str">
            <v>#N/A N/A</v>
          </cell>
          <cell r="FC96" t="str">
            <v>#N/A N/A</v>
          </cell>
          <cell r="FD96">
            <v>3836.722900390625</v>
          </cell>
          <cell r="FE96">
            <v>10410.624</v>
          </cell>
          <cell r="FF96">
            <v>5983</v>
          </cell>
          <cell r="FG96">
            <v>7823.4409999999998</v>
          </cell>
          <cell r="FH96">
            <v>7325</v>
          </cell>
          <cell r="FI96">
            <v>3496</v>
          </cell>
          <cell r="FJ96">
            <v>3109</v>
          </cell>
          <cell r="FK96">
            <v>4894</v>
          </cell>
          <cell r="FL96" t="str">
            <v>#N/A N/A</v>
          </cell>
          <cell r="FM96" t="str">
            <v>#N/A N/A</v>
          </cell>
          <cell r="FN96" t="str">
            <v>#N/A N/A</v>
          </cell>
          <cell r="FO96" t="str">
            <v>#N/A N/A</v>
          </cell>
          <cell r="FP96" t="str">
            <v>#N/A N/A</v>
          </cell>
          <cell r="FQ96" t="str">
            <v>#N/A N/A</v>
          </cell>
          <cell r="FR96" t="str">
            <v>#N/A N/A</v>
          </cell>
          <cell r="FS96">
            <v>67180.046875</v>
          </cell>
          <cell r="FT96">
            <v>71237.561000000002</v>
          </cell>
          <cell r="FU96">
            <v>86920.750999999989</v>
          </cell>
          <cell r="FV96">
            <v>105510.946</v>
          </cell>
          <cell r="FW96">
            <v>101426.052</v>
          </cell>
          <cell r="FX96">
            <v>103662.848</v>
          </cell>
          <cell r="FY96">
            <v>109967.538</v>
          </cell>
          <cell r="FZ96">
            <v>117810.25899999999</v>
          </cell>
          <cell r="GA96" t="str">
            <v>#N/A N/A</v>
          </cell>
          <cell r="GB96" t="str">
            <v>#N/A N/A</v>
          </cell>
          <cell r="GC96" t="str">
            <v>#N/A N/A</v>
          </cell>
          <cell r="GD96" t="str">
            <v>#N/A N/A</v>
          </cell>
          <cell r="GE96" t="str">
            <v>#N/A N/A</v>
          </cell>
          <cell r="GF96" t="str">
            <v>#N/A N/A</v>
          </cell>
          <cell r="GG96" t="str">
            <v>#N/A N/A</v>
          </cell>
          <cell r="GH96">
            <v>17097.087890625</v>
          </cell>
          <cell r="GI96">
            <v>15149.501</v>
          </cell>
          <cell r="GJ96">
            <v>15450.216999999999</v>
          </cell>
          <cell r="GK96">
            <v>19447.409</v>
          </cell>
          <cell r="GL96">
            <v>22928.945</v>
          </cell>
          <cell r="GM96">
            <v>28124.102999999999</v>
          </cell>
          <cell r="GN96">
            <v>28338.012999999999</v>
          </cell>
          <cell r="GO96">
            <v>32824.103999999999</v>
          </cell>
          <cell r="GP96" t="str">
            <v>#N/A N/A</v>
          </cell>
          <cell r="GQ96" t="str">
            <v>#N/A N/A</v>
          </cell>
          <cell r="GR96" t="str">
            <v>#N/A N/A</v>
          </cell>
          <cell r="GS96" t="str">
            <v>#N/A N/A</v>
          </cell>
          <cell r="GT96" t="str">
            <v>#N/A N/A</v>
          </cell>
          <cell r="GU96" t="str">
            <v>#N/A N/A</v>
          </cell>
          <cell r="GV96" t="str">
            <v>#N/A N/A</v>
          </cell>
          <cell r="GW96">
            <v>102270.453125</v>
          </cell>
          <cell r="GX96">
            <v>103603.96299999999</v>
          </cell>
          <cell r="GY96">
            <v>119630.408</v>
          </cell>
          <cell r="GZ96">
            <v>146968.32699999999</v>
          </cell>
          <cell r="HA96">
            <v>169955.05899999998</v>
          </cell>
          <cell r="HB96">
            <v>172744.19</v>
          </cell>
          <cell r="HC96">
            <v>174644.927</v>
          </cell>
          <cell r="HD96">
            <v>184987.73699999999</v>
          </cell>
          <cell r="HE96" t="str">
            <v>#N/A N/A</v>
          </cell>
          <cell r="HF96" t="str">
            <v>#N/A N/A</v>
          </cell>
          <cell r="HG96" t="str">
            <v>#N/A N/A</v>
          </cell>
          <cell r="HH96" t="str">
            <v>#N/A N/A</v>
          </cell>
          <cell r="HI96" t="str">
            <v>#N/A N/A</v>
          </cell>
          <cell r="HJ96" t="str">
            <v>#N/A N/A</v>
          </cell>
          <cell r="HK96" t="str">
            <v>#N/A N/A</v>
          </cell>
          <cell r="HL96">
            <v>26582.09765625</v>
          </cell>
          <cell r="HM96">
            <v>25299.013999999999</v>
          </cell>
          <cell r="HN96">
            <v>24910.338</v>
          </cell>
          <cell r="HO96">
            <v>30668.130999999998</v>
          </cell>
          <cell r="HP96">
            <v>29061.174999999999</v>
          </cell>
          <cell r="HQ96">
            <v>34068.048000000003</v>
          </cell>
          <cell r="HR96">
            <v>39956.301999999996</v>
          </cell>
          <cell r="HS96">
            <v>40621.159999999996</v>
          </cell>
          <cell r="HT96" t="str">
            <v>#N/A N/A</v>
          </cell>
          <cell r="HU96" t="str">
            <v>#N/A N/A</v>
          </cell>
          <cell r="HV96" t="str">
            <v>#N/A N/A</v>
          </cell>
          <cell r="HW96" t="str">
            <v>#N/A N/A</v>
          </cell>
          <cell r="HX96" t="str">
            <v>#N/A N/A</v>
          </cell>
          <cell r="HY96" t="str">
            <v>#N/A N/A</v>
          </cell>
          <cell r="HZ96" t="str">
            <v>#N/A N/A</v>
          </cell>
          <cell r="IA96">
            <v>140166.34375</v>
          </cell>
          <cell r="IB96">
            <v>153135.13199999998</v>
          </cell>
          <cell r="IC96">
            <v>173387.739</v>
          </cell>
          <cell r="ID96">
            <v>210042.693</v>
          </cell>
          <cell r="IE96">
            <v>241968.228</v>
          </cell>
          <cell r="IF96">
            <v>255744.04299999998</v>
          </cell>
          <cell r="IG96">
            <v>274901.75899999996</v>
          </cell>
          <cell r="IH96">
            <v>292798.71999999997</v>
          </cell>
          <cell r="II96" t="str">
            <v>#N/A N/A</v>
          </cell>
          <cell r="IJ96" t="str">
            <v>#N/A N/A</v>
          </cell>
          <cell r="IK96" t="str">
            <v>#N/A N/A</v>
          </cell>
          <cell r="IL96" t="str">
            <v>#N/A N/A</v>
          </cell>
          <cell r="IM96" t="str">
            <v>#N/A N/A</v>
          </cell>
          <cell r="IN96" t="str">
            <v>#N/A N/A</v>
          </cell>
          <cell r="IO96" t="str">
            <v>#N/A N/A</v>
          </cell>
          <cell r="IP96">
            <v>14191.1416015625</v>
          </cell>
          <cell r="IQ96">
            <v>19707.528999999999</v>
          </cell>
          <cell r="IR96">
            <v>30621.887999999999</v>
          </cell>
          <cell r="IS96">
            <v>33012.754000000001</v>
          </cell>
          <cell r="IT96">
            <v>38879.424999999996</v>
          </cell>
          <cell r="IU96">
            <v>40194.538</v>
          </cell>
          <cell r="IV96">
            <v>34802.665000000001</v>
          </cell>
          <cell r="IW96">
            <v>34184.921000000002</v>
          </cell>
          <cell r="IX96" t="str">
            <v>#N/A N/A</v>
          </cell>
          <cell r="IY96" t="str">
            <v>#N/A N/A</v>
          </cell>
          <cell r="IZ96" t="str">
            <v>#N/A N/A</v>
          </cell>
          <cell r="JA96" t="str">
            <v>#N/A N/A</v>
          </cell>
          <cell r="JB96" t="str">
            <v>#N/A N/A</v>
          </cell>
          <cell r="JC96" t="str">
            <v>#N/A N/A</v>
          </cell>
          <cell r="JD96" t="str">
            <v>#N/A N/A</v>
          </cell>
          <cell r="JE96">
            <v>64585.1796875</v>
          </cell>
          <cell r="JF96">
            <v>50062.285000000003</v>
          </cell>
          <cell r="JG96">
            <v>46497.519</v>
          </cell>
          <cell r="JH96">
            <v>61967.229000000007</v>
          </cell>
          <cell r="JI96">
            <v>77731.632000000012</v>
          </cell>
          <cell r="JJ96">
            <v>78429.138000000006</v>
          </cell>
          <cell r="JK96">
            <v>95308.751999999993</v>
          </cell>
          <cell r="JL96">
            <v>107112.78200000001</v>
          </cell>
          <cell r="JM96" t="str">
            <v>#N/A N/A</v>
          </cell>
          <cell r="JN96" t="str">
            <v>#N/A N/A</v>
          </cell>
          <cell r="JO96" t="str">
            <v>#N/A N/A</v>
          </cell>
          <cell r="JP96" t="str">
            <v>#N/A N/A</v>
          </cell>
          <cell r="JQ96" t="str">
            <v>#N/A N/A</v>
          </cell>
          <cell r="JR96" t="str">
            <v>#N/A N/A</v>
          </cell>
          <cell r="JS96" t="str">
            <v>#N/A N/A</v>
          </cell>
          <cell r="JT96">
            <v>85149.619323730469</v>
          </cell>
          <cell r="JU96">
            <v>76715.466</v>
          </cell>
          <cell r="JV96">
            <v>89063.370999999999</v>
          </cell>
          <cell r="JW96">
            <v>112179.51699999999</v>
          </cell>
          <cell r="JX96">
            <v>135036.12600000002</v>
          </cell>
          <cell r="JY96">
            <v>137275.041</v>
          </cell>
          <cell r="JZ96">
            <v>145958.41</v>
          </cell>
          <cell r="KA96">
            <v>157607.03099999999</v>
          </cell>
          <cell r="KB96" t="str">
            <v>#N/A N/A</v>
          </cell>
          <cell r="KC96" t="str">
            <v>#N/A N/A</v>
          </cell>
          <cell r="KD96" t="str">
            <v>#N/A N/A</v>
          </cell>
          <cell r="KE96" t="str">
            <v>#N/A N/A</v>
          </cell>
          <cell r="KF96" t="str">
            <v>#N/A N/A</v>
          </cell>
          <cell r="KG96" t="str">
            <v>#N/A N/A</v>
          </cell>
          <cell r="KH96" t="str">
            <v>#N/A N/A</v>
          </cell>
          <cell r="KI96">
            <v>7.7239999771118164</v>
          </cell>
          <cell r="KJ96">
            <v>9.1419999999999995</v>
          </cell>
          <cell r="KK96">
            <v>15.299999999999999</v>
          </cell>
          <cell r="KL96">
            <v>11.683999999999999</v>
          </cell>
          <cell r="KM96">
            <v>22.065999999999999</v>
          </cell>
          <cell r="KN96">
            <v>31.727999999999998</v>
          </cell>
          <cell r="KO96">
            <v>15.453999999999999</v>
          </cell>
          <cell r="KP96">
            <v>20.416</v>
          </cell>
          <cell r="KQ96" t="str">
            <v>#N/A N/A</v>
          </cell>
          <cell r="KR96" t="str">
            <v>#N/A N/A</v>
          </cell>
          <cell r="KS96" t="str">
            <v>#N/A N/A</v>
          </cell>
          <cell r="KT96" t="str">
            <v>#N/A N/A</v>
          </cell>
          <cell r="KU96" t="str">
            <v>#N/A N/A</v>
          </cell>
          <cell r="KV96" t="str">
            <v>#N/A N/A</v>
          </cell>
          <cell r="KW96" t="str">
            <v>#N/A N/A</v>
          </cell>
          <cell r="KX96">
            <v>55016.718384742737</v>
          </cell>
          <cell r="KY96">
            <v>76419.665999999997</v>
          </cell>
          <cell r="KZ96">
            <v>84324.368000000002</v>
          </cell>
          <cell r="LA96">
            <v>97863.175999999978</v>
          </cell>
          <cell r="LB96">
            <v>106932.102</v>
          </cell>
          <cell r="LC96">
            <v>118469.00200000001</v>
          </cell>
          <cell r="LD96">
            <v>128943.34899999997</v>
          </cell>
          <cell r="LE96">
            <v>135191.68899999998</v>
          </cell>
          <cell r="LF96" t="str">
            <v>#N/A N/A</v>
          </cell>
          <cell r="LG96" t="str">
            <v>#N/A N/A</v>
          </cell>
          <cell r="LH96" t="str">
            <v>#N/A N/A</v>
          </cell>
          <cell r="LI96" t="str">
            <v>#N/A N/A</v>
          </cell>
          <cell r="LJ96" t="str">
            <v>#N/A N/A</v>
          </cell>
          <cell r="LK96" t="str">
            <v>#N/A N/A</v>
          </cell>
          <cell r="LL96" t="str">
            <v>#N/A N/A</v>
          </cell>
          <cell r="LM96">
            <v>-6788.48291015625</v>
          </cell>
          <cell r="LN96">
            <v>-1999.4669999999999</v>
          </cell>
          <cell r="LO96">
            <v>-5030.884</v>
          </cell>
          <cell r="LP96">
            <v>-9369.6029999999992</v>
          </cell>
          <cell r="LQ96">
            <v>-2370.076</v>
          </cell>
          <cell r="LR96">
            <v>-8304.8909999999996</v>
          </cell>
          <cell r="LS96">
            <v>-11165.645999999999</v>
          </cell>
          <cell r="LT96">
            <v>-8208.0789999999997</v>
          </cell>
          <cell r="LU96" t="str">
            <v>#N/A N/A</v>
          </cell>
          <cell r="LV96" t="str">
            <v>#N/A N/A</v>
          </cell>
          <cell r="LW96" t="str">
            <v>#N/A N/A</v>
          </cell>
          <cell r="LX96" t="str">
            <v>#N/A N/A</v>
          </cell>
          <cell r="LY96" t="str">
            <v>#N/A N/A</v>
          </cell>
          <cell r="LZ96" t="str">
            <v>#N/A N/A</v>
          </cell>
          <cell r="MA96" t="str">
            <v>#N/A N/A</v>
          </cell>
          <cell r="MB96" t="str">
            <v>#N/A N/A</v>
          </cell>
          <cell r="MC96">
            <v>3927.6409999999996</v>
          </cell>
          <cell r="MD96">
            <v>838.70799999999997</v>
          </cell>
          <cell r="ME96">
            <v>1737.1779999999999</v>
          </cell>
          <cell r="MF96">
            <v>3724.54</v>
          </cell>
          <cell r="MG96">
            <v>3259.6419999999998</v>
          </cell>
          <cell r="MH96">
            <v>3339.913</v>
          </cell>
          <cell r="MI96">
            <v>2903.5119999999997</v>
          </cell>
          <cell r="MJ96" t="str">
            <v>#N/A N/A</v>
          </cell>
          <cell r="MK96" t="str">
            <v>#N/A N/A</v>
          </cell>
          <cell r="ML96" t="str">
            <v>#N/A N/A</v>
          </cell>
          <cell r="MM96" t="str">
            <v>#N/A N/A</v>
          </cell>
          <cell r="MN96" t="str">
            <v>#N/A N/A</v>
          </cell>
          <cell r="MO96" t="str">
            <v>#N/A N/A</v>
          </cell>
          <cell r="MP96" t="str">
            <v>#N/A N/A</v>
          </cell>
          <cell r="MQ96" t="str">
            <v>#N/A N/A</v>
          </cell>
          <cell r="MR96">
            <v>-806.33999999999992</v>
          </cell>
          <cell r="MS96">
            <v>-2444.9780000000001</v>
          </cell>
          <cell r="MT96">
            <v>-1432.75</v>
          </cell>
          <cell r="MU96">
            <v>3692.7860000000001</v>
          </cell>
          <cell r="MV96">
            <v>6460.8099999999995</v>
          </cell>
          <cell r="MW96">
            <v>4554.6610000000001</v>
          </cell>
          <cell r="MX96">
            <v>1299.2849999999999</v>
          </cell>
          <cell r="MY96" t="str">
            <v>#N/A N/A</v>
          </cell>
          <cell r="MZ96" t="str">
            <v>#N/A N/A</v>
          </cell>
          <cell r="NA96" t="str">
            <v>#N/A N/A</v>
          </cell>
          <cell r="NB96" t="str">
            <v>#N/A N/A</v>
          </cell>
          <cell r="NC96" t="str">
            <v>#N/A N/A</v>
          </cell>
          <cell r="ND96" t="str">
            <v>#N/A N/A</v>
          </cell>
          <cell r="NE96" t="str">
            <v>#N/A N/A</v>
          </cell>
          <cell r="NF96">
            <v>-1713.5999755859375</v>
          </cell>
          <cell r="NG96">
            <v>0</v>
          </cell>
          <cell r="NH96">
            <v>0</v>
          </cell>
          <cell r="NI96">
            <v>-3371.279</v>
          </cell>
          <cell r="NJ96">
            <v>-5219.8859999999995</v>
          </cell>
          <cell r="NK96">
            <v>-4225.692</v>
          </cell>
          <cell r="NL96">
            <v>-7128.9139999999998</v>
          </cell>
          <cell r="NM96">
            <v>-6714.2529999999997</v>
          </cell>
          <cell r="NN96" t="str">
            <v>#N/A N/A</v>
          </cell>
          <cell r="NO96" t="str">
            <v>#N/A N/A</v>
          </cell>
          <cell r="NP96" t="str">
            <v>#N/A N/A</v>
          </cell>
          <cell r="NQ96" t="str">
            <v>#N/A N/A</v>
          </cell>
          <cell r="NR96" t="str">
            <v>#N/A N/A</v>
          </cell>
          <cell r="NS96" t="str">
            <v>#N/A N/A</v>
          </cell>
          <cell r="NT96" t="str">
            <v>#N/A N/A</v>
          </cell>
          <cell r="NU96">
            <v>4097.62890625</v>
          </cell>
          <cell r="NV96">
            <v>4681.9110000000001</v>
          </cell>
          <cell r="NW96">
            <v>5004.1089999999995</v>
          </cell>
          <cell r="NX96">
            <v>4915.3319999999994</v>
          </cell>
          <cell r="NY96">
            <v>6046.7939999999999</v>
          </cell>
          <cell r="NZ96">
            <v>6557.4380000000001</v>
          </cell>
          <cell r="OA96">
            <v>8119.8629999999994</v>
          </cell>
          <cell r="OB96">
            <v>8910.8559999999998</v>
          </cell>
          <cell r="OC96" t="str">
            <v>#N/A N/A</v>
          </cell>
          <cell r="OD96" t="str">
            <v>CLP</v>
          </cell>
        </row>
        <row r="97">
          <cell r="C97" t="str">
            <v>EMPRESAS IANSA</v>
          </cell>
          <cell r="D97">
            <v>285356.59375</v>
          </cell>
          <cell r="E97">
            <v>251537.796875</v>
          </cell>
          <cell r="F97">
            <v>231135.609375</v>
          </cell>
          <cell r="G97">
            <v>206495.5625</v>
          </cell>
          <cell r="H97">
            <v>206348.140625</v>
          </cell>
          <cell r="I97">
            <v>211788.69899999999</v>
          </cell>
          <cell r="J97">
            <v>249306.390625</v>
          </cell>
          <cell r="K97">
            <v>178723.9087703572</v>
          </cell>
          <cell r="L97">
            <v>255722.836725125</v>
          </cell>
          <cell r="M97">
            <v>305253.22174250864</v>
          </cell>
          <cell r="N97">
            <v>288837.93371609255</v>
          </cell>
          <cell r="O97">
            <v>299423.82330290903</v>
          </cell>
          <cell r="P97">
            <v>340851.27110433759</v>
          </cell>
          <cell r="Q97">
            <v>351941.81966071209</v>
          </cell>
          <cell r="R97">
            <v>318928.72264275211</v>
          </cell>
          <cell r="S97">
            <v>242029.203125</v>
          </cell>
          <cell r="T97">
            <v>216655.796875</v>
          </cell>
          <cell r="U97">
            <v>187283.671875</v>
          </cell>
          <cell r="V97">
            <v>169700.078125</v>
          </cell>
          <cell r="W97">
            <v>161809</v>
          </cell>
          <cell r="X97">
            <v>175240.67199999999</v>
          </cell>
          <cell r="Y97">
            <v>217977.171875</v>
          </cell>
          <cell r="Z97">
            <v>150182.21859057428</v>
          </cell>
          <cell r="AA97">
            <v>195166.79114011355</v>
          </cell>
          <cell r="AB97">
            <v>249590.51426994533</v>
          </cell>
          <cell r="AC97">
            <v>220294.87648586789</v>
          </cell>
          <cell r="AD97">
            <v>223403.83619650864</v>
          </cell>
          <cell r="AE97">
            <v>261788.61754461646</v>
          </cell>
          <cell r="AF97">
            <v>276386.8699674065</v>
          </cell>
          <cell r="AG97">
            <v>252477.29309701081</v>
          </cell>
          <cell r="AH97">
            <v>15917.1005859375</v>
          </cell>
          <cell r="AI97">
            <v>6189.599853515625</v>
          </cell>
          <cell r="AJ97">
            <v>22072.0830078125</v>
          </cell>
          <cell r="AK97">
            <v>16239.99169921875</v>
          </cell>
          <cell r="AL97">
            <v>22253.13525390625</v>
          </cell>
          <cell r="AM97">
            <v>15269.986000000001</v>
          </cell>
          <cell r="AN97">
            <v>8709.8930053710937</v>
          </cell>
          <cell r="AO97">
            <v>1964.6928750561242</v>
          </cell>
          <cell r="AP97">
            <v>22400.535858834101</v>
          </cell>
          <cell r="AQ97">
            <v>19489.517252191628</v>
          </cell>
          <cell r="AR97">
            <v>18491.64655218412</v>
          </cell>
          <cell r="AS97">
            <v>21040.25555549148</v>
          </cell>
          <cell r="AT97">
            <v>15707.271387026265</v>
          </cell>
          <cell r="AU97">
            <v>12639.849038829114</v>
          </cell>
          <cell r="AV97">
            <v>10212.37319371296</v>
          </cell>
          <cell r="AW97">
            <v>5963.7001953125</v>
          </cell>
          <cell r="AX97">
            <v>-1595.300048828125</v>
          </cell>
          <cell r="AY97">
            <v>11466.3173828125</v>
          </cell>
          <cell r="AZ97">
            <v>9480.0498046875</v>
          </cell>
          <cell r="BA97">
            <v>15667.248046875</v>
          </cell>
          <cell r="BB97">
            <v>7695.3009999999995</v>
          </cell>
          <cell r="BC97">
            <v>-1022.2319946289062</v>
          </cell>
          <cell r="BD97">
            <v>618.57651100316536</v>
          </cell>
          <cell r="BE97">
            <v>20027.958559178842</v>
          </cell>
          <cell r="BF97">
            <v>17221.528311021069</v>
          </cell>
          <cell r="BG97">
            <v>16062.43858521256</v>
          </cell>
          <cell r="BH97">
            <v>16841.915026687795</v>
          </cell>
          <cell r="BI97">
            <v>10601.851636124535</v>
          </cell>
          <cell r="BJ97">
            <v>6891.4871533572605</v>
          </cell>
          <cell r="BK97">
            <v>3721.2746447491991</v>
          </cell>
          <cell r="BL97" t="str">
            <v>#N/A N/A</v>
          </cell>
          <cell r="BM97" t="str">
            <v>#N/A N/A</v>
          </cell>
          <cell r="BN97">
            <v>82.342002868652344</v>
          </cell>
          <cell r="BO97">
            <v>423.44400024414062</v>
          </cell>
          <cell r="BP97">
            <v>534.73602294921875</v>
          </cell>
          <cell r="BQ97">
            <v>158.42599999999999</v>
          </cell>
          <cell r="BR97">
            <v>69.220001220703125</v>
          </cell>
          <cell r="BS97" t="str">
            <v>#N/A N/A</v>
          </cell>
          <cell r="BT97" t="str">
            <v>#N/A N/A</v>
          </cell>
          <cell r="BU97" t="str">
            <v>#N/A N/A</v>
          </cell>
          <cell r="BV97" t="str">
            <v>#N/A N/A</v>
          </cell>
          <cell r="BW97" t="str">
            <v>#N/A N/A</v>
          </cell>
          <cell r="BX97" t="str">
            <v>#N/A N/A</v>
          </cell>
          <cell r="BY97" t="str">
            <v>#N/A N/A</v>
          </cell>
          <cell r="BZ97" t="str">
            <v>#N/A N/A</v>
          </cell>
          <cell r="CA97">
            <v>5324</v>
          </cell>
          <cell r="CB97">
            <v>4148.7998046875</v>
          </cell>
          <cell r="CC97">
            <v>1962.7330322265625</v>
          </cell>
          <cell r="CD97">
            <v>3118.60888671875</v>
          </cell>
          <cell r="CE97">
            <v>2600.39697265625</v>
          </cell>
          <cell r="CF97">
            <v>2938.49</v>
          </cell>
          <cell r="CG97">
            <v>6162.30908203125</v>
          </cell>
          <cell r="CH97" t="str">
            <v>#N/A N/A</v>
          </cell>
          <cell r="CI97" t="str">
            <v>#N/A N/A</v>
          </cell>
          <cell r="CJ97" t="str">
            <v>#N/A N/A</v>
          </cell>
          <cell r="CK97" t="str">
            <v>#N/A N/A</v>
          </cell>
          <cell r="CL97" t="str">
            <v>#N/A N/A</v>
          </cell>
          <cell r="CM97" t="str">
            <v>#N/A N/A</v>
          </cell>
          <cell r="CN97" t="str">
            <v>#N/A N/A</v>
          </cell>
          <cell r="CO97" t="str">
            <v>#N/A N/A</v>
          </cell>
          <cell r="CP97">
            <v>430.20018005371094</v>
          </cell>
          <cell r="CQ97">
            <v>-10279.199951171875</v>
          </cell>
          <cell r="CR97">
            <v>-15583.324096679688</v>
          </cell>
          <cell r="CS97">
            <v>5725.6979370117187</v>
          </cell>
          <cell r="CT97">
            <v>11525.901092529297</v>
          </cell>
          <cell r="CU97">
            <v>4411.8530000000001</v>
          </cell>
          <cell r="CV97">
            <v>-11292.396095275879</v>
          </cell>
          <cell r="CW97">
            <v>-2520.1265263091923</v>
          </cell>
          <cell r="CX97">
            <v>16639.655065473886</v>
          </cell>
          <cell r="CY97">
            <v>16325.263967240086</v>
          </cell>
          <cell r="CZ97">
            <v>15189.966294372325</v>
          </cell>
          <cell r="DA97">
            <v>15120.26842088265</v>
          </cell>
          <cell r="DB97">
            <v>8651.928350225573</v>
          </cell>
          <cell r="DC97">
            <v>4008.1402577287813</v>
          </cell>
          <cell r="DD97">
            <v>639.03407946356413</v>
          </cell>
          <cell r="DE97">
            <v>207.69999694824219</v>
          </cell>
          <cell r="DF97">
            <v>-862.5999755859375</v>
          </cell>
          <cell r="DG97">
            <v>-5089.787109375</v>
          </cell>
          <cell r="DH97">
            <v>448.60101318359375</v>
          </cell>
          <cell r="DI97">
            <v>2130.14306640625</v>
          </cell>
          <cell r="DJ97">
            <v>-231.23899999999998</v>
          </cell>
          <cell r="DK97">
            <v>-458.447998046875</v>
          </cell>
          <cell r="DL97">
            <v>331.36031709564321</v>
          </cell>
          <cell r="DM97">
            <v>1657.1838005329</v>
          </cell>
          <cell r="DN97">
            <v>3407.5457646719119</v>
          </cell>
          <cell r="DO97">
            <v>-3107.1490892855472</v>
          </cell>
          <cell r="DP97">
            <v>3114.3224644866591</v>
          </cell>
          <cell r="DQ97">
            <v>1618.8473181526504</v>
          </cell>
          <cell r="DR97">
            <v>1385.3683086171352</v>
          </cell>
          <cell r="DS97">
            <v>604.54652596870517</v>
          </cell>
          <cell r="DT97">
            <v>222.5</v>
          </cell>
          <cell r="DU97">
            <v>-9416.599609375</v>
          </cell>
          <cell r="DV97">
            <v>-10493.5380859375</v>
          </cell>
          <cell r="DW97">
            <v>5277.09716796875</v>
          </cell>
          <cell r="DX97">
            <v>9395.7578125</v>
          </cell>
          <cell r="DY97">
            <v>4643.0919999999996</v>
          </cell>
          <cell r="DZ97">
            <v>-10833.9482421875</v>
          </cell>
          <cell r="EA97">
            <v>-2851.4868434048349</v>
          </cell>
          <cell r="EB97">
            <v>14982.471264940985</v>
          </cell>
          <cell r="EC97">
            <v>12917.718202568172</v>
          </cell>
          <cell r="ED97">
            <v>18297.115383657871</v>
          </cell>
          <cell r="EE97">
            <v>12005.945956395994</v>
          </cell>
          <cell r="EF97">
            <v>7033.0810320729215</v>
          </cell>
          <cell r="EG97">
            <v>2622.7719491116459</v>
          </cell>
          <cell r="EH97">
            <v>34.487553494859014</v>
          </cell>
          <cell r="EI97">
            <v>1381.656005859375</v>
          </cell>
          <cell r="EJ97">
            <v>1935.97900390625</v>
          </cell>
          <cell r="EK97">
            <v>4087.5439453125</v>
          </cell>
          <cell r="EL97">
            <v>11923.212890625</v>
          </cell>
          <cell r="EM97">
            <v>7687.671875</v>
          </cell>
          <cell r="EN97">
            <v>12785.332999999999</v>
          </cell>
          <cell r="EO97">
            <v>25117.001953125</v>
          </cell>
          <cell r="EP97">
            <v>18621.385199999997</v>
          </cell>
          <cell r="EQ97">
            <v>20742.696</v>
          </cell>
          <cell r="ER97">
            <v>14009.3565</v>
          </cell>
          <cell r="ES97">
            <v>14621.767810000001</v>
          </cell>
          <cell r="ET97">
            <v>16467.603000000003</v>
          </cell>
          <cell r="EU97">
            <v>20825.1666</v>
          </cell>
          <cell r="EV97">
            <v>39627.037800000006</v>
          </cell>
          <cell r="EW97">
            <v>13808.078459999999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72650.5859375</v>
          </cell>
          <cell r="FN97">
            <v>41770.71484375</v>
          </cell>
          <cell r="FO97">
            <v>19808.75390625</v>
          </cell>
          <cell r="FP97">
            <v>25897.900390625</v>
          </cell>
          <cell r="FQ97">
            <v>26798.439453125</v>
          </cell>
          <cell r="FR97">
            <v>43422.627999999997</v>
          </cell>
          <cell r="FS97">
            <v>64988.171875</v>
          </cell>
          <cell r="FT97">
            <v>46086.101549999999</v>
          </cell>
          <cell r="FU97">
            <v>59844.564000000006</v>
          </cell>
          <cell r="FV97">
            <v>79915.204499999993</v>
          </cell>
          <cell r="FW97">
            <v>70101.080269999991</v>
          </cell>
          <cell r="FX97">
            <v>79654.016400000008</v>
          </cell>
          <cell r="FY97">
            <v>77979.367199999993</v>
          </cell>
          <cell r="FZ97">
            <v>86238.037199999992</v>
          </cell>
          <cell r="GA97">
            <v>76428.33759000001</v>
          </cell>
          <cell r="GB97">
            <v>63536.1015625</v>
          </cell>
          <cell r="GC97">
            <v>43726.28515625</v>
          </cell>
          <cell r="GD97">
            <v>32028.83203125</v>
          </cell>
          <cell r="GE97">
            <v>46959.35546875</v>
          </cell>
          <cell r="GF97">
            <v>43501.296875</v>
          </cell>
          <cell r="GG97">
            <v>32255.524999999998</v>
          </cell>
          <cell r="GH97">
            <v>60404.62890625</v>
          </cell>
          <cell r="GI97">
            <v>34798.891199999998</v>
          </cell>
          <cell r="GJ97">
            <v>29993.183999999994</v>
          </cell>
          <cell r="GK97">
            <v>49617.445</v>
          </cell>
          <cell r="GL97">
            <v>68160.544400000013</v>
          </cell>
          <cell r="GM97">
            <v>70573.189500000008</v>
          </cell>
          <cell r="GN97">
            <v>72509.984400000001</v>
          </cell>
          <cell r="GO97">
            <v>92974.69739999999</v>
          </cell>
          <cell r="GP97">
            <v>96372.371699999989</v>
          </cell>
          <cell r="GQ97">
            <v>219365.90625</v>
          </cell>
          <cell r="GR97">
            <v>145854.859375</v>
          </cell>
          <cell r="GS97">
            <v>145563.65625</v>
          </cell>
          <cell r="GT97">
            <v>126981.8984375</v>
          </cell>
          <cell r="GU97">
            <v>117212.6171875</v>
          </cell>
          <cell r="GV97">
            <v>105145.367</v>
          </cell>
          <cell r="GW97">
            <v>187287</v>
          </cell>
          <cell r="GX97">
            <v>110837.22899999998</v>
          </cell>
          <cell r="GY97">
            <v>131139.21599999999</v>
          </cell>
          <cell r="GZ97">
            <v>169225.04699999999</v>
          </cell>
          <cell r="HA97">
            <v>221531.82389</v>
          </cell>
          <cell r="HB97">
            <v>195322.90125000002</v>
          </cell>
          <cell r="HC97">
            <v>210588.231</v>
          </cell>
          <cell r="HD97">
            <v>256515.32579999999</v>
          </cell>
          <cell r="HE97">
            <v>217862.28287999996</v>
          </cell>
          <cell r="HF97">
            <v>159808.0625</v>
          </cell>
          <cell r="HG97">
            <v>152565.5</v>
          </cell>
          <cell r="HH97">
            <v>105977.921875</v>
          </cell>
          <cell r="HI97">
            <v>116394.5703125</v>
          </cell>
          <cell r="HJ97">
            <v>122538.765625</v>
          </cell>
          <cell r="HK97">
            <v>141324.94099999999</v>
          </cell>
          <cell r="HL97">
            <v>166877.859375</v>
          </cell>
          <cell r="HM97">
            <v>77758.593300000008</v>
          </cell>
          <cell r="HN97">
            <v>71682.623999999996</v>
          </cell>
          <cell r="HO97">
            <v>82508.028999999995</v>
          </cell>
          <cell r="HP97">
            <v>81064.89248000001</v>
          </cell>
          <cell r="HQ97">
            <v>117801.16094999999</v>
          </cell>
          <cell r="HR97">
            <v>137230.40729999999</v>
          </cell>
          <cell r="HS97">
            <v>161241.22139999998</v>
          </cell>
          <cell r="HT97">
            <v>151191.15362999999</v>
          </cell>
          <cell r="HU97">
            <v>405136</v>
          </cell>
          <cell r="HV97">
            <v>322028.59375</v>
          </cell>
          <cell r="HW97">
            <v>297297.5</v>
          </cell>
          <cell r="HX97">
            <v>262134.1875</v>
          </cell>
          <cell r="HY97">
            <v>254555.34375</v>
          </cell>
          <cell r="HZ97">
            <v>265885.49800000002</v>
          </cell>
          <cell r="IA97">
            <v>376802.1875</v>
          </cell>
          <cell r="IB97">
            <v>218413.07684999998</v>
          </cell>
          <cell r="IC97">
            <v>227221.02</v>
          </cell>
          <cell r="ID97">
            <v>281005.86199999996</v>
          </cell>
          <cell r="IE97">
            <v>329634.46645999997</v>
          </cell>
          <cell r="IF97">
            <v>345236.93894999998</v>
          </cell>
          <cell r="IG97">
            <v>386725.17660000001</v>
          </cell>
          <cell r="IH97">
            <v>454845.37980000005</v>
          </cell>
          <cell r="II97">
            <v>402053.55101999996</v>
          </cell>
          <cell r="IJ97">
            <v>12471.7900390625</v>
          </cell>
          <cell r="IK97">
            <v>17554.43359375</v>
          </cell>
          <cell r="IL97">
            <v>14416.0927734375</v>
          </cell>
          <cell r="IM97">
            <v>10924.0791015625</v>
          </cell>
          <cell r="IN97">
            <v>15606.1689453125</v>
          </cell>
          <cell r="IO97">
            <v>19829.718999999997</v>
          </cell>
          <cell r="IP97">
            <v>33950</v>
          </cell>
          <cell r="IQ97">
            <v>20810.5245</v>
          </cell>
          <cell r="IR97">
            <v>27644.291999999998</v>
          </cell>
          <cell r="IS97">
            <v>43081.6155</v>
          </cell>
          <cell r="IT97">
            <v>56701.184539999995</v>
          </cell>
          <cell r="IU97">
            <v>63813.800700000007</v>
          </cell>
          <cell r="IV97">
            <v>36208.8678</v>
          </cell>
          <cell r="IW97">
            <v>52806.289200000007</v>
          </cell>
          <cell r="IX97">
            <v>33727.314060000004</v>
          </cell>
          <cell r="IY97">
            <v>143601.951171875</v>
          </cell>
          <cell r="IZ97">
            <v>87735.141845703125</v>
          </cell>
          <cell r="JA97">
            <v>48129.703125</v>
          </cell>
          <cell r="JB97">
            <v>58374.228515625</v>
          </cell>
          <cell r="JC97">
            <v>54635.52880859375</v>
          </cell>
          <cell r="JD97">
            <v>49135.108</v>
          </cell>
          <cell r="JE97">
            <v>110274.89453125</v>
          </cell>
          <cell r="JF97">
            <v>65936.530650000001</v>
          </cell>
          <cell r="JG97">
            <v>40851.719999999994</v>
          </cell>
          <cell r="JH97">
            <v>58057.241999999998</v>
          </cell>
          <cell r="JI97">
            <v>67360.486309999993</v>
          </cell>
          <cell r="JJ97">
            <v>75566.015400000018</v>
          </cell>
          <cell r="JK97">
            <v>97959.122099999993</v>
          </cell>
          <cell r="JL97">
            <v>124060.97940000001</v>
          </cell>
          <cell r="JM97">
            <v>104421.83400000002</v>
          </cell>
          <cell r="JN97">
            <v>208689.7431640625</v>
          </cell>
          <cell r="JO97">
            <v>139772.90649414062</v>
          </cell>
          <cell r="JP97">
            <v>122076.0224609375</v>
          </cell>
          <cell r="JQ97">
            <v>87736.44677734375</v>
          </cell>
          <cell r="JR97">
            <v>79920.854736328125</v>
          </cell>
          <cell r="JS97">
            <v>80755.53</v>
          </cell>
          <cell r="JT97">
            <v>175637.3486328125</v>
          </cell>
          <cell r="JU97">
            <v>98143.367249999996</v>
          </cell>
          <cell r="JV97">
            <v>104772.56400000001</v>
          </cell>
          <cell r="JW97">
            <v>116052.144</v>
          </cell>
          <cell r="JX97">
            <v>159770.30783999999</v>
          </cell>
          <cell r="JY97">
            <v>151780.43610000002</v>
          </cell>
          <cell r="JZ97">
            <v>157866.82800000001</v>
          </cell>
          <cell r="KA97">
            <v>192917.05859999999</v>
          </cell>
          <cell r="KB97">
            <v>156638.11284000002</v>
          </cell>
          <cell r="KC97">
            <v>7501.51220703125</v>
          </cell>
          <cell r="KD97">
            <v>6517.94580078125</v>
          </cell>
          <cell r="KE97">
            <v>6155.10986328125</v>
          </cell>
          <cell r="KF97">
            <v>6630.38818359375</v>
          </cell>
          <cell r="KG97">
            <v>7121.48388671875</v>
          </cell>
          <cell r="KH97">
            <v>7165.1859999999997</v>
          </cell>
          <cell r="KI97">
            <v>16787.630859375</v>
          </cell>
          <cell r="KJ97">
            <v>4420.9043999999985</v>
          </cell>
          <cell r="KK97">
            <v>3664.9080000000004</v>
          </cell>
          <cell r="KL97">
            <v>4616.277</v>
          </cell>
          <cell r="KM97">
            <v>0</v>
          </cell>
          <cell r="KN97">
            <v>0</v>
          </cell>
          <cell r="KO97">
            <v>0</v>
          </cell>
          <cell r="KP97">
            <v>0</v>
          </cell>
          <cell r="KQ97">
            <v>0</v>
          </cell>
          <cell r="KR97">
            <v>196446.26220703125</v>
          </cell>
          <cell r="KS97">
            <v>182255.68798828125</v>
          </cell>
          <cell r="KT97">
            <v>175221.46533203125</v>
          </cell>
          <cell r="KU97">
            <v>174397.74365234375</v>
          </cell>
          <cell r="KV97">
            <v>174634.48388671875</v>
          </cell>
          <cell r="KW97">
            <v>185129.96799999999</v>
          </cell>
          <cell r="KX97">
            <v>201164.853515625</v>
          </cell>
          <cell r="KY97">
            <v>120269.70959999997</v>
          </cell>
          <cell r="KZ97">
            <v>122448.45600000001</v>
          </cell>
          <cell r="LA97">
            <v>164953.71799999999</v>
          </cell>
          <cell r="LB97">
            <v>169864.15862000003</v>
          </cell>
          <cell r="LC97">
            <v>193456.50285000002</v>
          </cell>
          <cell r="LD97">
            <v>228858.3486</v>
          </cell>
          <cell r="LE97">
            <v>261928.32119999998</v>
          </cell>
          <cell r="LF97">
            <v>245415.43818</v>
          </cell>
          <cell r="LG97">
            <v>-4546.60009765625</v>
          </cell>
          <cell r="LH97">
            <v>-3431.199951171875</v>
          </cell>
          <cell r="LI97">
            <v>-3694.68310546875</v>
          </cell>
          <cell r="LJ97">
            <v>-5240.2568359375</v>
          </cell>
          <cell r="LK97">
            <v>-10210.5439453125</v>
          </cell>
          <cell r="LL97">
            <v>-12214.112999999999</v>
          </cell>
          <cell r="LM97">
            <v>-20992.2890625</v>
          </cell>
          <cell r="LN97">
            <v>-3258.2833203789137</v>
          </cell>
          <cell r="LO97">
            <v>-6565.5072663574219</v>
          </cell>
          <cell r="LP97">
            <v>-7119.8117325721159</v>
          </cell>
          <cell r="LQ97">
            <v>-12601.242769209235</v>
          </cell>
          <cell r="LR97">
            <v>-20099.419036232783</v>
          </cell>
          <cell r="LS97">
            <v>-10655.508775724798</v>
          </cell>
          <cell r="LT97">
            <v>-12920.72002389374</v>
          </cell>
          <cell r="LU97">
            <v>-12172.753930607003</v>
          </cell>
          <cell r="LV97" t="str">
            <v>#N/A N/A</v>
          </cell>
          <cell r="LW97" t="str">
            <v>#N/A N/A</v>
          </cell>
          <cell r="LX97" t="str">
            <v>#N/A N/A</v>
          </cell>
          <cell r="LY97" t="str">
            <v>#N/A N/A</v>
          </cell>
          <cell r="LZ97" t="str">
            <v>#N/A N/A</v>
          </cell>
          <cell r="MA97" t="str">
            <v>#N/A N/A</v>
          </cell>
          <cell r="MB97" t="str">
            <v>#N/A N/A</v>
          </cell>
          <cell r="MC97">
            <v>4677.600698832428</v>
          </cell>
          <cell r="MD97">
            <v>5270.8642911103343</v>
          </cell>
          <cell r="ME97">
            <v>1210.1745213923527</v>
          </cell>
          <cell r="MF97">
            <v>1897.1652210522643</v>
          </cell>
          <cell r="MG97">
            <v>2020.3956427261528</v>
          </cell>
          <cell r="MH97">
            <v>2553.8515167189553</v>
          </cell>
          <cell r="MI97">
            <v>2281.667559324535</v>
          </cell>
          <cell r="MJ97">
            <v>3989.0603542386925</v>
          </cell>
          <cell r="MK97" t="str">
            <v>#N/A N/A</v>
          </cell>
          <cell r="ML97" t="str">
            <v>#N/A N/A</v>
          </cell>
          <cell r="MM97" t="str">
            <v>#N/A N/A</v>
          </cell>
          <cell r="MN97" t="str">
            <v>#N/A N/A</v>
          </cell>
          <cell r="MO97" t="str">
            <v>#N/A N/A</v>
          </cell>
          <cell r="MP97" t="str">
            <v>#N/A N/A</v>
          </cell>
          <cell r="MQ97" t="str">
            <v>#N/A N/A</v>
          </cell>
          <cell r="MR97">
            <v>-1119.2490980481846</v>
          </cell>
          <cell r="MS97">
            <v>-137.16382841333851</v>
          </cell>
          <cell r="MT97">
            <v>3735.9664281512923</v>
          </cell>
          <cell r="MU97">
            <v>10739.093158491696</v>
          </cell>
          <cell r="MV97">
            <v>6546.2206050369432</v>
          </cell>
          <cell r="MW97">
            <v>5317.7650267666049</v>
          </cell>
          <cell r="MX97">
            <v>582.69271959794435</v>
          </cell>
          <cell r="MY97">
            <v>-3408.1817571390088</v>
          </cell>
          <cell r="MZ97">
            <v>-4122.89990234375</v>
          </cell>
          <cell r="NA97">
            <v>-6168.7001953125</v>
          </cell>
          <cell r="NB97">
            <v>-961.66400146484375</v>
          </cell>
          <cell r="NC97">
            <v>-10496.111328125</v>
          </cell>
          <cell r="ND97">
            <v>-13009.1708984375</v>
          </cell>
          <cell r="NE97">
            <v>-4872.9699999999993</v>
          </cell>
          <cell r="NF97">
            <v>-1608.9649658203125</v>
          </cell>
          <cell r="NG97">
            <v>0</v>
          </cell>
          <cell r="NH97">
            <v>0</v>
          </cell>
          <cell r="NI97">
            <v>-4011.665659643555</v>
          </cell>
          <cell r="NJ97">
            <v>-4466.435629362727</v>
          </cell>
          <cell r="NK97">
            <v>-5731.7207431826528</v>
          </cell>
          <cell r="NL97">
            <v>-5303.4945109154705</v>
          </cell>
          <cell r="NM97">
            <v>-3152.433084116969</v>
          </cell>
          <cell r="NN97">
            <v>-948.0696078390655</v>
          </cell>
          <cell r="NO97">
            <v>9953.400390625</v>
          </cell>
          <cell r="NP97">
            <v>7784.89990234375</v>
          </cell>
          <cell r="NQ97">
            <v>10605.765625</v>
          </cell>
          <cell r="NR97">
            <v>6759.94189453125</v>
          </cell>
          <cell r="NS97">
            <v>6585.88720703125</v>
          </cell>
          <cell r="NT97">
            <v>7574.6849999999995</v>
          </cell>
          <cell r="NU97">
            <v>9732.125</v>
          </cell>
          <cell r="NV97">
            <v>1346.1163640529587</v>
          </cell>
          <cell r="NW97">
            <v>2372.577299655256</v>
          </cell>
          <cell r="NX97">
            <v>2267.9889411705603</v>
          </cell>
          <cell r="NY97">
            <v>2429.2079669715617</v>
          </cell>
          <cell r="NZ97">
            <v>4198.3405288036829</v>
          </cell>
          <cell r="OA97">
            <v>5105.4197509017304</v>
          </cell>
          <cell r="OB97">
            <v>5748.3618854718552</v>
          </cell>
          <cell r="OC97">
            <v>6491.0985489637587</v>
          </cell>
          <cell r="OD97" t="str">
            <v>CLP</v>
          </cell>
        </row>
        <row r="98">
          <cell r="C98" t="str">
            <v>MELON SA</v>
          </cell>
          <cell r="D98">
            <v>125491.296875</v>
          </cell>
          <cell r="E98">
            <v>138580.5</v>
          </cell>
          <cell r="F98">
            <v>146313.59375</v>
          </cell>
          <cell r="G98">
            <v>162586.84375</v>
          </cell>
          <cell r="H98">
            <v>168421.921875</v>
          </cell>
          <cell r="I98">
            <v>194718.16</v>
          </cell>
          <cell r="J98">
            <v>217501.015625</v>
          </cell>
          <cell r="K98">
            <v>55923.43</v>
          </cell>
          <cell r="L98">
            <v>160107.73699999999</v>
          </cell>
          <cell r="M98">
            <v>187303.93299999999</v>
          </cell>
          <cell r="N98">
            <v>216532.39199999999</v>
          </cell>
          <cell r="O98">
            <v>203734.30900000001</v>
          </cell>
          <cell r="P98">
            <v>195374.277</v>
          </cell>
          <cell r="Q98">
            <v>209934.01300000001</v>
          </cell>
          <cell r="R98">
            <v>209541.83100000001</v>
          </cell>
          <cell r="S98">
            <v>86729.3984375</v>
          </cell>
          <cell r="T98">
            <v>91883</v>
          </cell>
          <cell r="U98">
            <v>98399.398437999989</v>
          </cell>
          <cell r="V98">
            <v>113826.02343799999</v>
          </cell>
          <cell r="W98">
            <v>119892.1875</v>
          </cell>
          <cell r="X98">
            <v>147596.57199999999</v>
          </cell>
          <cell r="Y98">
            <v>168650.65625</v>
          </cell>
          <cell r="Z98">
            <v>34257.410000000003</v>
          </cell>
          <cell r="AA98">
            <v>110028.511</v>
          </cell>
          <cell r="AB98">
            <v>128747.67099999999</v>
          </cell>
          <cell r="AC98">
            <v>143050.38499999998</v>
          </cell>
          <cell r="AD98">
            <v>133311.31700000001</v>
          </cell>
          <cell r="AE98">
            <v>128576.639</v>
          </cell>
          <cell r="AF98">
            <v>135519.421</v>
          </cell>
          <cell r="AG98">
            <v>132112.18299999999</v>
          </cell>
          <cell r="AH98">
            <v>35503.099609375</v>
          </cell>
          <cell r="AI98">
            <v>38130.0009765625</v>
          </cell>
          <cell r="AJ98">
            <v>37915.800780999998</v>
          </cell>
          <cell r="AK98">
            <v>38595.951172000001</v>
          </cell>
          <cell r="AL98">
            <v>37627.5537109375</v>
          </cell>
          <cell r="AM98">
            <v>34367.042999999998</v>
          </cell>
          <cell r="AN98">
            <v>38655.7587890625</v>
          </cell>
          <cell r="AO98">
            <v>1665.1440000000002</v>
          </cell>
          <cell r="AP98">
            <v>10772.529999999999</v>
          </cell>
          <cell r="AQ98">
            <v>22141.868000000002</v>
          </cell>
          <cell r="AR98">
            <v>17545.606</v>
          </cell>
          <cell r="AS98">
            <v>27641.113000000001</v>
          </cell>
          <cell r="AT98">
            <v>26175.906999999999</v>
          </cell>
          <cell r="AU98">
            <v>26303.904000000002</v>
          </cell>
          <cell r="AV98">
            <v>33469.209000000003</v>
          </cell>
          <cell r="AW98">
            <v>19106.900390625</v>
          </cell>
          <cell r="AX98">
            <v>25791.80078125</v>
          </cell>
          <cell r="AY98">
            <v>26596.300780999998</v>
          </cell>
          <cell r="AZ98">
            <v>27978.955077999999</v>
          </cell>
          <cell r="BA98">
            <v>27529.6796875</v>
          </cell>
          <cell r="BB98">
            <v>24512.144</v>
          </cell>
          <cell r="BC98">
            <v>26316.994140625</v>
          </cell>
          <cell r="BD98">
            <v>-2450.393</v>
          </cell>
          <cell r="BE98">
            <v>-1466.182</v>
          </cell>
          <cell r="BF98">
            <v>9408.9849999999988</v>
          </cell>
          <cell r="BG98">
            <v>5267.8629999999994</v>
          </cell>
          <cell r="BH98">
            <v>14703.922999999999</v>
          </cell>
          <cell r="BI98">
            <v>11532.780999999999</v>
          </cell>
          <cell r="BJ98">
            <v>11882.092999999999</v>
          </cell>
          <cell r="BK98">
            <v>18973.764999999999</v>
          </cell>
          <cell r="BL98" t="str">
            <v>#N/A N/A</v>
          </cell>
          <cell r="BM98" t="str">
            <v>#N/A N/A</v>
          </cell>
          <cell r="BN98" t="str">
            <v>#N/A N/A</v>
          </cell>
          <cell r="BO98" t="str">
            <v>#N/A N/A</v>
          </cell>
          <cell r="BP98">
            <v>859.9429931640625</v>
          </cell>
          <cell r="BQ98">
            <v>1342.0119999999999</v>
          </cell>
          <cell r="BR98">
            <v>806.2249755859375</v>
          </cell>
          <cell r="BS98" t="str">
            <v>#N/A N/A</v>
          </cell>
          <cell r="BT98" t="str">
            <v>#N/A N/A</v>
          </cell>
          <cell r="BU98">
            <v>213.499</v>
          </cell>
          <cell r="BV98">
            <v>556.18999999999994</v>
          </cell>
          <cell r="BW98">
            <v>686.16499999999996</v>
          </cell>
          <cell r="BX98">
            <v>793.45699999999999</v>
          </cell>
          <cell r="BY98">
            <v>938.01</v>
          </cell>
          <cell r="BZ98">
            <v>1472.02</v>
          </cell>
          <cell r="CA98">
            <v>475</v>
          </cell>
          <cell r="CB98">
            <v>155.10000610351562</v>
          </cell>
          <cell r="CC98">
            <v>77.199996999999996</v>
          </cell>
          <cell r="CD98">
            <v>13.526</v>
          </cell>
          <cell r="CE98">
            <v>15.163999557495117</v>
          </cell>
          <cell r="CF98">
            <v>6.0279999999999996</v>
          </cell>
          <cell r="CG98">
            <v>323.614990234375</v>
          </cell>
          <cell r="CH98">
            <v>233.42499999999998</v>
          </cell>
          <cell r="CI98">
            <v>596.38099999999997</v>
          </cell>
          <cell r="CJ98">
            <v>4195.0619999999999</v>
          </cell>
          <cell r="CK98">
            <v>4504.4269999999997</v>
          </cell>
          <cell r="CL98">
            <v>4815.6959999999999</v>
          </cell>
          <cell r="CM98">
            <v>7910.9519999999993</v>
          </cell>
          <cell r="CN98">
            <v>5677.0639999999994</v>
          </cell>
          <cell r="CO98">
            <v>3144.2559999999999</v>
          </cell>
          <cell r="CP98">
            <v>18246.000396728516</v>
          </cell>
          <cell r="CQ98">
            <v>20906.900604248047</v>
          </cell>
          <cell r="CR98">
            <v>24924.900733000002</v>
          </cell>
          <cell r="CS98">
            <v>25347.802124999998</v>
          </cell>
          <cell r="CT98">
            <v>27223.481691360474</v>
          </cell>
          <cell r="CU98">
            <v>19017.972000000002</v>
          </cell>
          <cell r="CV98">
            <v>19979.38037109375</v>
          </cell>
          <cell r="CW98">
            <v>-6119.6</v>
          </cell>
          <cell r="CX98">
            <v>-2869.8339999999998</v>
          </cell>
          <cell r="CY98">
            <v>6625.4429999999993</v>
          </cell>
          <cell r="CZ98">
            <v>1302.7690000000007</v>
          </cell>
          <cell r="DA98">
            <v>11963.991</v>
          </cell>
          <cell r="DB98">
            <v>7252.9980000000005</v>
          </cell>
          <cell r="DC98">
            <v>7717.683</v>
          </cell>
          <cell r="DD98">
            <v>17110.968000000001</v>
          </cell>
          <cell r="DE98">
            <v>2811.5</v>
          </cell>
          <cell r="DF98">
            <v>4276.7001953125</v>
          </cell>
          <cell r="DG98">
            <v>4121.7998049999997</v>
          </cell>
          <cell r="DH98">
            <v>4177.9140619999998</v>
          </cell>
          <cell r="DI98">
            <v>4094.3701171875</v>
          </cell>
          <cell r="DJ98">
            <v>4002.7</v>
          </cell>
          <cell r="DK98">
            <v>3956.653076171875</v>
          </cell>
          <cell r="DL98">
            <v>-1623.2459999999999</v>
          </cell>
          <cell r="DM98">
            <v>-1660.2919999999999</v>
          </cell>
          <cell r="DN98">
            <v>2133.56</v>
          </cell>
          <cell r="DO98">
            <v>-2483.5519999999997</v>
          </cell>
          <cell r="DP98">
            <v>2169.1880000000001</v>
          </cell>
          <cell r="DQ98">
            <v>1081.3799999999999</v>
          </cell>
          <cell r="DR98">
            <v>1918.6309999999999</v>
          </cell>
          <cell r="DS98">
            <v>3784.9159999999997</v>
          </cell>
          <cell r="DT98">
            <v>15434.5</v>
          </cell>
          <cell r="DU98">
            <v>16630.19921875</v>
          </cell>
          <cell r="DV98">
            <v>20803.099609000001</v>
          </cell>
          <cell r="DW98">
            <v>21169.888671999997</v>
          </cell>
          <cell r="DX98">
            <v>23129.111328125</v>
          </cell>
          <cell r="DY98">
            <v>15015.271999999999</v>
          </cell>
          <cell r="DZ98">
            <v>16022.7275390625</v>
          </cell>
          <cell r="EA98">
            <v>-4496.3539999999994</v>
          </cell>
          <cell r="EB98">
            <v>-1209.5419999999999</v>
          </cell>
          <cell r="EC98">
            <v>4491.8829999999998</v>
          </cell>
          <cell r="ED98">
            <v>3786.3209999999999</v>
          </cell>
          <cell r="EE98">
            <v>9794.8029999999999</v>
          </cell>
          <cell r="EF98">
            <v>6171.6179999999995</v>
          </cell>
          <cell r="EG98">
            <v>5799.0519999999997</v>
          </cell>
          <cell r="EH98">
            <v>13326.052</v>
          </cell>
          <cell r="EI98">
            <v>12761.7783203125</v>
          </cell>
          <cell r="EJ98">
            <v>14401.34765625</v>
          </cell>
          <cell r="EK98">
            <v>21821.734375</v>
          </cell>
          <cell r="EL98">
            <v>2120.2839359999998</v>
          </cell>
          <cell r="EM98">
            <v>20875.0703125</v>
          </cell>
          <cell r="EN98">
            <v>8200.1759999999995</v>
          </cell>
          <cell r="EO98">
            <v>7131.875</v>
          </cell>
          <cell r="EP98">
            <v>9411.1119999999992</v>
          </cell>
          <cell r="EQ98">
            <v>6433.29</v>
          </cell>
          <cell r="ER98">
            <v>4427.1570000000002</v>
          </cell>
          <cell r="ES98">
            <v>3406.7039999999997</v>
          </cell>
          <cell r="ET98">
            <v>6084.0259999999998</v>
          </cell>
          <cell r="EU98">
            <v>10532.368</v>
          </cell>
          <cell r="EV98">
            <v>18296.607</v>
          </cell>
          <cell r="EW98">
            <v>6072.6039999999994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5366.1790000000001</v>
          </cell>
          <cell r="FF98">
            <v>4496.2449999999999</v>
          </cell>
          <cell r="FG98">
            <v>1008.558</v>
          </cell>
          <cell r="FH98">
            <v>0</v>
          </cell>
          <cell r="FI98">
            <v>244.69899999999998</v>
          </cell>
          <cell r="FJ98">
            <v>307.63</v>
          </cell>
          <cell r="FK98">
            <v>258.04199999999997</v>
          </cell>
          <cell r="FL98">
            <v>266.02999999999997</v>
          </cell>
          <cell r="FM98">
            <v>27415.044921875</v>
          </cell>
          <cell r="FN98">
            <v>25442.109375</v>
          </cell>
          <cell r="FO98">
            <v>23677.289062</v>
          </cell>
          <cell r="FP98">
            <v>26023.587890999999</v>
          </cell>
          <cell r="FQ98">
            <v>29701.978515625</v>
          </cell>
          <cell r="FR98">
            <v>38268.358</v>
          </cell>
          <cell r="FS98">
            <v>40538.67578125</v>
          </cell>
          <cell r="FT98">
            <v>36217.08</v>
          </cell>
          <cell r="FU98">
            <v>41792.409999999996</v>
          </cell>
          <cell r="FV98">
            <v>41040.496999999996</v>
          </cell>
          <cell r="FW98">
            <v>50262.82</v>
          </cell>
          <cell r="FX98">
            <v>43219.097000000002</v>
          </cell>
          <cell r="FY98">
            <v>41971.451999999997</v>
          </cell>
          <cell r="FZ98">
            <v>45665.921999999999</v>
          </cell>
          <cell r="GA98">
            <v>38995.053</v>
          </cell>
          <cell r="GB98">
            <v>9692.6025390625</v>
          </cell>
          <cell r="GC98">
            <v>8051.509765625</v>
          </cell>
          <cell r="GD98">
            <v>8604.2636719999991</v>
          </cell>
          <cell r="GE98">
            <v>9274.5654299999987</v>
          </cell>
          <cell r="GF98">
            <v>9396.546875</v>
          </cell>
          <cell r="GG98">
            <v>13381.862999999999</v>
          </cell>
          <cell r="GH98">
            <v>19026.1171875</v>
          </cell>
          <cell r="GI98">
            <v>20543.003000000001</v>
          </cell>
          <cell r="GJ98">
            <v>21252.289000000001</v>
          </cell>
          <cell r="GK98">
            <v>16862.269</v>
          </cell>
          <cell r="GL98">
            <v>17204.435999999998</v>
          </cell>
          <cell r="GM98">
            <v>17095.101999999999</v>
          </cell>
          <cell r="GN98">
            <v>19931.076999999997</v>
          </cell>
          <cell r="GO98">
            <v>18032.656999999999</v>
          </cell>
          <cell r="GP98">
            <v>18515.018</v>
          </cell>
          <cell r="GQ98">
            <v>62188.40234375</v>
          </cell>
          <cell r="GR98">
            <v>70250.7421875</v>
          </cell>
          <cell r="GS98">
            <v>72121.046875</v>
          </cell>
          <cell r="GT98">
            <v>52994.859375</v>
          </cell>
          <cell r="GU98">
            <v>76989.2734375</v>
          </cell>
          <cell r="GV98">
            <v>78014.453999999998</v>
          </cell>
          <cell r="GW98">
            <v>90485.4296875</v>
          </cell>
          <cell r="GX98">
            <v>75671.198999999993</v>
          </cell>
          <cell r="GY98">
            <v>77357.398000000001</v>
          </cell>
          <cell r="GZ98">
            <v>83837.671000000002</v>
          </cell>
          <cell r="HA98">
            <v>89940.975999999995</v>
          </cell>
          <cell r="HB98">
            <v>75368.097999999998</v>
          </cell>
          <cell r="HC98">
            <v>79522.063999999998</v>
          </cell>
          <cell r="HD98">
            <v>88795.161999999997</v>
          </cell>
          <cell r="HE98">
            <v>75895.482999999993</v>
          </cell>
          <cell r="HF98">
            <v>104889.6328125</v>
          </cell>
          <cell r="HG98">
            <v>92978.953125</v>
          </cell>
          <cell r="HH98">
            <v>77694.226561999996</v>
          </cell>
          <cell r="HI98">
            <v>78888.414061999996</v>
          </cell>
          <cell r="HJ98">
            <v>80517.3046875</v>
          </cell>
          <cell r="HK98">
            <v>98540.46699999999</v>
          </cell>
          <cell r="HL98">
            <v>123958.78125</v>
          </cell>
          <cell r="HM98">
            <v>162357.79199999999</v>
          </cell>
          <cell r="HN98">
            <v>170422.89499999999</v>
          </cell>
          <cell r="HO98">
            <v>179137.93599999999</v>
          </cell>
          <cell r="HP98">
            <v>183050.58799999999</v>
          </cell>
          <cell r="HQ98">
            <v>174224.20699999999</v>
          </cell>
          <cell r="HR98">
            <v>161702.44</v>
          </cell>
          <cell r="HS98">
            <v>160158.69699999999</v>
          </cell>
          <cell r="HT98">
            <v>152634.47699999998</v>
          </cell>
          <cell r="HU98">
            <v>207970.265625</v>
          </cell>
          <cell r="HV98">
            <v>203243.890625</v>
          </cell>
          <cell r="HW98">
            <v>187631.703125</v>
          </cell>
          <cell r="HX98">
            <v>169922.421875</v>
          </cell>
          <cell r="HY98">
            <v>194010.75</v>
          </cell>
          <cell r="HZ98">
            <v>211283.054</v>
          </cell>
          <cell r="IA98">
            <v>245804.4375</v>
          </cell>
          <cell r="IB98">
            <v>369269.77499999997</v>
          </cell>
          <cell r="IC98">
            <v>369196.79300000001</v>
          </cell>
          <cell r="ID98">
            <v>396716.45999999996</v>
          </cell>
          <cell r="IE98">
            <v>410411.93799999997</v>
          </cell>
          <cell r="IF98">
            <v>398713.63999999996</v>
          </cell>
          <cell r="IG98">
            <v>330391.05099999998</v>
          </cell>
          <cell r="IH98">
            <v>338937.11799999996</v>
          </cell>
          <cell r="II98">
            <v>318484.467</v>
          </cell>
          <cell r="IJ98">
            <v>7871.330078125</v>
          </cell>
          <cell r="IK98">
            <v>9476.4111328125</v>
          </cell>
          <cell r="IL98">
            <v>14177.610352</v>
          </cell>
          <cell r="IM98">
            <v>14717.080077999999</v>
          </cell>
          <cell r="IN98">
            <v>19616.357421875</v>
          </cell>
          <cell r="IO98">
            <v>26697.455999999998</v>
          </cell>
          <cell r="IP98">
            <v>40617.79296875</v>
          </cell>
          <cell r="IQ98">
            <v>34113.184000000001</v>
          </cell>
          <cell r="IR98">
            <v>39034.445</v>
          </cell>
          <cell r="IS98">
            <v>46484.843999999997</v>
          </cell>
          <cell r="IT98">
            <v>45496.078999999998</v>
          </cell>
          <cell r="IU98">
            <v>39293.072</v>
          </cell>
          <cell r="IV98">
            <v>40874.062999999995</v>
          </cell>
          <cell r="IW98">
            <v>45833.331999999995</v>
          </cell>
          <cell r="IX98">
            <v>44215.322</v>
          </cell>
          <cell r="IY98">
            <v>122.06199645996094</v>
          </cell>
          <cell r="IZ98">
            <v>0</v>
          </cell>
          <cell r="JA98">
            <v>0</v>
          </cell>
          <cell r="JB98">
            <v>0</v>
          </cell>
          <cell r="JC98">
            <v>0</v>
          </cell>
          <cell r="JD98">
            <v>0</v>
          </cell>
          <cell r="JE98">
            <v>0</v>
          </cell>
          <cell r="JF98">
            <v>23993.007999999998</v>
          </cell>
          <cell r="JG98">
            <v>37529.653000000006</v>
          </cell>
          <cell r="JH98">
            <v>59014.785000000003</v>
          </cell>
          <cell r="JI98">
            <v>70456.96100000001</v>
          </cell>
          <cell r="JJ98">
            <v>60957.558999999994</v>
          </cell>
          <cell r="JK98">
            <v>56260.055999999997</v>
          </cell>
          <cell r="JL98">
            <v>34683.425999999999</v>
          </cell>
          <cell r="JM98">
            <v>26524.082999999999</v>
          </cell>
          <cell r="JN98">
            <v>20549.147705078125</v>
          </cell>
          <cell r="JO98">
            <v>20371.85009765625</v>
          </cell>
          <cell r="JP98">
            <v>26165.911864999998</v>
          </cell>
          <cell r="JQ98">
            <v>25111.244384999998</v>
          </cell>
          <cell r="JR98">
            <v>33681.115234375</v>
          </cell>
          <cell r="JS98">
            <v>40981.717000000004</v>
          </cell>
          <cell r="JT98">
            <v>80292.91015625</v>
          </cell>
          <cell r="JU98">
            <v>93087.623999999996</v>
          </cell>
          <cell r="JV98">
            <v>101337.338</v>
          </cell>
          <cell r="JW98">
            <v>126234.15300000001</v>
          </cell>
          <cell r="JX98">
            <v>137156.13099999999</v>
          </cell>
          <cell r="JY98">
            <v>122765.56</v>
          </cell>
          <cell r="JZ98">
            <v>115351.69500000001</v>
          </cell>
          <cell r="KA98">
            <v>122794.21800000001</v>
          </cell>
          <cell r="KB98">
            <v>114778.93</v>
          </cell>
          <cell r="KC98">
            <v>0</v>
          </cell>
          <cell r="KD98">
            <v>0</v>
          </cell>
          <cell r="KE98">
            <v>0</v>
          </cell>
          <cell r="KF98">
            <v>0</v>
          </cell>
          <cell r="KG98">
            <v>0</v>
          </cell>
          <cell r="KH98">
            <v>0</v>
          </cell>
          <cell r="KI98">
            <v>0</v>
          </cell>
          <cell r="KJ98">
            <v>2341.9159999999997</v>
          </cell>
          <cell r="KK98">
            <v>2285.529</v>
          </cell>
          <cell r="KL98">
            <v>2564.3910000000001</v>
          </cell>
          <cell r="KM98">
            <v>1393.9879999999998</v>
          </cell>
          <cell r="KN98">
            <v>1511.9169999999999</v>
          </cell>
          <cell r="KO98">
            <v>10.450999999999999</v>
          </cell>
          <cell r="KP98">
            <v>8.1340000000000003</v>
          </cell>
          <cell r="KQ98">
            <v>0</v>
          </cell>
          <cell r="KR98">
            <v>187421.11328125</v>
          </cell>
          <cell r="KS98">
            <v>182872.046875</v>
          </cell>
          <cell r="KT98">
            <v>161465.78125</v>
          </cell>
          <cell r="KU98">
            <v>144811.17187600001</v>
          </cell>
          <cell r="KV98">
            <v>160329.640625</v>
          </cell>
          <cell r="KW98">
            <v>170301.337</v>
          </cell>
          <cell r="KX98">
            <v>165511.53515625</v>
          </cell>
          <cell r="KY98">
            <v>276182.15100000001</v>
          </cell>
          <cell r="KZ98">
            <v>267859.45500000002</v>
          </cell>
          <cell r="LA98">
            <v>270482.30700000003</v>
          </cell>
          <cell r="LB98">
            <v>273255.80700000003</v>
          </cell>
          <cell r="LC98">
            <v>275948.08</v>
          </cell>
          <cell r="LD98">
            <v>215039.356</v>
          </cell>
          <cell r="LE98">
            <v>216142.9</v>
          </cell>
          <cell r="LF98">
            <v>203705.53699999998</v>
          </cell>
          <cell r="LG98">
            <v>-5401.2998046875</v>
          </cell>
          <cell r="LH98">
            <v>-5619.60009765625</v>
          </cell>
          <cell r="LI98">
            <v>-5811.3999020000001</v>
          </cell>
          <cell r="LJ98">
            <v>-8537.6396480000003</v>
          </cell>
          <cell r="LK98">
            <v>-6499.4638671875</v>
          </cell>
          <cell r="LL98">
            <v>-21814.304</v>
          </cell>
          <cell r="LM98">
            <v>-28867.876953125</v>
          </cell>
          <cell r="LN98">
            <v>-7003.3539999999994</v>
          </cell>
          <cell r="LO98">
            <v>-22713.081999999999</v>
          </cell>
          <cell r="LP98">
            <v>-22187.898999999998</v>
          </cell>
          <cell r="LQ98">
            <v>-15752.507</v>
          </cell>
          <cell r="LR98">
            <v>-9808.503999999999</v>
          </cell>
          <cell r="LS98">
            <v>-7791.9859999999999</v>
          </cell>
          <cell r="LT98">
            <v>-11250.96</v>
          </cell>
          <cell r="LU98">
            <v>-11558.368999999999</v>
          </cell>
          <cell r="LV98" t="str">
            <v>#N/A N/A</v>
          </cell>
          <cell r="LW98" t="str">
            <v>#N/A N/A</v>
          </cell>
          <cell r="LX98" t="str">
            <v>#N/A N/A</v>
          </cell>
          <cell r="LY98" t="str">
            <v>#N/A N/A</v>
          </cell>
          <cell r="LZ98" t="str">
            <v>#N/A N/A</v>
          </cell>
          <cell r="MA98" t="str">
            <v>#N/A N/A</v>
          </cell>
          <cell r="MB98" t="str">
            <v>#N/A N/A</v>
          </cell>
          <cell r="MC98" t="str">
            <v>#N/A N/A</v>
          </cell>
          <cell r="MD98" t="str">
            <v>#N/A N/A</v>
          </cell>
          <cell r="ME98">
            <v>1522.615</v>
          </cell>
          <cell r="MF98">
            <v>3513.1839999999997</v>
          </cell>
          <cell r="MG98">
            <v>2946.8910000000001</v>
          </cell>
          <cell r="MH98">
            <v>2200.5219999999999</v>
          </cell>
          <cell r="MI98">
            <v>2691.511</v>
          </cell>
          <cell r="MJ98">
            <v>1987.923</v>
          </cell>
          <cell r="MK98" t="str">
            <v>#N/A N/A</v>
          </cell>
          <cell r="ML98" t="str">
            <v>#N/A N/A</v>
          </cell>
          <cell r="MM98" t="str">
            <v>#N/A N/A</v>
          </cell>
          <cell r="MN98" t="str">
            <v>#N/A N/A</v>
          </cell>
          <cell r="MO98" t="str">
            <v>#N/A N/A</v>
          </cell>
          <cell r="MP98" t="str">
            <v>#N/A N/A</v>
          </cell>
          <cell r="MQ98" t="str">
            <v>#N/A N/A</v>
          </cell>
          <cell r="MR98" t="str">
            <v>#N/A N/A</v>
          </cell>
          <cell r="MS98" t="str">
            <v>#N/A N/A</v>
          </cell>
          <cell r="MT98">
            <v>-20.183</v>
          </cell>
          <cell r="MU98">
            <v>-897.92599999999993</v>
          </cell>
          <cell r="MV98">
            <v>-5418.29</v>
          </cell>
          <cell r="MW98">
            <v>-2932.5769999999998</v>
          </cell>
          <cell r="MX98">
            <v>215.19399999999999</v>
          </cell>
          <cell r="MY98">
            <v>-3176.2059999999997</v>
          </cell>
          <cell r="MZ98">
            <v>-6780.7001953125</v>
          </cell>
          <cell r="NA98">
            <v>-23057.69921875</v>
          </cell>
          <cell r="NB98">
            <v>-33959.101562000003</v>
          </cell>
          <cell r="NC98">
            <v>-43226.421875</v>
          </cell>
          <cell r="ND98">
            <v>-10535.8876953125</v>
          </cell>
          <cell r="NE98">
            <v>-16430.741999999998</v>
          </cell>
          <cell r="NF98">
            <v>-35602.83203125</v>
          </cell>
          <cell r="NG98" t="str">
            <v>#N/A N/A</v>
          </cell>
          <cell r="NH98" t="str">
            <v>#N/A N/A</v>
          </cell>
          <cell r="NI98">
            <v>0</v>
          </cell>
          <cell r="NJ98">
            <v>-2000</v>
          </cell>
          <cell r="NK98">
            <v>-5000</v>
          </cell>
          <cell r="NL98">
            <v>-9626</v>
          </cell>
          <cell r="NM98">
            <v>-1210.9259999999999</v>
          </cell>
          <cell r="NN98">
            <v>-9376.1980000000003</v>
          </cell>
          <cell r="NO98">
            <v>16396.19921875</v>
          </cell>
          <cell r="NP98">
            <v>12338.2001953125</v>
          </cell>
          <cell r="NQ98">
            <v>11319.5</v>
          </cell>
          <cell r="NR98">
            <v>10616.996094</v>
          </cell>
          <cell r="NS98">
            <v>10097.8740234375</v>
          </cell>
          <cell r="NT98">
            <v>9854.8989999999994</v>
          </cell>
          <cell r="NU98">
            <v>12338.7646484375</v>
          </cell>
          <cell r="NV98">
            <v>4115.5370000000003</v>
          </cell>
          <cell r="NW98">
            <v>12238.712</v>
          </cell>
          <cell r="NX98">
            <v>12732.883</v>
          </cell>
          <cell r="NY98">
            <v>12277.742999999999</v>
          </cell>
          <cell r="NZ98">
            <v>12937.189999999999</v>
          </cell>
          <cell r="OA98">
            <v>14643.126</v>
          </cell>
          <cell r="OB98">
            <v>14421.811</v>
          </cell>
          <cell r="OC98">
            <v>14495.444</v>
          </cell>
          <cell r="OD98" t="str">
            <v>CLP</v>
          </cell>
        </row>
        <row r="99">
          <cell r="C99" t="str">
            <v>TECH PACK SA</v>
          </cell>
          <cell r="D99" t="str">
            <v>#N/A N/A</v>
          </cell>
          <cell r="E99" t="str">
            <v>#N/A N/A</v>
          </cell>
          <cell r="F99" t="str">
            <v>#N/A N/A</v>
          </cell>
          <cell r="G99" t="str">
            <v>#N/A N/A</v>
          </cell>
          <cell r="H99" t="str">
            <v>#N/A N/A</v>
          </cell>
          <cell r="I99" t="str">
            <v>#N/A N/A</v>
          </cell>
          <cell r="J99" t="str">
            <v>#N/A N/A</v>
          </cell>
          <cell r="K99" t="str">
            <v>#N/A N/A</v>
          </cell>
          <cell r="L99" t="str">
            <v>#N/A N/A</v>
          </cell>
          <cell r="M99" t="str">
            <v>#N/A N/A</v>
          </cell>
          <cell r="N99" t="str">
            <v>#N/A N/A</v>
          </cell>
          <cell r="O99">
            <v>173819.42307357609</v>
          </cell>
          <cell r="P99">
            <v>212549.62965186342</v>
          </cell>
          <cell r="Q99">
            <v>246246.59801301218</v>
          </cell>
          <cell r="R99" t="str">
            <v>#N/A N/A</v>
          </cell>
          <cell r="S99" t="str">
            <v>#N/A N/A</v>
          </cell>
          <cell r="T99" t="str">
            <v>#N/A N/A</v>
          </cell>
          <cell r="U99" t="str">
            <v>#N/A N/A</v>
          </cell>
          <cell r="V99" t="str">
            <v>#N/A N/A</v>
          </cell>
          <cell r="W99" t="str">
            <v>#N/A N/A</v>
          </cell>
          <cell r="X99" t="str">
            <v>#N/A N/A</v>
          </cell>
          <cell r="Y99" t="str">
            <v>#N/A N/A</v>
          </cell>
          <cell r="Z99" t="str">
            <v>#N/A N/A</v>
          </cell>
          <cell r="AA99" t="str">
            <v>#N/A N/A</v>
          </cell>
          <cell r="AB99" t="str">
            <v>#N/A N/A</v>
          </cell>
          <cell r="AC99" t="str">
            <v>#N/A N/A</v>
          </cell>
          <cell r="AD99">
            <v>139699.60769268728</v>
          </cell>
          <cell r="AE99">
            <v>175204.26049007958</v>
          </cell>
          <cell r="AF99">
            <v>197906.01716861417</v>
          </cell>
          <cell r="AG99" t="str">
            <v>#N/A N/A</v>
          </cell>
          <cell r="AH99" t="str">
            <v>#N/A N/A</v>
          </cell>
          <cell r="AI99" t="str">
            <v>#N/A N/A</v>
          </cell>
          <cell r="AJ99" t="str">
            <v>#N/A N/A</v>
          </cell>
          <cell r="AK99" t="str">
            <v>#N/A N/A</v>
          </cell>
          <cell r="AL99" t="str">
            <v>#N/A N/A</v>
          </cell>
          <cell r="AM99" t="str">
            <v>#N/A N/A</v>
          </cell>
          <cell r="AN99" t="str">
            <v>#N/A N/A</v>
          </cell>
          <cell r="AO99" t="str">
            <v>#N/A N/A</v>
          </cell>
          <cell r="AP99" t="str">
            <v>#N/A N/A</v>
          </cell>
          <cell r="AQ99" t="str">
            <v>#N/A N/A</v>
          </cell>
          <cell r="AR99" t="str">
            <v>#N/A N/A</v>
          </cell>
          <cell r="AS99">
            <v>54154.82749373898</v>
          </cell>
          <cell r="AT99">
            <v>20535.843130415993</v>
          </cell>
          <cell r="AU99">
            <v>28650.149898433756</v>
          </cell>
          <cell r="AV99" t="str">
            <v>#N/A N/A</v>
          </cell>
          <cell r="AW99" t="str">
            <v>#N/A N/A</v>
          </cell>
          <cell r="AX99" t="str">
            <v>#N/A N/A</v>
          </cell>
          <cell r="AY99" t="str">
            <v>#N/A N/A</v>
          </cell>
          <cell r="AZ99" t="str">
            <v>#N/A N/A</v>
          </cell>
          <cell r="BA99" t="str">
            <v>#N/A N/A</v>
          </cell>
          <cell r="BB99" t="str">
            <v>#N/A N/A</v>
          </cell>
          <cell r="BC99" t="str">
            <v>#N/A N/A</v>
          </cell>
          <cell r="BD99" t="str">
            <v>#N/A N/A</v>
          </cell>
          <cell r="BE99" t="str">
            <v>#N/A N/A</v>
          </cell>
          <cell r="BF99" t="str">
            <v>#N/A N/A</v>
          </cell>
          <cell r="BG99" t="str">
            <v>#N/A N/A</v>
          </cell>
          <cell r="BH99">
            <v>38693.697816800515</v>
          </cell>
          <cell r="BI99">
            <v>11619.624826627418</v>
          </cell>
          <cell r="BJ99">
            <v>17884.083515210616</v>
          </cell>
          <cell r="BK99" t="str">
            <v>#N/A N/A</v>
          </cell>
          <cell r="BL99" t="str">
            <v>#N/A N/A</v>
          </cell>
          <cell r="BM99" t="str">
            <v>#N/A N/A</v>
          </cell>
          <cell r="BN99" t="str">
            <v>#N/A N/A</v>
          </cell>
          <cell r="BO99" t="str">
            <v>#N/A N/A</v>
          </cell>
          <cell r="BP99" t="str">
            <v>#N/A N/A</v>
          </cell>
          <cell r="BQ99" t="str">
            <v>#N/A N/A</v>
          </cell>
          <cell r="BR99" t="str">
            <v>#N/A N/A</v>
          </cell>
          <cell r="BS99" t="str">
            <v>#N/A N/A</v>
          </cell>
          <cell r="BT99" t="str">
            <v>#N/A N/A</v>
          </cell>
          <cell r="BU99" t="str">
            <v>#N/A N/A</v>
          </cell>
          <cell r="BV99" t="str">
            <v>#N/A N/A</v>
          </cell>
          <cell r="BW99">
            <v>36.166964668712389</v>
          </cell>
          <cell r="BX99">
            <v>240.88630756714332</v>
          </cell>
          <cell r="BY99">
            <v>124.39507497034765</v>
          </cell>
          <cell r="BZ99" t="str">
            <v>#N/A N/A</v>
          </cell>
          <cell r="CA99" t="str">
            <v>#N/A N/A</v>
          </cell>
          <cell r="CB99" t="str">
            <v>#N/A N/A</v>
          </cell>
          <cell r="CC99" t="str">
            <v>#N/A N/A</v>
          </cell>
          <cell r="CD99" t="str">
            <v>#N/A N/A</v>
          </cell>
          <cell r="CE99" t="str">
            <v>#N/A N/A</v>
          </cell>
          <cell r="CF99" t="str">
            <v>#N/A N/A</v>
          </cell>
          <cell r="CG99" t="str">
            <v>#N/A N/A</v>
          </cell>
          <cell r="CH99" t="str">
            <v>#N/A N/A</v>
          </cell>
          <cell r="CI99" t="str">
            <v>#N/A N/A</v>
          </cell>
          <cell r="CJ99" t="str">
            <v>#N/A N/A</v>
          </cell>
          <cell r="CK99" t="str">
            <v>#N/A N/A</v>
          </cell>
          <cell r="CL99">
            <v>5330.9115045937715</v>
          </cell>
          <cell r="CM99">
            <v>6860.1223799571771</v>
          </cell>
          <cell r="CN99">
            <v>6007.6274101468962</v>
          </cell>
          <cell r="CO99" t="str">
            <v>#N/A N/A</v>
          </cell>
          <cell r="CP99" t="str">
            <v>#N/A N/A</v>
          </cell>
          <cell r="CQ99" t="str">
            <v>#N/A N/A</v>
          </cell>
          <cell r="CR99" t="str">
            <v>#N/A N/A</v>
          </cell>
          <cell r="CS99" t="str">
            <v>#N/A N/A</v>
          </cell>
          <cell r="CT99" t="str">
            <v>#N/A N/A</v>
          </cell>
          <cell r="CU99" t="str">
            <v>#N/A N/A</v>
          </cell>
          <cell r="CV99" t="str">
            <v>#N/A N/A</v>
          </cell>
          <cell r="CW99" t="str">
            <v>#N/A N/A</v>
          </cell>
          <cell r="CX99" t="str">
            <v>#N/A N/A</v>
          </cell>
          <cell r="CY99" t="str">
            <v>#N/A N/A</v>
          </cell>
          <cell r="CZ99" t="str">
            <v>#N/A N/A</v>
          </cell>
          <cell r="DA99">
            <v>32502.210728240261</v>
          </cell>
          <cell r="DB99">
            <v>2435.1208248375201</v>
          </cell>
          <cell r="DC99">
            <v>11246.624199161222</v>
          </cell>
          <cell r="DD99" t="str">
            <v>#N/A N/A</v>
          </cell>
          <cell r="DE99" t="str">
            <v>#N/A N/A</v>
          </cell>
          <cell r="DF99" t="str">
            <v>#N/A N/A</v>
          </cell>
          <cell r="DG99" t="str">
            <v>#N/A N/A</v>
          </cell>
          <cell r="DH99" t="str">
            <v>#N/A N/A</v>
          </cell>
          <cell r="DI99" t="str">
            <v>#N/A N/A</v>
          </cell>
          <cell r="DJ99" t="str">
            <v>#N/A N/A</v>
          </cell>
          <cell r="DK99" t="str">
            <v>#N/A N/A</v>
          </cell>
          <cell r="DL99" t="str">
            <v>#N/A N/A</v>
          </cell>
          <cell r="DM99" t="str">
            <v>#N/A N/A</v>
          </cell>
          <cell r="DN99" t="str">
            <v>#N/A N/A</v>
          </cell>
          <cell r="DO99" t="str">
            <v>#N/A N/A</v>
          </cell>
          <cell r="DP99">
            <v>8033.0296594315441</v>
          </cell>
          <cell r="DQ99">
            <v>2347.7852678285799</v>
          </cell>
          <cell r="DR99">
            <v>326.70074952738679</v>
          </cell>
          <cell r="DS99" t="str">
            <v>#N/A N/A</v>
          </cell>
          <cell r="DT99" t="str">
            <v>#N/A N/A</v>
          </cell>
          <cell r="DU99" t="str">
            <v>#N/A N/A</v>
          </cell>
          <cell r="DV99" t="str">
            <v>#N/A N/A</v>
          </cell>
          <cell r="DW99" t="str">
            <v>#N/A N/A</v>
          </cell>
          <cell r="DX99" t="str">
            <v>#N/A N/A</v>
          </cell>
          <cell r="DY99" t="str">
            <v>#N/A N/A</v>
          </cell>
          <cell r="DZ99" t="str">
            <v>#N/A N/A</v>
          </cell>
          <cell r="EA99" t="str">
            <v>#N/A N/A</v>
          </cell>
          <cell r="EB99" t="str">
            <v>#N/A N/A</v>
          </cell>
          <cell r="EC99" t="str">
            <v>#N/A N/A</v>
          </cell>
          <cell r="ED99" t="str">
            <v>#N/A N/A</v>
          </cell>
          <cell r="EE99">
            <v>24469.181068808717</v>
          </cell>
          <cell r="EF99">
            <v>87.335557008940583</v>
          </cell>
          <cell r="EG99">
            <v>10919.923449633834</v>
          </cell>
          <cell r="EH99" t="str">
            <v>#N/A N/A</v>
          </cell>
          <cell r="EI99" t="str">
            <v>#N/A N/A</v>
          </cell>
          <cell r="EJ99" t="str">
            <v>#N/A N/A</v>
          </cell>
          <cell r="EK99" t="str">
            <v>#N/A N/A</v>
          </cell>
          <cell r="EL99" t="str">
            <v>#N/A N/A</v>
          </cell>
          <cell r="EM99" t="str">
            <v>#N/A N/A</v>
          </cell>
          <cell r="EN99" t="str">
            <v>#N/A N/A</v>
          </cell>
          <cell r="EO99" t="str">
            <v>#N/A N/A</v>
          </cell>
          <cell r="EP99" t="str">
            <v>#N/A N/A</v>
          </cell>
          <cell r="EQ99" t="str">
            <v>#N/A N/A</v>
          </cell>
          <cell r="ER99" t="str">
            <v>#N/A N/A</v>
          </cell>
          <cell r="ES99">
            <v>4935.3673199999994</v>
          </cell>
          <cell r="ET99">
            <v>11187.355950000001</v>
          </cell>
          <cell r="EU99">
            <v>39808.3917</v>
          </cell>
          <cell r="EV99">
            <v>3220.587</v>
          </cell>
          <cell r="EW99" t="str">
            <v>#N/A N/A</v>
          </cell>
          <cell r="EX99" t="str">
            <v>#N/A N/A</v>
          </cell>
          <cell r="EY99" t="str">
            <v>#N/A N/A</v>
          </cell>
          <cell r="EZ99" t="str">
            <v>#N/A N/A</v>
          </cell>
          <cell r="FA99" t="str">
            <v>#N/A N/A</v>
          </cell>
          <cell r="FB99" t="str">
            <v>#N/A N/A</v>
          </cell>
          <cell r="FC99" t="str">
            <v>#N/A N/A</v>
          </cell>
          <cell r="FD99" t="str">
            <v>#N/A N/A</v>
          </cell>
          <cell r="FE99" t="str">
            <v>#N/A N/A</v>
          </cell>
          <cell r="FF99" t="str">
            <v>#N/A N/A</v>
          </cell>
          <cell r="FG99" t="str">
            <v>#N/A N/A</v>
          </cell>
          <cell r="FH99" t="str">
            <v>#N/A N/A</v>
          </cell>
          <cell r="FI99">
            <v>592.18215000000009</v>
          </cell>
          <cell r="FJ99">
            <v>23.6691</v>
          </cell>
          <cell r="FK99">
            <v>0</v>
          </cell>
          <cell r="FL99" t="str">
            <v>#N/A N/A</v>
          </cell>
          <cell r="FM99" t="str">
            <v>#N/A N/A</v>
          </cell>
          <cell r="FN99" t="str">
            <v>#N/A N/A</v>
          </cell>
          <cell r="FO99" t="str">
            <v>#N/A N/A</v>
          </cell>
          <cell r="FP99" t="str">
            <v>#N/A N/A</v>
          </cell>
          <cell r="FQ99" t="str">
            <v>#N/A N/A</v>
          </cell>
          <cell r="FR99" t="str">
            <v>#N/A N/A</v>
          </cell>
          <cell r="FS99" t="str">
            <v>#N/A N/A</v>
          </cell>
          <cell r="FT99" t="str">
            <v>#N/A N/A</v>
          </cell>
          <cell r="FU99" t="str">
            <v>#N/A N/A</v>
          </cell>
          <cell r="FV99" t="str">
            <v>#N/A N/A</v>
          </cell>
          <cell r="FW99">
            <v>49261.745520000004</v>
          </cell>
          <cell r="FX99">
            <v>58522.519200000002</v>
          </cell>
          <cell r="FY99">
            <v>66380.294399999999</v>
          </cell>
          <cell r="FZ99">
            <v>76418.96699999999</v>
          </cell>
          <cell r="GA99" t="str">
            <v>#N/A N/A</v>
          </cell>
          <cell r="GB99" t="str">
            <v>#N/A N/A</v>
          </cell>
          <cell r="GC99" t="str">
            <v>#N/A N/A</v>
          </cell>
          <cell r="GD99" t="str">
            <v>#N/A N/A</v>
          </cell>
          <cell r="GE99" t="str">
            <v>#N/A N/A</v>
          </cell>
          <cell r="GF99" t="str">
            <v>#N/A N/A</v>
          </cell>
          <cell r="GG99" t="str">
            <v>#N/A N/A</v>
          </cell>
          <cell r="GH99" t="str">
            <v>#N/A N/A</v>
          </cell>
          <cell r="GI99" t="str">
            <v>#N/A N/A</v>
          </cell>
          <cell r="GJ99" t="str">
            <v>#N/A N/A</v>
          </cell>
          <cell r="GK99" t="str">
            <v>#N/A N/A</v>
          </cell>
          <cell r="GL99">
            <v>38298.890889999995</v>
          </cell>
          <cell r="GM99">
            <v>39741.885300000002</v>
          </cell>
          <cell r="GN99">
            <v>35005.991999999998</v>
          </cell>
          <cell r="GO99">
            <v>43440.722999999998</v>
          </cell>
          <cell r="GP99" t="str">
            <v>#N/A N/A</v>
          </cell>
          <cell r="GQ99" t="str">
            <v>#N/A N/A</v>
          </cell>
          <cell r="GR99" t="str">
            <v>#N/A N/A</v>
          </cell>
          <cell r="GS99" t="str">
            <v>#N/A N/A</v>
          </cell>
          <cell r="GT99" t="str">
            <v>#N/A N/A</v>
          </cell>
          <cell r="GU99" t="str">
            <v>#N/A N/A</v>
          </cell>
          <cell r="GV99" t="str">
            <v>#N/A N/A</v>
          </cell>
          <cell r="GW99" t="str">
            <v>#N/A N/A</v>
          </cell>
          <cell r="GX99" t="str">
            <v>#N/A N/A</v>
          </cell>
          <cell r="GY99" t="str">
            <v>#N/A N/A</v>
          </cell>
          <cell r="GZ99" t="str">
            <v>#N/A N/A</v>
          </cell>
          <cell r="HA99">
            <v>99223.003230000002</v>
          </cell>
          <cell r="HB99">
            <v>141244.1127</v>
          </cell>
          <cell r="HC99">
            <v>176505.94079999995</v>
          </cell>
          <cell r="HD99">
            <v>154146.00960000002</v>
          </cell>
          <cell r="HE99" t="str">
            <v>#N/A N/A</v>
          </cell>
          <cell r="HF99" t="str">
            <v>#N/A N/A</v>
          </cell>
          <cell r="HG99" t="str">
            <v>#N/A N/A</v>
          </cell>
          <cell r="HH99" t="str">
            <v>#N/A N/A</v>
          </cell>
          <cell r="HI99" t="str">
            <v>#N/A N/A</v>
          </cell>
          <cell r="HJ99" t="str">
            <v>#N/A N/A</v>
          </cell>
          <cell r="HK99" t="str">
            <v>#N/A N/A</v>
          </cell>
          <cell r="HL99" t="str">
            <v>#N/A N/A</v>
          </cell>
          <cell r="HM99" t="str">
            <v>#N/A N/A</v>
          </cell>
          <cell r="HN99" t="str">
            <v>#N/A N/A</v>
          </cell>
          <cell r="HO99" t="str">
            <v>#N/A N/A</v>
          </cell>
          <cell r="HP99">
            <v>88263.978920000009</v>
          </cell>
          <cell r="HQ99">
            <v>119474.71919999999</v>
          </cell>
          <cell r="HR99">
            <v>131158.9797</v>
          </cell>
          <cell r="HS99">
            <v>138885.6</v>
          </cell>
          <cell r="HT99" t="str">
            <v>#N/A N/A</v>
          </cell>
          <cell r="HU99" t="str">
            <v>#N/A N/A</v>
          </cell>
          <cell r="HV99" t="str">
            <v>#N/A N/A</v>
          </cell>
          <cell r="HW99" t="str">
            <v>#N/A N/A</v>
          </cell>
          <cell r="HX99" t="str">
            <v>#N/A N/A</v>
          </cell>
          <cell r="HY99" t="str">
            <v>#N/A N/A</v>
          </cell>
          <cell r="HZ99" t="str">
            <v>#N/A N/A</v>
          </cell>
          <cell r="IA99" t="str">
            <v>#N/A N/A</v>
          </cell>
          <cell r="IB99" t="str">
            <v>#N/A N/A</v>
          </cell>
          <cell r="IC99" t="str">
            <v>#N/A N/A</v>
          </cell>
          <cell r="ID99" t="str">
            <v>#N/A N/A</v>
          </cell>
          <cell r="IE99">
            <v>194500.29807000002</v>
          </cell>
          <cell r="IF99">
            <v>295844.63894999999</v>
          </cell>
          <cell r="IG99">
            <v>353801.45850000001</v>
          </cell>
          <cell r="IH99">
            <v>349042.89660000004</v>
          </cell>
          <cell r="II99" t="str">
            <v>#N/A N/A</v>
          </cell>
          <cell r="IJ99" t="str">
            <v>#N/A N/A</v>
          </cell>
          <cell r="IK99" t="str">
            <v>#N/A N/A</v>
          </cell>
          <cell r="IL99" t="str">
            <v>#N/A N/A</v>
          </cell>
          <cell r="IM99" t="str">
            <v>#N/A N/A</v>
          </cell>
          <cell r="IN99" t="str">
            <v>#N/A N/A</v>
          </cell>
          <cell r="IO99" t="str">
            <v>#N/A N/A</v>
          </cell>
          <cell r="IP99" t="str">
            <v>#N/A N/A</v>
          </cell>
          <cell r="IQ99" t="str">
            <v>#N/A N/A</v>
          </cell>
          <cell r="IR99" t="str">
            <v>#N/A N/A</v>
          </cell>
          <cell r="IS99" t="str">
            <v>#N/A N/A</v>
          </cell>
          <cell r="IT99">
            <v>22537.124089999998</v>
          </cell>
          <cell r="IU99">
            <v>39160.212150000007</v>
          </cell>
          <cell r="IV99">
            <v>46165.669199999997</v>
          </cell>
          <cell r="IW99">
            <v>43876.511999999995</v>
          </cell>
          <cell r="IX99" t="str">
            <v>#N/A N/A</v>
          </cell>
          <cell r="IY99" t="str">
            <v>#N/A N/A</v>
          </cell>
          <cell r="IZ99" t="str">
            <v>#N/A N/A</v>
          </cell>
          <cell r="JA99" t="str">
            <v>#N/A N/A</v>
          </cell>
          <cell r="JB99" t="str">
            <v>#N/A N/A</v>
          </cell>
          <cell r="JC99" t="str">
            <v>#N/A N/A</v>
          </cell>
          <cell r="JD99" t="str">
            <v>#N/A N/A</v>
          </cell>
          <cell r="JE99" t="str">
            <v>#N/A N/A</v>
          </cell>
          <cell r="JF99" t="str">
            <v>#N/A N/A</v>
          </cell>
          <cell r="JG99" t="str">
            <v>#N/A N/A</v>
          </cell>
          <cell r="JH99" t="str">
            <v>#N/A N/A</v>
          </cell>
          <cell r="JI99">
            <v>90635.425789999994</v>
          </cell>
          <cell r="JJ99">
            <v>110420.69025000001</v>
          </cell>
          <cell r="JK99">
            <v>85899.412200000006</v>
          </cell>
          <cell r="JL99">
            <v>79475.867400000003</v>
          </cell>
          <cell r="JM99" t="str">
            <v>#N/A N/A</v>
          </cell>
          <cell r="JN99" t="str">
            <v>#N/A N/A</v>
          </cell>
          <cell r="JO99" t="str">
            <v>#N/A N/A</v>
          </cell>
          <cell r="JP99" t="str">
            <v>#N/A N/A</v>
          </cell>
          <cell r="JQ99" t="str">
            <v>#N/A N/A</v>
          </cell>
          <cell r="JR99" t="str">
            <v>#N/A N/A</v>
          </cell>
          <cell r="JS99" t="str">
            <v>#N/A N/A</v>
          </cell>
          <cell r="JT99" t="str">
            <v>#N/A N/A</v>
          </cell>
          <cell r="JU99" t="str">
            <v>#N/A N/A</v>
          </cell>
          <cell r="JV99" t="str">
            <v>#N/A N/A</v>
          </cell>
          <cell r="JW99" t="str">
            <v>#N/A N/A</v>
          </cell>
          <cell r="JX99">
            <v>132149.39152999999</v>
          </cell>
          <cell r="JY99">
            <v>185248.44840000002</v>
          </cell>
          <cell r="JZ99">
            <v>160308.3867</v>
          </cell>
          <cell r="KA99">
            <v>152738.73000000001</v>
          </cell>
          <cell r="KB99" t="str">
            <v>#N/A N/A</v>
          </cell>
          <cell r="KC99" t="str">
            <v>#N/A N/A</v>
          </cell>
          <cell r="KD99" t="str">
            <v>#N/A N/A</v>
          </cell>
          <cell r="KE99" t="str">
            <v>#N/A N/A</v>
          </cell>
          <cell r="KF99" t="str">
            <v>#N/A N/A</v>
          </cell>
          <cell r="KG99" t="str">
            <v>#N/A N/A</v>
          </cell>
          <cell r="KH99" t="str">
            <v>#N/A N/A</v>
          </cell>
          <cell r="KI99" t="str">
            <v>#N/A N/A</v>
          </cell>
          <cell r="KJ99" t="str">
            <v>#N/A N/A</v>
          </cell>
          <cell r="KK99" t="str">
            <v>#N/A N/A</v>
          </cell>
          <cell r="KL99" t="str">
            <v>#N/A N/A</v>
          </cell>
          <cell r="KM99">
            <v>13916.988930000001</v>
          </cell>
          <cell r="KN99">
            <v>56730.209250000007</v>
          </cell>
          <cell r="KO99">
            <v>60375.625799999987</v>
          </cell>
          <cell r="KP99">
            <v>45776.268599999996</v>
          </cell>
          <cell r="KQ99" t="str">
            <v>#N/A N/A</v>
          </cell>
          <cell r="KR99" t="str">
            <v>#N/A N/A</v>
          </cell>
          <cell r="KS99" t="str">
            <v>#N/A N/A</v>
          </cell>
          <cell r="KT99" t="str">
            <v>#N/A N/A</v>
          </cell>
          <cell r="KU99" t="str">
            <v>#N/A N/A</v>
          </cell>
          <cell r="KV99" t="str">
            <v>#N/A N/A</v>
          </cell>
          <cell r="KW99" t="str">
            <v>#N/A N/A</v>
          </cell>
          <cell r="KX99" t="str">
            <v>#N/A N/A</v>
          </cell>
          <cell r="KY99" t="str">
            <v>#N/A N/A</v>
          </cell>
          <cell r="KZ99" t="str">
            <v>#N/A N/A</v>
          </cell>
          <cell r="LA99" t="str">
            <v>#N/A N/A</v>
          </cell>
          <cell r="LB99">
            <v>62350.906539999996</v>
          </cell>
          <cell r="LC99">
            <v>110596.19055</v>
          </cell>
          <cell r="LD99">
            <v>193493.07180000001</v>
          </cell>
          <cell r="LE99">
            <v>196304.16659999997</v>
          </cell>
          <cell r="LF99" t="str">
            <v>#N/A N/A</v>
          </cell>
          <cell r="LG99" t="str">
            <v>#N/A N/A</v>
          </cell>
          <cell r="LH99" t="str">
            <v>#N/A N/A</v>
          </cell>
          <cell r="LI99" t="str">
            <v>#N/A N/A</v>
          </cell>
          <cell r="LJ99" t="str">
            <v>#N/A N/A</v>
          </cell>
          <cell r="LK99" t="str">
            <v>#N/A N/A</v>
          </cell>
          <cell r="LL99" t="str">
            <v>#N/A N/A</v>
          </cell>
          <cell r="LM99" t="str">
            <v>#N/A N/A</v>
          </cell>
          <cell r="LN99" t="str">
            <v>#N/A N/A</v>
          </cell>
          <cell r="LO99" t="str">
            <v>#N/A N/A</v>
          </cell>
          <cell r="LP99" t="str">
            <v>#N/A N/A</v>
          </cell>
          <cell r="LQ99" t="str">
            <v>#N/A N/A</v>
          </cell>
          <cell r="LR99">
            <v>-14928.533964351258</v>
          </cell>
          <cell r="LS99">
            <v>-8470.4073885991475</v>
          </cell>
          <cell r="LT99">
            <v>-7658.8083526480368</v>
          </cell>
          <cell r="LU99" t="str">
            <v>#N/A N/A</v>
          </cell>
          <cell r="LV99" t="str">
            <v>#N/A N/A</v>
          </cell>
          <cell r="LW99" t="str">
            <v>#N/A N/A</v>
          </cell>
          <cell r="LX99" t="str">
            <v>#N/A N/A</v>
          </cell>
          <cell r="LY99" t="str">
            <v>#N/A N/A</v>
          </cell>
          <cell r="LZ99" t="str">
            <v>#N/A N/A</v>
          </cell>
          <cell r="MA99" t="str">
            <v>#N/A N/A</v>
          </cell>
          <cell r="MB99" t="str">
            <v>#N/A N/A</v>
          </cell>
          <cell r="MC99" t="str">
            <v>#N/A N/A</v>
          </cell>
          <cell r="MD99" t="str">
            <v>#N/A N/A</v>
          </cell>
          <cell r="ME99" t="str">
            <v>#N/A N/A</v>
          </cell>
          <cell r="MF99" t="str">
            <v>#N/A N/A</v>
          </cell>
          <cell r="MG99">
            <v>4708.6415371430494</v>
          </cell>
          <cell r="MH99">
            <v>5438.2081805501766</v>
          </cell>
          <cell r="MI99">
            <v>4360.3747331711338</v>
          </cell>
          <cell r="MJ99" t="str">
            <v>#N/A N/A</v>
          </cell>
          <cell r="MK99" t="str">
            <v>#N/A N/A</v>
          </cell>
          <cell r="ML99" t="str">
            <v>#N/A N/A</v>
          </cell>
          <cell r="MM99" t="str">
            <v>#N/A N/A</v>
          </cell>
          <cell r="MN99" t="str">
            <v>#N/A N/A</v>
          </cell>
          <cell r="MO99" t="str">
            <v>#N/A N/A</v>
          </cell>
          <cell r="MP99" t="str">
            <v>#N/A N/A</v>
          </cell>
          <cell r="MQ99" t="str">
            <v>#N/A N/A</v>
          </cell>
          <cell r="MR99" t="str">
            <v>#N/A N/A</v>
          </cell>
          <cell r="MS99" t="str">
            <v>#N/A N/A</v>
          </cell>
          <cell r="MT99" t="str">
            <v>#N/A N/A</v>
          </cell>
          <cell r="MU99" t="str">
            <v>#N/A N/A</v>
          </cell>
          <cell r="MV99">
            <v>3859.9564621087434</v>
          </cell>
          <cell r="MW99">
            <v>6901.2214656084434</v>
          </cell>
          <cell r="MX99">
            <v>2053.8281588525297</v>
          </cell>
          <cell r="MY99" t="str">
            <v>#N/A N/A</v>
          </cell>
          <cell r="MZ99" t="str">
            <v>#N/A N/A</v>
          </cell>
          <cell r="NA99" t="str">
            <v>#N/A N/A</v>
          </cell>
          <cell r="NB99" t="str">
            <v>#N/A N/A</v>
          </cell>
          <cell r="NC99" t="str">
            <v>#N/A N/A</v>
          </cell>
          <cell r="ND99" t="str">
            <v>#N/A N/A</v>
          </cell>
          <cell r="NE99" t="str">
            <v>#N/A N/A</v>
          </cell>
          <cell r="NF99" t="str">
            <v>#N/A N/A</v>
          </cell>
          <cell r="NG99" t="str">
            <v>#N/A N/A</v>
          </cell>
          <cell r="NH99" t="str">
            <v>#N/A N/A</v>
          </cell>
          <cell r="NI99" t="str">
            <v>#N/A N/A</v>
          </cell>
          <cell r="NJ99" t="str">
            <v>#N/A N/A</v>
          </cell>
          <cell r="NK99">
            <v>-9781.4299103340927</v>
          </cell>
          <cell r="NL99">
            <v>-4049.401577917808</v>
          </cell>
          <cell r="NM99">
            <v>-2897.750535888204</v>
          </cell>
          <cell r="NN99" t="str">
            <v>#N/A N/A</v>
          </cell>
          <cell r="NO99" t="str">
            <v>#N/A N/A</v>
          </cell>
          <cell r="NP99" t="str">
            <v>#N/A N/A</v>
          </cell>
          <cell r="NQ99" t="str">
            <v>#N/A N/A</v>
          </cell>
          <cell r="NR99" t="str">
            <v>#N/A N/A</v>
          </cell>
          <cell r="NS99" t="str">
            <v>#N/A N/A</v>
          </cell>
          <cell r="NT99" t="str">
            <v>#N/A N/A</v>
          </cell>
          <cell r="NU99" t="str">
            <v>#N/A N/A</v>
          </cell>
          <cell r="NV99" t="str">
            <v>#N/A N/A</v>
          </cell>
          <cell r="NW99" t="str">
            <v>#N/A N/A</v>
          </cell>
          <cell r="NX99" t="str">
            <v>#N/A N/A</v>
          </cell>
          <cell r="NY99" t="str">
            <v>#N/A N/A</v>
          </cell>
          <cell r="NZ99">
            <v>15461.129676938463</v>
          </cell>
          <cell r="OA99">
            <v>8916.2183037885752</v>
          </cell>
          <cell r="OB99">
            <v>10766.066383223142</v>
          </cell>
          <cell r="OC99" t="str">
            <v>#N/A N/A</v>
          </cell>
          <cell r="OD99" t="str">
            <v>CLP</v>
          </cell>
        </row>
        <row r="100">
          <cell r="C100" t="str">
            <v>PUERTOS Y LOG</v>
          </cell>
          <cell r="D100">
            <v>15260.400390625</v>
          </cell>
          <cell r="E100">
            <v>18526.5</v>
          </cell>
          <cell r="F100">
            <v>18355</v>
          </cell>
          <cell r="G100">
            <v>19678.76953125</v>
          </cell>
          <cell r="H100">
            <v>20210.75390625</v>
          </cell>
          <cell r="I100">
            <v>25524.787109375</v>
          </cell>
          <cell r="J100">
            <v>28327.443359375</v>
          </cell>
          <cell r="K100">
            <v>23668.513381942881</v>
          </cell>
          <cell r="L100">
            <v>22422.461675271919</v>
          </cell>
          <cell r="M100">
            <v>29186.391274923</v>
          </cell>
          <cell r="N100">
            <v>36956.05874077457</v>
          </cell>
          <cell r="O100">
            <v>42445.6488227753</v>
          </cell>
          <cell r="P100">
            <v>46295.836703615147</v>
          </cell>
          <cell r="Q100">
            <v>56862.298190787711</v>
          </cell>
          <cell r="R100" t="str">
            <v>#N/A N/A</v>
          </cell>
          <cell r="S100">
            <v>7575.7001953125</v>
          </cell>
          <cell r="T100">
            <v>9031.2998046875</v>
          </cell>
          <cell r="U100">
            <v>9423.7998046875</v>
          </cell>
          <cell r="V100">
            <v>10699.6396484375</v>
          </cell>
          <cell r="W100">
            <v>10342.7109375</v>
          </cell>
          <cell r="X100">
            <v>13203.517578125</v>
          </cell>
          <cell r="Y100">
            <v>15192.6396484375</v>
          </cell>
          <cell r="Z100">
            <v>14261.345363501525</v>
          </cell>
          <cell r="AA100">
            <v>15512.77008111151</v>
          </cell>
          <cell r="AB100">
            <v>19889.039296424278</v>
          </cell>
          <cell r="AC100">
            <v>23115.166100131795</v>
          </cell>
          <cell r="AD100">
            <v>27378.39225421528</v>
          </cell>
          <cell r="AE100">
            <v>29976.07477625821</v>
          </cell>
          <cell r="AF100">
            <v>38280.947544822251</v>
          </cell>
          <cell r="AG100" t="str">
            <v>#N/A N/A</v>
          </cell>
          <cell r="AH100">
            <v>7794.4998779296875</v>
          </cell>
          <cell r="AI100">
            <v>9223.10009765625</v>
          </cell>
          <cell r="AJ100">
            <v>8736.89990234375</v>
          </cell>
          <cell r="AK100">
            <v>8549.215087890625</v>
          </cell>
          <cell r="AL100">
            <v>9520.661865234375</v>
          </cell>
          <cell r="AM100">
            <v>12009.76904296875</v>
          </cell>
          <cell r="AN100">
            <v>12408.772705078125</v>
          </cell>
          <cell r="AO100">
            <v>9465.8408643438015</v>
          </cell>
          <cell r="AP100">
            <v>5140.3291978991274</v>
          </cell>
          <cell r="AQ100">
            <v>8418.0165348970859</v>
          </cell>
          <cell r="AR100">
            <v>14113.236276579526</v>
          </cell>
          <cell r="AS100">
            <v>13364.436601897492</v>
          </cell>
          <cell r="AT100">
            <v>14941.80091677143</v>
          </cell>
          <cell r="AU100">
            <v>16907.909532153833</v>
          </cell>
          <cell r="AV100" t="str">
            <v>#N/A N/A</v>
          </cell>
          <cell r="AW100">
            <v>5877.89990234375</v>
          </cell>
          <cell r="AX100">
            <v>7270.60009765625</v>
          </cell>
          <cell r="AY100">
            <v>6629.7998046875</v>
          </cell>
          <cell r="AZ100">
            <v>6416.8291015625</v>
          </cell>
          <cell r="BA100">
            <v>7222.669921875</v>
          </cell>
          <cell r="BB100">
            <v>9418.2041015625</v>
          </cell>
          <cell r="BC100">
            <v>9592.388671875</v>
          </cell>
          <cell r="BD100">
            <v>6201.4108896375155</v>
          </cell>
          <cell r="BE100">
            <v>2364.4188563295561</v>
          </cell>
          <cell r="BF100">
            <v>5520.2725070547249</v>
          </cell>
          <cell r="BG100">
            <v>9516.4647643042081</v>
          </cell>
          <cell r="BH100">
            <v>8097.9320206863558</v>
          </cell>
          <cell r="BI100">
            <v>9022.3909417210125</v>
          </cell>
          <cell r="BJ100">
            <v>9653.0578176989784</v>
          </cell>
          <cell r="BK100" t="str">
            <v>#N/A N/A</v>
          </cell>
          <cell r="BL100" t="str">
            <v>#N/A N/A</v>
          </cell>
          <cell r="BM100" t="str">
            <v>#N/A N/A</v>
          </cell>
          <cell r="BN100" t="str">
            <v>#N/A N/A</v>
          </cell>
          <cell r="BO100" t="str">
            <v>#N/A N/A</v>
          </cell>
          <cell r="BP100">
            <v>1220.698974609375</v>
          </cell>
          <cell r="BQ100">
            <v>1490.77099609375</v>
          </cell>
          <cell r="BR100">
            <v>1612.5350341796875</v>
          </cell>
          <cell r="BS100" t="str">
            <v>#N/A N/A</v>
          </cell>
          <cell r="BT100" t="str">
            <v>#N/A N/A</v>
          </cell>
          <cell r="BU100" t="str">
            <v>#N/A N/A</v>
          </cell>
          <cell r="BV100" t="str">
            <v>#N/A N/A</v>
          </cell>
          <cell r="BW100" t="str">
            <v>#N/A N/A</v>
          </cell>
          <cell r="BX100">
            <v>0</v>
          </cell>
          <cell r="BY100">
            <v>9.1659528925519336</v>
          </cell>
          <cell r="BZ100" t="str">
            <v>#N/A N/A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 t="str">
            <v>#N/A N/A</v>
          </cell>
          <cell r="CI100">
            <v>0</v>
          </cell>
          <cell r="CJ100">
            <v>199.27733925405647</v>
          </cell>
          <cell r="CK100">
            <v>1067.4897872878034</v>
          </cell>
          <cell r="CL100">
            <v>1104.3310170761636</v>
          </cell>
          <cell r="CM100">
            <v>1189.0193807164919</v>
          </cell>
          <cell r="CN100">
            <v>1332.3367240245134</v>
          </cell>
          <cell r="CO100" t="str">
            <v>#N/A N/A</v>
          </cell>
          <cell r="CP100">
            <v>6482.5999145507812</v>
          </cell>
          <cell r="CQ100">
            <v>8293.9000473022461</v>
          </cell>
          <cell r="CR100">
            <v>7483.4998292922974</v>
          </cell>
          <cell r="CS100">
            <v>7447.0210838317871</v>
          </cell>
          <cell r="CT100">
            <v>7936.0959014892578</v>
          </cell>
          <cell r="CU100">
            <v>10371.826080322266</v>
          </cell>
          <cell r="CV100">
            <v>9339.6187133789062</v>
          </cell>
          <cell r="CW100">
            <v>12187.130386407864</v>
          </cell>
          <cell r="CX100">
            <v>5108.7152300120388</v>
          </cell>
          <cell r="CY100">
            <v>5254.7306156700724</v>
          </cell>
          <cell r="CZ100">
            <v>13514.080277518669</v>
          </cell>
          <cell r="DA100">
            <v>6478.8410544212593</v>
          </cell>
          <cell r="DB100">
            <v>5644.845250074598</v>
          </cell>
          <cell r="DC100">
            <v>4607.2007503491395</v>
          </cell>
          <cell r="DD100" t="str">
            <v>#N/A N/A</v>
          </cell>
          <cell r="DE100">
            <v>1082.5</v>
          </cell>
          <cell r="DF100">
            <v>1278.699951171875</v>
          </cell>
          <cell r="DG100">
            <v>1209.800048828125</v>
          </cell>
          <cell r="DH100">
            <v>1194.467041015625</v>
          </cell>
          <cell r="DI100">
            <v>1294.1939697265625</v>
          </cell>
          <cell r="DJ100">
            <v>1634.4539794921875</v>
          </cell>
          <cell r="DK100">
            <v>1340.6800537109375</v>
          </cell>
          <cell r="DL100">
            <v>-649.30972828419624</v>
          </cell>
          <cell r="DM100">
            <v>-382.42703089220765</v>
          </cell>
          <cell r="DN100">
            <v>1687.5695064500076</v>
          </cell>
          <cell r="DO100">
            <v>2328.5380872592268</v>
          </cell>
          <cell r="DP100">
            <v>2111.5562112061948</v>
          </cell>
          <cell r="DQ100">
            <v>3735.450229192857</v>
          </cell>
          <cell r="DR100">
            <v>5281.5529988726039</v>
          </cell>
          <cell r="DS100" t="str">
            <v>#N/A N/A</v>
          </cell>
          <cell r="DT100">
            <v>5400.10009765625</v>
          </cell>
          <cell r="DU100">
            <v>7015.2001953125</v>
          </cell>
          <cell r="DV100">
            <v>6273.7001953125</v>
          </cell>
          <cell r="DW100">
            <v>6252.55419921875</v>
          </cell>
          <cell r="DX100">
            <v>6641.90185546875</v>
          </cell>
          <cell r="DY100">
            <v>8737.3720703125</v>
          </cell>
          <cell r="DZ100">
            <v>7998.93896484375</v>
          </cell>
          <cell r="EA100">
            <v>12836.440547673481</v>
          </cell>
          <cell r="EB100">
            <v>5491.1422609042456</v>
          </cell>
          <cell r="EC100">
            <v>3567.1611092200646</v>
          </cell>
          <cell r="ED100">
            <v>11185.542190259443</v>
          </cell>
          <cell r="EE100">
            <v>4367.2848432150649</v>
          </cell>
          <cell r="EF100">
            <v>1909.3950208817405</v>
          </cell>
          <cell r="EG100">
            <v>-674.35224852346369</v>
          </cell>
          <cell r="EH100" t="str">
            <v>#N/A N/A</v>
          </cell>
          <cell r="EI100">
            <v>14165.642578125</v>
          </cell>
          <cell r="EJ100">
            <v>18670.453125</v>
          </cell>
          <cell r="EK100">
            <v>22785.001953125</v>
          </cell>
          <cell r="EL100">
            <v>19606.359375</v>
          </cell>
          <cell r="EM100">
            <v>16746.62109375</v>
          </cell>
          <cell r="EN100">
            <v>20848.3125</v>
          </cell>
          <cell r="EO100">
            <v>14046.73046875</v>
          </cell>
          <cell r="EP100">
            <v>14630.79877166748</v>
          </cell>
          <cell r="EQ100">
            <v>12201.228000000001</v>
          </cell>
          <cell r="ER100">
            <v>3431.817</v>
          </cell>
          <cell r="ES100">
            <v>30357.201160000004</v>
          </cell>
          <cell r="ET100">
            <v>9750.2502000000022</v>
          </cell>
          <cell r="EU100">
            <v>25026.128399999994</v>
          </cell>
          <cell r="EV100">
            <v>25286.391000000003</v>
          </cell>
          <cell r="EW100" t="str">
            <v>#N/A N/A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362.02999877929687</v>
          </cell>
          <cell r="FD100">
            <v>301.3070068359375</v>
          </cell>
          <cell r="FE100">
            <v>3142.6377686977385</v>
          </cell>
          <cell r="FF100">
            <v>1949.2199999999998</v>
          </cell>
          <cell r="FG100">
            <v>5878.1424999999999</v>
          </cell>
          <cell r="FH100">
            <v>23170.563259999999</v>
          </cell>
          <cell r="FI100">
            <v>12468.403049999999</v>
          </cell>
          <cell r="FJ100">
            <v>7311.3242999999993</v>
          </cell>
          <cell r="FK100">
            <v>12951.790799999997</v>
          </cell>
          <cell r="FL100" t="str">
            <v>#N/A N/A</v>
          </cell>
          <cell r="FM100">
            <v>2518.01806640625</v>
          </cell>
          <cell r="FN100">
            <v>2541.27099609375</v>
          </cell>
          <cell r="FO100">
            <v>2728.0869140625</v>
          </cell>
          <cell r="FP100">
            <v>2468.18896484375</v>
          </cell>
          <cell r="FQ100">
            <v>2945.93408203125</v>
          </cell>
          <cell r="FR100">
            <v>3081.131103515625</v>
          </cell>
          <cell r="FS100">
            <v>3470.074951171875</v>
          </cell>
          <cell r="FT100">
            <v>2225.6757793664933</v>
          </cell>
          <cell r="FU100">
            <v>3068.2080000000001</v>
          </cell>
          <cell r="FV100">
            <v>5460.4645</v>
          </cell>
          <cell r="FW100">
            <v>4320.1221699999996</v>
          </cell>
          <cell r="FX100">
            <v>5533.5139500000005</v>
          </cell>
          <cell r="FY100">
            <v>6879.8184000000001</v>
          </cell>
          <cell r="FZ100">
            <v>9858.0432000000001</v>
          </cell>
          <cell r="GA100" t="str">
            <v>#N/A N/A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 t="str">
            <v>#N/A N/A</v>
          </cell>
          <cell r="GJ100" t="str">
            <v>#N/A N/A</v>
          </cell>
          <cell r="GK100" t="str">
            <v>#N/A N/A</v>
          </cell>
          <cell r="GL100" t="str">
            <v>#N/A N/A</v>
          </cell>
          <cell r="GM100" t="str">
            <v>#N/A N/A</v>
          </cell>
          <cell r="GN100">
            <v>494.01659999999993</v>
          </cell>
          <cell r="GO100">
            <v>683.09039999999993</v>
          </cell>
          <cell r="GP100" t="str">
            <v>#N/A N/A</v>
          </cell>
          <cell r="GQ100">
            <v>19473.796875</v>
          </cell>
          <cell r="GR100">
            <v>23033.44921875</v>
          </cell>
          <cell r="GS100">
            <v>27648.4296875</v>
          </cell>
          <cell r="GT100">
            <v>25441.44921875</v>
          </cell>
          <cell r="GU100">
            <v>24595.59375</v>
          </cell>
          <cell r="GV100">
            <v>27849.82421875</v>
          </cell>
          <cell r="GW100">
            <v>25352.3828125</v>
          </cell>
          <cell r="GX100">
            <v>23629.408553123474</v>
          </cell>
          <cell r="GY100">
            <v>20717.423999999999</v>
          </cell>
          <cell r="GZ100">
            <v>21037.1525</v>
          </cell>
          <cell r="HA100">
            <v>61705.976409999988</v>
          </cell>
          <cell r="HB100">
            <v>34641.867600000005</v>
          </cell>
          <cell r="HC100">
            <v>43043.168699999995</v>
          </cell>
          <cell r="HD100">
            <v>64408.905600000006</v>
          </cell>
          <cell r="HE100" t="str">
            <v>#N/A N/A</v>
          </cell>
          <cell r="HF100">
            <v>25458.072265625</v>
          </cell>
          <cell r="HG100">
            <v>26343.724609375</v>
          </cell>
          <cell r="HH100">
            <v>26163.896484375</v>
          </cell>
          <cell r="HI100">
            <v>27936.75</v>
          </cell>
          <cell r="HJ100">
            <v>29681.12890625</v>
          </cell>
          <cell r="HK100">
            <v>33333.4921875</v>
          </cell>
          <cell r="HL100">
            <v>45106.9375</v>
          </cell>
          <cell r="HM100">
            <v>67665.920869445792</v>
          </cell>
          <cell r="HN100">
            <v>66264.588000000003</v>
          </cell>
          <cell r="HO100">
            <v>75186.715499999991</v>
          </cell>
          <cell r="HP100">
            <v>74901.428809999998</v>
          </cell>
          <cell r="HQ100">
            <v>76603.779150000017</v>
          </cell>
          <cell r="HR100">
            <v>86371.580399999977</v>
          </cell>
          <cell r="HS100">
            <v>142354.9056</v>
          </cell>
          <cell r="HT100" t="str">
            <v>#N/A N/A</v>
          </cell>
          <cell r="HU100">
            <v>51686.1484375</v>
          </cell>
          <cell r="HV100">
            <v>56735.328125</v>
          </cell>
          <cell r="HW100">
            <v>60997.55859375</v>
          </cell>
          <cell r="HX100">
            <v>64440.2109375</v>
          </cell>
          <cell r="HY100">
            <v>68796.7109375</v>
          </cell>
          <cell r="HZ100">
            <v>74498.890625</v>
          </cell>
          <cell r="IA100">
            <v>85727.6328125</v>
          </cell>
          <cell r="IB100">
            <v>117505.63180389404</v>
          </cell>
          <cell r="IC100">
            <v>113543.352</v>
          </cell>
          <cell r="ID100">
            <v>154668.65700000001</v>
          </cell>
          <cell r="IE100">
            <v>191157.38628999999</v>
          </cell>
          <cell r="IF100">
            <v>205205.56485000002</v>
          </cell>
          <cell r="IG100">
            <v>263617.33230000001</v>
          </cell>
          <cell r="IH100">
            <v>399320.1924</v>
          </cell>
          <cell r="II100" t="str">
            <v>#N/A N/A</v>
          </cell>
          <cell r="IJ100">
            <v>485.99899291992187</v>
          </cell>
          <cell r="IK100">
            <v>822.55401611328125</v>
          </cell>
          <cell r="IL100">
            <v>984.79498291015625</v>
          </cell>
          <cell r="IM100">
            <v>596.82598876953125</v>
          </cell>
          <cell r="IN100">
            <v>551.13702392578125</v>
          </cell>
          <cell r="IO100">
            <v>667.87701416015625</v>
          </cell>
          <cell r="IP100">
            <v>1772.112060546875</v>
          </cell>
          <cell r="IQ100">
            <v>1355.9063651561737</v>
          </cell>
          <cell r="IR100">
            <v>5225.2199999999984</v>
          </cell>
          <cell r="IS100">
            <v>3647.9289999999996</v>
          </cell>
          <cell r="IT100">
            <v>16590.552290000003</v>
          </cell>
          <cell r="IU100">
            <v>7765.6255500000007</v>
          </cell>
          <cell r="IV100">
            <v>2820.2642999999998</v>
          </cell>
          <cell r="IW100">
            <v>4146.0186000000003</v>
          </cell>
          <cell r="IX100" t="str">
            <v>#N/A N/A</v>
          </cell>
          <cell r="IY100">
            <v>23.76099967956543</v>
          </cell>
          <cell r="IZ100">
            <v>1.3689999580383301</v>
          </cell>
          <cell r="JA100">
            <v>4.4689998626708984</v>
          </cell>
          <cell r="JB100">
            <v>20.316999435424805</v>
          </cell>
          <cell r="JC100">
            <v>1398.510009765625</v>
          </cell>
          <cell r="JD100">
            <v>1474.3070068359375</v>
          </cell>
          <cell r="JE100">
            <v>2376.241943359375</v>
          </cell>
          <cell r="JF100">
            <v>4796.9248848438265</v>
          </cell>
          <cell r="JG100">
            <v>387.036</v>
          </cell>
          <cell r="JH100">
            <v>15475.904999999999</v>
          </cell>
          <cell r="JI100">
            <v>14541.809880000001</v>
          </cell>
          <cell r="JJ100">
            <v>15563.829000000002</v>
          </cell>
          <cell r="JK100">
            <v>64571.125500000002</v>
          </cell>
          <cell r="JL100">
            <v>152581.42079999999</v>
          </cell>
          <cell r="JM100" t="str">
            <v>#N/A N/A</v>
          </cell>
          <cell r="JN100">
            <v>2493.9609375</v>
          </cell>
          <cell r="JO100">
            <v>3026.262939453125</v>
          </cell>
          <cell r="JP100">
            <v>3091.7919921875</v>
          </cell>
          <cell r="JQ100">
            <v>2623.2119140625</v>
          </cell>
          <cell r="JR100">
            <v>5860.4149169921875</v>
          </cell>
          <cell r="JS100">
            <v>4701.0159912109375</v>
          </cell>
          <cell r="JT100">
            <v>6971.15380859375</v>
          </cell>
          <cell r="JU100">
            <v>13332.233729982376</v>
          </cell>
          <cell r="JV100">
            <v>11110.320000000002</v>
          </cell>
          <cell r="JW100">
            <v>35766.016499999998</v>
          </cell>
          <cell r="JX100">
            <v>41498.165670000002</v>
          </cell>
          <cell r="JY100">
            <v>38618.4732</v>
          </cell>
          <cell r="JZ100">
            <v>83790.434700000013</v>
          </cell>
          <cell r="KA100">
            <v>193408.11840000001</v>
          </cell>
          <cell r="KB100" t="str">
            <v>#N/A N/A</v>
          </cell>
          <cell r="KC100">
            <v>0.31700000166893005</v>
          </cell>
          <cell r="KD100">
            <v>0.33399999141693115</v>
          </cell>
          <cell r="KE100">
            <v>0.34900000691413879</v>
          </cell>
          <cell r="KF100">
            <v>0.36899998784065247</v>
          </cell>
          <cell r="KG100">
            <v>0.3619999885559082</v>
          </cell>
          <cell r="KH100">
            <v>0.3970000147819519</v>
          </cell>
          <cell r="KI100">
            <v>0.44999998807907104</v>
          </cell>
          <cell r="KJ100">
            <v>0.50745002410258166</v>
          </cell>
          <cell r="KK100">
            <v>0.46799999999999997</v>
          </cell>
          <cell r="KL100">
            <v>0.51949999999999996</v>
          </cell>
          <cell r="KM100">
            <v>0.47879000000000005</v>
          </cell>
          <cell r="KN100">
            <v>0.52545000000000008</v>
          </cell>
          <cell r="KO100">
            <v>0.6069</v>
          </cell>
          <cell r="KP100">
            <v>0.70860000000000001</v>
          </cell>
          <cell r="KQ100" t="str">
            <v>#N/A N/A</v>
          </cell>
          <cell r="KR100">
            <v>49192.188582032919</v>
          </cell>
          <cell r="KS100">
            <v>53709.065445303917</v>
          </cell>
          <cell r="KT100">
            <v>57905.768921881907</v>
          </cell>
          <cell r="KU100">
            <v>61817.004253894083</v>
          </cell>
          <cell r="KV100">
            <v>62936.296082019806</v>
          </cell>
          <cell r="KW100">
            <v>69797.872097671032</v>
          </cell>
          <cell r="KX100">
            <v>78756.480761706829</v>
          </cell>
          <cell r="KY100">
            <v>104173.39302932401</v>
          </cell>
          <cell r="KZ100">
            <v>102433.03199999999</v>
          </cell>
          <cell r="LA100">
            <v>118902.64049999999</v>
          </cell>
          <cell r="LB100">
            <v>149659.22062000001</v>
          </cell>
          <cell r="LC100">
            <v>166587.09165000002</v>
          </cell>
          <cell r="LD100">
            <v>179826.89759999997</v>
          </cell>
          <cell r="LE100">
            <v>205912.07399999999</v>
          </cell>
          <cell r="LF100" t="str">
            <v>#N/A N/A</v>
          </cell>
          <cell r="LG100">
            <v>-1327.5999755859375</v>
          </cell>
          <cell r="LH100">
            <v>-1486.9000244140625</v>
          </cell>
          <cell r="LI100">
            <v>-1210.9000244140625</v>
          </cell>
          <cell r="LJ100">
            <v>-3335.97998046875</v>
          </cell>
          <cell r="LK100">
            <v>-2877.968994140625</v>
          </cell>
          <cell r="LL100">
            <v>-4209.14306640625</v>
          </cell>
          <cell r="LM100">
            <v>-11289.462890625</v>
          </cell>
          <cell r="LN100">
            <v>-8360.0031209046829</v>
          </cell>
          <cell r="LO100">
            <v>-9248.1054123892955</v>
          </cell>
          <cell r="LP100">
            <v>-5932.853988568585</v>
          </cell>
          <cell r="LQ100">
            <v>-6371.3820971560426</v>
          </cell>
          <cell r="LR100">
            <v>-7347.8390822147048</v>
          </cell>
          <cell r="LS100">
            <v>-11278.844908102334</v>
          </cell>
          <cell r="LT100">
            <v>-34226.322811709819</v>
          </cell>
          <cell r="LU100" t="str">
            <v>#N/A N/A</v>
          </cell>
          <cell r="LV100" t="str">
            <v>#N/A N/A</v>
          </cell>
          <cell r="LW100" t="str">
            <v>#N/A N/A</v>
          </cell>
          <cell r="LX100" t="str">
            <v>#N/A N/A</v>
          </cell>
          <cell r="LY100" t="str">
            <v>#N/A N/A</v>
          </cell>
          <cell r="LZ100" t="str">
            <v>#N/A N/A</v>
          </cell>
          <cell r="MA100" t="str">
            <v>#N/A N/A</v>
          </cell>
          <cell r="MB100" t="str">
            <v>#N/A N/A</v>
          </cell>
          <cell r="MC100" t="str">
            <v>#N/A N/A</v>
          </cell>
          <cell r="MD100" t="str">
            <v>#N/A N/A</v>
          </cell>
          <cell r="ME100" t="str">
            <v>#N/A N/A</v>
          </cell>
          <cell r="MF100" t="str">
            <v>#N/A N/A</v>
          </cell>
          <cell r="MG100" t="str">
            <v>#N/A N/A</v>
          </cell>
          <cell r="MH100" t="str">
            <v>#N/A N/A</v>
          </cell>
          <cell r="MI100" t="str">
            <v>#N/A N/A</v>
          </cell>
          <cell r="MJ100" t="str">
            <v>#N/A N/A</v>
          </cell>
          <cell r="MK100" t="str">
            <v>#N/A N/A</v>
          </cell>
          <cell r="ML100" t="str">
            <v>#N/A N/A</v>
          </cell>
          <cell r="MM100" t="str">
            <v>#N/A N/A</v>
          </cell>
          <cell r="MN100" t="str">
            <v>#N/A N/A</v>
          </cell>
          <cell r="MO100" t="str">
            <v>#N/A N/A</v>
          </cell>
          <cell r="MP100" t="str">
            <v>#N/A N/A</v>
          </cell>
          <cell r="MQ100" t="str">
            <v>#N/A N/A</v>
          </cell>
          <cell r="MR100">
            <v>1198.5967518549044</v>
          </cell>
          <cell r="MS100">
            <v>833.1810246371565</v>
          </cell>
          <cell r="MT100">
            <v>1398.3271548142654</v>
          </cell>
          <cell r="MU100">
            <v>713.4430605700262</v>
          </cell>
          <cell r="MV100">
            <v>1634.4495403024957</v>
          </cell>
          <cell r="MW100">
            <v>376.74161846993979</v>
          </cell>
          <cell r="MX100">
            <v>2113.4068526541173</v>
          </cell>
          <cell r="MY100" t="str">
            <v>#N/A N/A</v>
          </cell>
          <cell r="MZ100">
            <v>-2443.5</v>
          </cell>
          <cell r="NA100">
            <v>-2983.699951171875</v>
          </cell>
          <cell r="NB100">
            <v>-3431.800048828125</v>
          </cell>
          <cell r="NC100">
            <v>-4414.2529296875</v>
          </cell>
          <cell r="ND100">
            <v>-6766.001953125</v>
          </cell>
          <cell r="NE100">
            <v>-5096.31298828125</v>
          </cell>
          <cell r="NF100">
            <v>-5402.091796875</v>
          </cell>
          <cell r="NG100">
            <v>-4704.9812735684691</v>
          </cell>
          <cell r="NH100">
            <v>-3282.753633178711</v>
          </cell>
          <cell r="NI100">
            <v>-4134.0374237971382</v>
          </cell>
          <cell r="NJ100">
            <v>-1158.9194364951416</v>
          </cell>
          <cell r="NK100">
            <v>-3631.5596030364636</v>
          </cell>
          <cell r="NL100">
            <v>-1625.6971657611946</v>
          </cell>
          <cell r="NM100">
            <v>-741.78747337581001</v>
          </cell>
          <cell r="NN100" t="str">
            <v>#N/A N/A</v>
          </cell>
          <cell r="NO100">
            <v>1916.5999755859375</v>
          </cell>
          <cell r="NP100">
            <v>1952.5</v>
          </cell>
          <cell r="NQ100">
            <v>2107.10009765625</v>
          </cell>
          <cell r="NR100">
            <v>2132.385986328125</v>
          </cell>
          <cell r="NS100">
            <v>2297.991943359375</v>
          </cell>
          <cell r="NT100">
            <v>2591.56494140625</v>
          </cell>
          <cell r="NU100">
            <v>2816.384033203125</v>
          </cell>
          <cell r="NV100">
            <v>3264.4299747062832</v>
          </cell>
          <cell r="NW100">
            <v>2775.9103415695718</v>
          </cell>
          <cell r="NX100">
            <v>2897.7440278423601</v>
          </cell>
          <cell r="NY100">
            <v>4596.7715122753152</v>
          </cell>
          <cell r="NZ100">
            <v>5266.5045812111339</v>
          </cell>
          <cell r="OA100">
            <v>5919.4099750504165</v>
          </cell>
          <cell r="OB100">
            <v>7254.851714454855</v>
          </cell>
          <cell r="OC100" t="str">
            <v>#N/A N/A</v>
          </cell>
          <cell r="OD100" t="str">
            <v>CLP</v>
          </cell>
        </row>
        <row r="101">
          <cell r="C101" t="str">
            <v>CIA PESQUERA CAM</v>
          </cell>
          <cell r="D101" t="str">
            <v>#N/A N/A</v>
          </cell>
          <cell r="E101" t="str">
            <v>#N/A N/A</v>
          </cell>
          <cell r="F101">
            <v>148825.92662820831</v>
          </cell>
          <cell r="G101">
            <v>141880.13689941558</v>
          </cell>
          <cell r="H101">
            <v>167601.66344062076</v>
          </cell>
          <cell r="I101">
            <v>167088.36457557304</v>
          </cell>
          <cell r="J101">
            <v>215637.84994862508</v>
          </cell>
          <cell r="K101">
            <v>142655.92498018438</v>
          </cell>
          <cell r="L101">
            <v>131695.63177428779</v>
          </cell>
          <cell r="M101">
            <v>157748.32869980091</v>
          </cell>
          <cell r="N101">
            <v>194595.36381186487</v>
          </cell>
          <cell r="O101">
            <v>217393.18393129195</v>
          </cell>
          <cell r="P101">
            <v>283350.79617504601</v>
          </cell>
          <cell r="Q101">
            <v>287565.40423079452</v>
          </cell>
          <cell r="R101" t="str">
            <v>#N/A N/A</v>
          </cell>
          <cell r="S101" t="str">
            <v>#N/A N/A</v>
          </cell>
          <cell r="T101" t="str">
            <v>#N/A N/A</v>
          </cell>
          <cell r="U101">
            <v>115940.06992994748</v>
          </cell>
          <cell r="V101">
            <v>125512.98814650785</v>
          </cell>
          <cell r="W101">
            <v>117457.1818121852</v>
          </cell>
          <cell r="X101">
            <v>137325.33520139419</v>
          </cell>
          <cell r="Y101">
            <v>209638.52782233438</v>
          </cell>
          <cell r="Z101">
            <v>153082.31984812301</v>
          </cell>
          <cell r="AA101">
            <v>126648.1048692185</v>
          </cell>
          <cell r="AB101">
            <v>143652.35904475005</v>
          </cell>
          <cell r="AC101">
            <v>187470.65976459091</v>
          </cell>
          <cell r="AD101">
            <v>207396.73398443425</v>
          </cell>
          <cell r="AE101">
            <v>237615.5053340634</v>
          </cell>
          <cell r="AF101">
            <v>258802.64405396651</v>
          </cell>
          <cell r="AG101" t="str">
            <v>#N/A N/A</v>
          </cell>
          <cell r="AH101" t="str">
            <v>#N/A N/A</v>
          </cell>
          <cell r="AI101" t="str">
            <v>#N/A N/A</v>
          </cell>
          <cell r="AJ101" t="str">
            <v>#N/A N/A</v>
          </cell>
          <cell r="AK101" t="str">
            <v>#N/A N/A</v>
          </cell>
          <cell r="AL101" t="str">
            <v>#N/A N/A</v>
          </cell>
          <cell r="AM101" t="str">
            <v>#N/A N/A</v>
          </cell>
          <cell r="AN101" t="str">
            <v>#N/A N/A</v>
          </cell>
          <cell r="AO101">
            <v>-6765.7853615413951</v>
          </cell>
          <cell r="AP101">
            <v>6527.7744659760574</v>
          </cell>
          <cell r="AQ101">
            <v>8935.0735146606421</v>
          </cell>
          <cell r="AR101">
            <v>3446.1196504425407</v>
          </cell>
          <cell r="AS101">
            <v>10160.439882547313</v>
          </cell>
          <cell r="AT101">
            <v>31794.138495692692</v>
          </cell>
          <cell r="AU101">
            <v>10064.870986942919</v>
          </cell>
          <cell r="AV101" t="str">
            <v>#N/A N/A</v>
          </cell>
          <cell r="AW101" t="str">
            <v>#N/A N/A</v>
          </cell>
          <cell r="AX101" t="str">
            <v>#N/A N/A</v>
          </cell>
          <cell r="AY101">
            <v>24035.62781136782</v>
          </cell>
          <cell r="AZ101">
            <v>6590.6066738902164</v>
          </cell>
          <cell r="BA101">
            <v>40642.360973280447</v>
          </cell>
          <cell r="BB101">
            <v>20180.528530302901</v>
          </cell>
          <cell r="BC101">
            <v>-5354.199942508727</v>
          </cell>
          <cell r="BD101">
            <v>-22800.160233479815</v>
          </cell>
          <cell r="BE101">
            <v>-8146.7155634197361</v>
          </cell>
          <cell r="BF101">
            <v>-7804.2229826801013</v>
          </cell>
          <cell r="BG101">
            <v>-14312.144396397613</v>
          </cell>
          <cell r="BH101">
            <v>-7457.8262898373659</v>
          </cell>
          <cell r="BI101">
            <v>13932.590035779227</v>
          </cell>
          <cell r="BJ101">
            <v>-7540.9603868866543</v>
          </cell>
          <cell r="BK101" t="str">
            <v>#N/A N/A</v>
          </cell>
          <cell r="BL101" t="str">
            <v>#N/A N/A</v>
          </cell>
          <cell r="BM101" t="str">
            <v>#N/A N/A</v>
          </cell>
          <cell r="BN101">
            <v>592.20862440176222</v>
          </cell>
          <cell r="BO101">
            <v>294.25847639981788</v>
          </cell>
          <cell r="BP101">
            <v>560.72697256023696</v>
          </cell>
          <cell r="BQ101">
            <v>813.46571758070741</v>
          </cell>
          <cell r="BR101">
            <v>100.01488401165446</v>
          </cell>
          <cell r="BS101">
            <v>25.704172995614819</v>
          </cell>
          <cell r="BT101">
            <v>92.802292829842401</v>
          </cell>
          <cell r="BU101">
            <v>606.53830928297782</v>
          </cell>
          <cell r="BV101">
            <v>1030.0425373465</v>
          </cell>
          <cell r="BW101">
            <v>65.397799126986797</v>
          </cell>
          <cell r="BX101">
            <v>37.674161846993982</v>
          </cell>
          <cell r="BY101">
            <v>246.82601717800563</v>
          </cell>
          <cell r="BZ101" t="str">
            <v>#N/A N/A</v>
          </cell>
          <cell r="CA101" t="str">
            <v>#N/A N/A</v>
          </cell>
          <cell r="CB101" t="str">
            <v>#N/A N/A</v>
          </cell>
          <cell r="CC101">
            <v>2660.0646647511253</v>
          </cell>
          <cell r="CD101">
            <v>3959.0631891283479</v>
          </cell>
          <cell r="CE101">
            <v>5185.0004066260699</v>
          </cell>
          <cell r="CF101">
            <v>6866.4233966006932</v>
          </cell>
          <cell r="CG101">
            <v>8834.2989956053516</v>
          </cell>
          <cell r="CH101">
            <v>11071.793124676349</v>
          </cell>
          <cell r="CI101">
            <v>8612.2567356925174</v>
          </cell>
          <cell r="CJ101">
            <v>4190.1446358201247</v>
          </cell>
          <cell r="CK101">
            <v>4768.4452684997314</v>
          </cell>
          <cell r="CL101">
            <v>4037.3232203470857</v>
          </cell>
          <cell r="CM101">
            <v>3080.1481413087804</v>
          </cell>
          <cell r="CN101">
            <v>3414.317452475595</v>
          </cell>
          <cell r="CO101" t="str">
            <v>#N/A N/A</v>
          </cell>
          <cell r="CP101" t="str">
            <v>#N/A N/A</v>
          </cell>
          <cell r="CQ101" t="str">
            <v>#N/A N/A</v>
          </cell>
          <cell r="CR101">
            <v>25815.300025233606</v>
          </cell>
          <cell r="CS101">
            <v>2223.7213758351254</v>
          </cell>
          <cell r="CT101">
            <v>33514.179014631532</v>
          </cell>
          <cell r="CU101">
            <v>13182.008325905083</v>
          </cell>
          <cell r="CV101">
            <v>-29818.05002701388</v>
          </cell>
          <cell r="CW101">
            <v>-50231.541897126059</v>
          </cell>
          <cell r="CX101">
            <v>-8842.7327596435553</v>
          </cell>
          <cell r="CY101">
            <v>-12835.008433120494</v>
          </cell>
          <cell r="CZ101">
            <v>-15483.222030925646</v>
          </cell>
          <cell r="DA101">
            <v>-11505.553705500108</v>
          </cell>
          <cell r="DB101">
            <v>9122.8553733129975</v>
          </cell>
          <cell r="DC101">
            <v>-7076.7703439709885</v>
          </cell>
          <cell r="DD101" t="str">
            <v>#N/A N/A</v>
          </cell>
          <cell r="DE101" t="str">
            <v>#N/A N/A</v>
          </cell>
          <cell r="DF101" t="str">
            <v>#N/A N/A</v>
          </cell>
          <cell r="DG101">
            <v>-9693.4559817202025</v>
          </cell>
          <cell r="DH101">
            <v>202.5124875603309</v>
          </cell>
          <cell r="DI101">
            <v>5481.0133211848333</v>
          </cell>
          <cell r="DJ101">
            <v>1920.3638698728121</v>
          </cell>
          <cell r="DK101">
            <v>-4824.8017868240013</v>
          </cell>
          <cell r="DL101">
            <v>-6894.8650128889403</v>
          </cell>
          <cell r="DM101">
            <v>-633.29916315749597</v>
          </cell>
          <cell r="DN101">
            <v>-2005.3491469595101</v>
          </cell>
          <cell r="DO101">
            <v>-3710.1957117169254</v>
          </cell>
          <cell r="DP101">
            <v>-1413.9796871850024</v>
          </cell>
          <cell r="DQ101">
            <v>1928.2321018052373</v>
          </cell>
          <cell r="DR101">
            <v>-1398.4625270350664</v>
          </cell>
          <cell r="DS101" t="str">
            <v>#N/A N/A</v>
          </cell>
          <cell r="DT101" t="str">
            <v>#N/A N/A</v>
          </cell>
          <cell r="DU101" t="str">
            <v>#N/A N/A</v>
          </cell>
          <cell r="DV101">
            <v>35508.756006953809</v>
          </cell>
          <cell r="DW101">
            <v>2021.2088882747942</v>
          </cell>
          <cell r="DX101">
            <v>28033.165693446699</v>
          </cell>
          <cell r="DY101">
            <v>11261.644456032269</v>
          </cell>
          <cell r="DZ101">
            <v>-24993.248240189878</v>
          </cell>
          <cell r="EA101">
            <v>-43336.676884237117</v>
          </cell>
          <cell r="EB101">
            <v>-8209.4335964860602</v>
          </cell>
          <cell r="EC101">
            <v>-10829.659286160982</v>
          </cell>
          <cell r="ED101">
            <v>-11773.02631920872</v>
          </cell>
          <cell r="EE101">
            <v>-10091.574018315107</v>
          </cell>
          <cell r="EF101">
            <v>7194.6232715077585</v>
          </cell>
          <cell r="EG101">
            <v>-5678.3078169359233</v>
          </cell>
          <cell r="EH101" t="str">
            <v>#N/A N/A</v>
          </cell>
          <cell r="EI101" t="str">
            <v>#N/A N/A</v>
          </cell>
          <cell r="EJ101" t="str">
            <v>#N/A N/A</v>
          </cell>
          <cell r="EK101">
            <v>4687.7512499999993</v>
          </cell>
          <cell r="EL101">
            <v>3179.0899999999992</v>
          </cell>
          <cell r="EM101">
            <v>3215.74802</v>
          </cell>
          <cell r="EN101">
            <v>5232.0423999999994</v>
          </cell>
          <cell r="EO101">
            <v>5660.9409999999998</v>
          </cell>
          <cell r="EP101">
            <v>1730.9119499999999</v>
          </cell>
          <cell r="EQ101">
            <v>39549.276000000005</v>
          </cell>
          <cell r="ER101">
            <v>5653.7184999999999</v>
          </cell>
          <cell r="ES101">
            <v>6968.78845</v>
          </cell>
          <cell r="ET101">
            <v>2830.59915</v>
          </cell>
          <cell r="EU101">
            <v>8995.4717999999993</v>
          </cell>
          <cell r="EV101">
            <v>6268.9841999999999</v>
          </cell>
          <cell r="EW101" t="str">
            <v>#N/A N/A</v>
          </cell>
          <cell r="EX101" t="str">
            <v>#N/A N/A</v>
          </cell>
          <cell r="EY101" t="str">
            <v>#N/A N/A</v>
          </cell>
          <cell r="EZ101" t="str">
            <v>#N/A N/A</v>
          </cell>
          <cell r="FA101" t="str">
            <v>#N/A N/A</v>
          </cell>
          <cell r="FB101" t="str">
            <v>#N/A N/A</v>
          </cell>
          <cell r="FC101" t="str">
            <v>#N/A N/A</v>
          </cell>
          <cell r="FD101" t="str">
            <v>#N/A N/A</v>
          </cell>
          <cell r="FE101" t="str">
            <v>#N/A N/A</v>
          </cell>
          <cell r="FF101">
            <v>153.97199999999998</v>
          </cell>
          <cell r="FG101">
            <v>150.655</v>
          </cell>
          <cell r="FH101">
            <v>143.15821</v>
          </cell>
          <cell r="FI101">
            <v>225.41805000000002</v>
          </cell>
          <cell r="FJ101">
            <v>683.97629999999981</v>
          </cell>
          <cell r="FK101">
            <v>603.72719999999993</v>
          </cell>
          <cell r="FL101" t="str">
            <v>#N/A N/A</v>
          </cell>
          <cell r="FM101" t="str">
            <v>#N/A N/A</v>
          </cell>
          <cell r="FN101" t="str">
            <v>#N/A N/A</v>
          </cell>
          <cell r="FO101">
            <v>26203.05675</v>
          </cell>
          <cell r="FP101">
            <v>28809.699999999993</v>
          </cell>
          <cell r="FQ101">
            <v>31287.00404</v>
          </cell>
          <cell r="FR101">
            <v>34013.754700000005</v>
          </cell>
          <cell r="FS101">
            <v>63313.659999999996</v>
          </cell>
          <cell r="FT101">
            <v>15915.154349999997</v>
          </cell>
          <cell r="FU101">
            <v>20017.764000000003</v>
          </cell>
          <cell r="FV101">
            <v>31949.25</v>
          </cell>
          <cell r="FW101">
            <v>41287.976859999995</v>
          </cell>
          <cell r="FX101">
            <v>38207.571299999996</v>
          </cell>
          <cell r="FY101">
            <v>47792.161199999995</v>
          </cell>
          <cell r="FZ101">
            <v>37131.348600000005</v>
          </cell>
          <cell r="GA101" t="str">
            <v>#N/A N/A</v>
          </cell>
          <cell r="GB101" t="str">
            <v>#N/A N/A</v>
          </cell>
          <cell r="GC101" t="str">
            <v>#N/A N/A</v>
          </cell>
          <cell r="GD101">
            <v>51710.87025</v>
          </cell>
          <cell r="GE101">
            <v>46456.862000000001</v>
          </cell>
          <cell r="GF101">
            <v>63074.851899999987</v>
          </cell>
          <cell r="GG101">
            <v>90012.647199999978</v>
          </cell>
          <cell r="GH101">
            <v>102827.871</v>
          </cell>
          <cell r="GI101">
            <v>48013.9041</v>
          </cell>
          <cell r="GJ101">
            <v>15030.287999999999</v>
          </cell>
          <cell r="GK101">
            <v>26247.737499999999</v>
          </cell>
          <cell r="GL101">
            <v>70735.955809999999</v>
          </cell>
          <cell r="GM101">
            <v>93114.994500000015</v>
          </cell>
          <cell r="GN101">
            <v>86914.14899999999</v>
          </cell>
          <cell r="GO101">
            <v>109785.5238</v>
          </cell>
          <cell r="GP101" t="str">
            <v>#N/A N/A</v>
          </cell>
          <cell r="GQ101" t="str">
            <v>#N/A N/A</v>
          </cell>
          <cell r="GR101" t="str">
            <v>#N/A N/A</v>
          </cell>
          <cell r="GS101">
            <v>85124.783249999993</v>
          </cell>
          <cell r="GT101">
            <v>84279.038</v>
          </cell>
          <cell r="GU101">
            <v>102206.80898</v>
          </cell>
          <cell r="GV101">
            <v>139076.49340000001</v>
          </cell>
          <cell r="GW101">
            <v>185487.4425</v>
          </cell>
          <cell r="GX101">
            <v>98405.718899999993</v>
          </cell>
          <cell r="GY101">
            <v>109098.288</v>
          </cell>
          <cell r="GZ101">
            <v>116043.3125</v>
          </cell>
          <cell r="HA101">
            <v>133684.39227000001</v>
          </cell>
          <cell r="HB101">
            <v>145927.44855</v>
          </cell>
          <cell r="HC101">
            <v>159704.52120000002</v>
          </cell>
          <cell r="HD101">
            <v>178604.75579999998</v>
          </cell>
          <cell r="HE101" t="str">
            <v>#N/A N/A</v>
          </cell>
          <cell r="HF101" t="str">
            <v>#N/A N/A</v>
          </cell>
          <cell r="HG101" t="str">
            <v>#N/A N/A</v>
          </cell>
          <cell r="HH101">
            <v>80896.63725</v>
          </cell>
          <cell r="HI101">
            <v>86648.577999999994</v>
          </cell>
          <cell r="HJ101">
            <v>102534.30429999999</v>
          </cell>
          <cell r="HK101">
            <v>109409.6574</v>
          </cell>
          <cell r="HL101">
            <v>141672.93399999995</v>
          </cell>
          <cell r="HM101">
            <v>103575.11205</v>
          </cell>
          <cell r="HN101">
            <v>118190.124</v>
          </cell>
          <cell r="HO101">
            <v>157954.4945</v>
          </cell>
          <cell r="HP101">
            <v>142047.89598999999</v>
          </cell>
          <cell r="HQ101">
            <v>139714.00230000002</v>
          </cell>
          <cell r="HR101">
            <v>160725.9339</v>
          </cell>
          <cell r="HS101">
            <v>178154.08620000002</v>
          </cell>
          <cell r="HT101" t="str">
            <v>#N/A N/A</v>
          </cell>
          <cell r="HU101" t="str">
            <v>#N/A N/A</v>
          </cell>
          <cell r="HV101" t="str">
            <v>#N/A N/A</v>
          </cell>
          <cell r="HW101">
            <v>179166.57524999999</v>
          </cell>
          <cell r="HX101">
            <v>188767.014</v>
          </cell>
          <cell r="HY101">
            <v>233520.69793999995</v>
          </cell>
          <cell r="HZ101">
            <v>278669.51649999997</v>
          </cell>
          <cell r="IA101">
            <v>368968.71800000005</v>
          </cell>
          <cell r="IB101">
            <v>237832.17344999997</v>
          </cell>
          <cell r="IC101">
            <v>274160.95199999999</v>
          </cell>
          <cell r="ID101">
            <v>326181.0625</v>
          </cell>
          <cell r="IE101">
            <v>321360.01767999999</v>
          </cell>
          <cell r="IF101">
            <v>336039.98760000005</v>
          </cell>
          <cell r="IG101">
            <v>381528.89879999997</v>
          </cell>
          <cell r="IH101">
            <v>428489.00279999996</v>
          </cell>
          <cell r="II101" t="str">
            <v>#N/A N/A</v>
          </cell>
          <cell r="IJ101" t="str">
            <v>#N/A N/A</v>
          </cell>
          <cell r="IK101" t="str">
            <v>#N/A N/A</v>
          </cell>
          <cell r="IL101">
            <v>10026.285749999999</v>
          </cell>
          <cell r="IM101">
            <v>13626.140000000001</v>
          </cell>
          <cell r="IN101">
            <v>16495.309880000001</v>
          </cell>
          <cell r="IO101">
            <v>35180.803</v>
          </cell>
          <cell r="IP101">
            <v>37324.794499999996</v>
          </cell>
          <cell r="IQ101">
            <v>12342.706349999999</v>
          </cell>
          <cell r="IR101">
            <v>16102.475999999997</v>
          </cell>
          <cell r="IS101">
            <v>33243.324500000002</v>
          </cell>
          <cell r="IT101">
            <v>46063.90711</v>
          </cell>
          <cell r="IU101">
            <v>48980.347199999997</v>
          </cell>
          <cell r="IV101">
            <v>42492.710399999996</v>
          </cell>
          <cell r="IW101">
            <v>48714.832799999996</v>
          </cell>
          <cell r="IX101" t="str">
            <v>#N/A N/A</v>
          </cell>
          <cell r="IY101" t="str">
            <v>#N/A N/A</v>
          </cell>
          <cell r="IZ101" t="str">
            <v>#N/A N/A</v>
          </cell>
          <cell r="JA101">
            <v>58765.560749999997</v>
          </cell>
          <cell r="JB101">
            <v>74975.638000000006</v>
          </cell>
          <cell r="JC101">
            <v>87442.850579999998</v>
          </cell>
          <cell r="JD101">
            <v>115858.55810000001</v>
          </cell>
          <cell r="JE101">
            <v>205136.00300000003</v>
          </cell>
          <cell r="JF101">
            <v>166127.45865000002</v>
          </cell>
          <cell r="JG101">
            <v>90329.615999999995</v>
          </cell>
          <cell r="JH101">
            <v>107875.7335</v>
          </cell>
          <cell r="JI101">
            <v>117483.09625</v>
          </cell>
          <cell r="JJ101">
            <v>124282.06125</v>
          </cell>
          <cell r="JK101">
            <v>141188.60909999997</v>
          </cell>
          <cell r="JL101">
            <v>151274.05379999999</v>
          </cell>
          <cell r="JM101" t="str">
            <v>#N/A N/A</v>
          </cell>
          <cell r="JN101" t="str">
            <v>#N/A N/A</v>
          </cell>
          <cell r="JO101" t="str">
            <v>#N/A N/A</v>
          </cell>
          <cell r="JP101">
            <v>74938.441500000001</v>
          </cell>
          <cell r="JQ101">
            <v>95316.160000000003</v>
          </cell>
          <cell r="JR101">
            <v>115083.66894</v>
          </cell>
          <cell r="JS101">
            <v>159562.84829999998</v>
          </cell>
          <cell r="JT101">
            <v>250613.1655</v>
          </cell>
          <cell r="JU101">
            <v>184614.36960000001</v>
          </cell>
          <cell r="JV101">
            <v>127838.87999999999</v>
          </cell>
          <cell r="JW101">
            <v>146240.80850000001</v>
          </cell>
          <cell r="JX101">
            <v>166472.41025999998</v>
          </cell>
          <cell r="JY101">
            <v>175805.58645</v>
          </cell>
          <cell r="JZ101">
            <v>187453.20300000001</v>
          </cell>
          <cell r="KA101">
            <v>208515.47040000002</v>
          </cell>
          <cell r="KB101" t="str">
            <v>#N/A N/A</v>
          </cell>
          <cell r="KC101" t="str">
            <v>#N/A N/A</v>
          </cell>
          <cell r="KD101" t="str">
            <v>#N/A N/A</v>
          </cell>
          <cell r="KE101" t="str">
            <v>#N/A N/A</v>
          </cell>
          <cell r="KF101" t="str">
            <v>#N/A N/A</v>
          </cell>
          <cell r="KG101" t="str">
            <v>#N/A N/A</v>
          </cell>
          <cell r="KH101" t="str">
            <v>#N/A N/A</v>
          </cell>
          <cell r="KI101">
            <v>184.5265</v>
          </cell>
          <cell r="KJ101">
            <v>-20.297999999999998</v>
          </cell>
          <cell r="KK101">
            <v>0</v>
          </cell>
          <cell r="KL101">
            <v>30732.0615</v>
          </cell>
          <cell r="KM101">
            <v>28423.368349999997</v>
          </cell>
          <cell r="KN101">
            <v>30647.922150000002</v>
          </cell>
          <cell r="KO101">
            <v>33168.905699999996</v>
          </cell>
          <cell r="KP101">
            <v>39806.313600000001</v>
          </cell>
          <cell r="KQ101" t="str">
            <v>#N/A N/A</v>
          </cell>
          <cell r="KR101" t="str">
            <v>#N/A N/A</v>
          </cell>
          <cell r="KS101" t="str">
            <v>#N/A N/A</v>
          </cell>
          <cell r="KT101">
            <v>104228.13374999999</v>
          </cell>
          <cell r="KU101">
            <v>93450.853999999992</v>
          </cell>
          <cell r="KV101">
            <v>118437.02900000001</v>
          </cell>
          <cell r="KW101">
            <v>119106.66820000001</v>
          </cell>
          <cell r="KX101">
            <v>118355.55249999998</v>
          </cell>
          <cell r="KY101">
            <v>53217.803850000004</v>
          </cell>
          <cell r="KZ101">
            <v>146322.07199999999</v>
          </cell>
          <cell r="LA101">
            <v>179940.25399999999</v>
          </cell>
          <cell r="LB101">
            <v>154887.60741999999</v>
          </cell>
          <cell r="LC101">
            <v>160234.40115000002</v>
          </cell>
          <cell r="LD101">
            <v>194075.69580000002</v>
          </cell>
          <cell r="LE101">
            <v>219973.5324</v>
          </cell>
          <cell r="LF101" t="str">
            <v>#N/A N/A</v>
          </cell>
          <cell r="LG101" t="str">
            <v>#N/A N/A</v>
          </cell>
          <cell r="LH101" t="str">
            <v>#N/A N/A</v>
          </cell>
          <cell r="LI101" t="str">
            <v>#N/A N/A</v>
          </cell>
          <cell r="LJ101" t="str">
            <v>#N/A N/A</v>
          </cell>
          <cell r="LK101" t="str">
            <v>#N/A N/A</v>
          </cell>
          <cell r="LL101" t="str">
            <v>#N/A N/A</v>
          </cell>
          <cell r="LM101" t="str">
            <v>#N/A N/A</v>
          </cell>
          <cell r="LN101">
            <v>-4875.4110736247667</v>
          </cell>
          <cell r="LO101">
            <v>-3334.7637093800508</v>
          </cell>
          <cell r="LP101">
            <v>-13021.710017955604</v>
          </cell>
          <cell r="LQ101">
            <v>-12791.883314364963</v>
          </cell>
          <cell r="LR101">
            <v>-8166.3024470463888</v>
          </cell>
          <cell r="LS101">
            <v>-12285.201685924309</v>
          </cell>
          <cell r="LT101">
            <v>-20210.926128077015</v>
          </cell>
          <cell r="LU101" t="str">
            <v>#N/A N/A</v>
          </cell>
          <cell r="LV101" t="str">
            <v>#N/A N/A</v>
          </cell>
          <cell r="LW101" t="str">
            <v>#N/A N/A</v>
          </cell>
          <cell r="LX101" t="str">
            <v>#N/A N/A</v>
          </cell>
          <cell r="LY101" t="str">
            <v>#N/A N/A</v>
          </cell>
          <cell r="LZ101" t="str">
            <v>#N/A N/A</v>
          </cell>
          <cell r="MA101" t="str">
            <v>#N/A N/A</v>
          </cell>
          <cell r="MB101" t="str">
            <v>#N/A N/A</v>
          </cell>
          <cell r="MC101" t="str">
            <v>#N/A N/A</v>
          </cell>
          <cell r="MD101" t="str">
            <v>#N/A N/A</v>
          </cell>
          <cell r="ME101" t="str">
            <v>#N/A N/A</v>
          </cell>
          <cell r="MF101">
            <v>4850.6346872020731</v>
          </cell>
          <cell r="MG101">
            <v>5611.3293402443369</v>
          </cell>
          <cell r="MH101">
            <v>3560.2082945409315</v>
          </cell>
          <cell r="MI101">
            <v>4344.6616710696162</v>
          </cell>
          <cell r="MJ101" t="str">
            <v>#N/A N/A</v>
          </cell>
          <cell r="MK101" t="str">
            <v>#N/A N/A</v>
          </cell>
          <cell r="ML101" t="str">
            <v>#N/A N/A</v>
          </cell>
          <cell r="MM101" t="str">
            <v>#N/A N/A</v>
          </cell>
          <cell r="MN101" t="str">
            <v>#N/A N/A</v>
          </cell>
          <cell r="MO101" t="str">
            <v>#N/A N/A</v>
          </cell>
          <cell r="MP101" t="str">
            <v>#N/A N/A</v>
          </cell>
          <cell r="MQ101" t="str">
            <v>#N/A N/A</v>
          </cell>
          <cell r="MR101" t="str">
            <v>#N/A N/A</v>
          </cell>
          <cell r="MS101" t="str">
            <v>#N/A N/A</v>
          </cell>
          <cell r="MT101" t="str">
            <v>#N/A N/A</v>
          </cell>
          <cell r="MU101">
            <v>339.45688907830828</v>
          </cell>
          <cell r="MV101">
            <v>248.70981183141944</v>
          </cell>
          <cell r="MW101">
            <v>244.31123137141552</v>
          </cell>
          <cell r="MX101">
            <v>604.95289090842766</v>
          </cell>
          <cell r="MY101" t="str">
            <v>#N/A N/A</v>
          </cell>
          <cell r="MZ101" t="str">
            <v>#N/A N/A</v>
          </cell>
          <cell r="NA101" t="str">
            <v>#N/A N/A</v>
          </cell>
          <cell r="NB101" t="str">
            <v>#N/A N/A</v>
          </cell>
          <cell r="NC101" t="str">
            <v>#N/A N/A</v>
          </cell>
          <cell r="ND101" t="str">
            <v>#N/A N/A</v>
          </cell>
          <cell r="NE101" t="str">
            <v>#N/A N/A</v>
          </cell>
          <cell r="NF101" t="str">
            <v>#N/A N/A</v>
          </cell>
          <cell r="NG101">
            <v>0</v>
          </cell>
          <cell r="NH101">
            <v>0</v>
          </cell>
          <cell r="NI101">
            <v>0</v>
          </cell>
          <cell r="NJ101">
            <v>0</v>
          </cell>
          <cell r="NK101" t="str">
            <v>#N/A N/A</v>
          </cell>
          <cell r="NL101">
            <v>0</v>
          </cell>
          <cell r="NM101">
            <v>0</v>
          </cell>
          <cell r="NN101" t="str">
            <v>#N/A N/A</v>
          </cell>
          <cell r="NO101" t="str">
            <v>#N/A N/A</v>
          </cell>
          <cell r="NP101" t="str">
            <v>#N/A N/A</v>
          </cell>
          <cell r="NQ101" t="str">
            <v>#N/A N/A</v>
          </cell>
          <cell r="NR101" t="str">
            <v>#N/A N/A</v>
          </cell>
          <cell r="NS101" t="str">
            <v>#N/A N/A</v>
          </cell>
          <cell r="NT101" t="str">
            <v>#N/A N/A</v>
          </cell>
          <cell r="NU101" t="str">
            <v>#N/A N/A</v>
          </cell>
          <cell r="NV101">
            <v>16034.374871938418</v>
          </cell>
          <cell r="NW101">
            <v>14674.490029395793</v>
          </cell>
          <cell r="NX101">
            <v>16739.296497340743</v>
          </cell>
          <cell r="NY101">
            <v>17758.264046840155</v>
          </cell>
          <cell r="NZ101">
            <v>17618.266172384676</v>
          </cell>
          <cell r="OA101">
            <v>17861.548459913462</v>
          </cell>
          <cell r="OB101">
            <v>17605.831373829573</v>
          </cell>
          <cell r="OC101" t="str">
            <v>#N/A N/A</v>
          </cell>
          <cell r="OD101" t="str">
            <v>CLP</v>
          </cell>
        </row>
        <row r="102">
          <cell r="C102" t="str">
            <v>POLPAICO</v>
          </cell>
          <cell r="D102">
            <v>114705.1015625</v>
          </cell>
          <cell r="E102">
            <v>117666.4765625</v>
          </cell>
          <cell r="F102">
            <v>117732.296875</v>
          </cell>
          <cell r="G102">
            <v>133156.296875</v>
          </cell>
          <cell r="H102">
            <v>129993.0234375</v>
          </cell>
          <cell r="I102">
            <v>134683.328125</v>
          </cell>
          <cell r="J102">
            <v>142302.796875</v>
          </cell>
          <cell r="K102">
            <v>127092.344</v>
          </cell>
          <cell r="L102">
            <v>125087.005</v>
          </cell>
          <cell r="M102">
            <v>139398.258</v>
          </cell>
          <cell r="N102">
            <v>148189.13500000001</v>
          </cell>
          <cell r="O102">
            <v>170609.09099999999</v>
          </cell>
          <cell r="P102">
            <v>147951.73499999999</v>
          </cell>
          <cell r="Q102">
            <v>150672.81099999999</v>
          </cell>
          <cell r="R102" t="str">
            <v>#N/A N/A</v>
          </cell>
          <cell r="S102">
            <v>86703</v>
          </cell>
          <cell r="T102">
            <v>87289.125</v>
          </cell>
          <cell r="U102">
            <v>84558.1015625</v>
          </cell>
          <cell r="V102">
            <v>103054.234375</v>
          </cell>
          <cell r="W102">
            <v>99165.90625</v>
          </cell>
          <cell r="X102">
            <v>105735.1875</v>
          </cell>
          <cell r="Y102">
            <v>126272.796875</v>
          </cell>
          <cell r="Z102">
            <v>84506.751999999993</v>
          </cell>
          <cell r="AA102">
            <v>86090.659999999989</v>
          </cell>
          <cell r="AB102">
            <v>95400.383000000002</v>
          </cell>
          <cell r="AC102">
            <v>100263.56899999999</v>
          </cell>
          <cell r="AD102">
            <v>106546.88799999999</v>
          </cell>
          <cell r="AE102">
            <v>95000.871999999988</v>
          </cell>
          <cell r="AF102">
            <v>101859.47499999999</v>
          </cell>
          <cell r="AG102" t="str">
            <v>#N/A N/A</v>
          </cell>
          <cell r="AH102">
            <v>23984.5</v>
          </cell>
          <cell r="AI102">
            <v>25950.9248046875</v>
          </cell>
          <cell r="AJ102">
            <v>30798.099609375</v>
          </cell>
          <cell r="AK102">
            <v>27997.654296875</v>
          </cell>
          <cell r="AL102">
            <v>27528.0986328125</v>
          </cell>
          <cell r="AM102">
            <v>27077.3837890625</v>
          </cell>
          <cell r="AN102">
            <v>12038.481323242188</v>
          </cell>
          <cell r="AO102">
            <v>17971.981</v>
          </cell>
          <cell r="AP102">
            <v>14669.84</v>
          </cell>
          <cell r="AQ102">
            <v>10031.661</v>
          </cell>
          <cell r="AR102">
            <v>13257.893</v>
          </cell>
          <cell r="AS102">
            <v>24724.595000000001</v>
          </cell>
          <cell r="AT102">
            <v>15288.233</v>
          </cell>
          <cell r="AU102">
            <v>12182.183000000001</v>
          </cell>
          <cell r="AV102" t="str">
            <v>#N/A N/A</v>
          </cell>
          <cell r="AW102">
            <v>11208.7998046875</v>
          </cell>
          <cell r="AX102">
            <v>15482.94140625</v>
          </cell>
          <cell r="AY102">
            <v>20506.599609375</v>
          </cell>
          <cell r="AZ102">
            <v>19292.609375</v>
          </cell>
          <cell r="BA102">
            <v>18338.189453125</v>
          </cell>
          <cell r="BB102">
            <v>17026.099609375</v>
          </cell>
          <cell r="BC102">
            <v>1224.6590576171875</v>
          </cell>
          <cell r="BD102">
            <v>8738.5929999999989</v>
          </cell>
          <cell r="BE102">
            <v>4866.3580000000002</v>
          </cell>
          <cell r="BF102">
            <v>-515.97799999999995</v>
          </cell>
          <cell r="BG102">
            <v>2554.9749999999999</v>
          </cell>
          <cell r="BH102">
            <v>15183.289999999999</v>
          </cell>
          <cell r="BI102">
            <v>6162.6669999999995</v>
          </cell>
          <cell r="BJ102">
            <v>3210.2539999999999</v>
          </cell>
          <cell r="BK102" t="str">
            <v>#N/A N/A</v>
          </cell>
          <cell r="BL102" t="str">
            <v>#N/A N/A</v>
          </cell>
          <cell r="BM102">
            <v>577.34002685546875</v>
          </cell>
          <cell r="BN102" t="str">
            <v>#N/A N/A</v>
          </cell>
          <cell r="BO102">
            <v>280.80099487304687</v>
          </cell>
          <cell r="BP102">
            <v>369.07000732421875</v>
          </cell>
          <cell r="BQ102">
            <v>404.81201171875</v>
          </cell>
          <cell r="BR102">
            <v>144.91799926757812</v>
          </cell>
          <cell r="BS102">
            <v>147.91</v>
          </cell>
          <cell r="BT102">
            <v>178.833</v>
          </cell>
          <cell r="BU102">
            <v>226.01499999999999</v>
          </cell>
          <cell r="BV102">
            <v>337.06099999999998</v>
          </cell>
          <cell r="BW102">
            <v>328.75899999999996</v>
          </cell>
          <cell r="BX102">
            <v>371.47899999999998</v>
          </cell>
          <cell r="BY102">
            <v>274.46100000000001</v>
          </cell>
          <cell r="BZ102" t="str">
            <v>#N/A N/A</v>
          </cell>
          <cell r="CA102">
            <v>2923</v>
          </cell>
          <cell r="CB102">
            <v>1651.58203125</v>
          </cell>
          <cell r="CC102">
            <v>1640.5</v>
          </cell>
          <cell r="CD102">
            <v>1320.7869873046875</v>
          </cell>
          <cell r="CE102">
            <v>1643.2340087890625</v>
          </cell>
          <cell r="CF102">
            <v>1811.14794921875</v>
          </cell>
          <cell r="CG102">
            <v>2421.0029296875</v>
          </cell>
          <cell r="CH102">
            <v>3061.8240000000001</v>
          </cell>
          <cell r="CI102">
            <v>2661.33</v>
          </cell>
          <cell r="CJ102">
            <v>2035.6869999999999</v>
          </cell>
          <cell r="CK102">
            <v>2143.741</v>
          </cell>
          <cell r="CL102">
            <v>1683.414</v>
          </cell>
          <cell r="CM102">
            <v>1698.8209999999999</v>
          </cell>
          <cell r="CN102">
            <v>1176.575</v>
          </cell>
          <cell r="CO102" t="str">
            <v>#N/A N/A</v>
          </cell>
          <cell r="CP102">
            <v>-7069.499755859375</v>
          </cell>
          <cell r="CQ102">
            <v>12499.480323791504</v>
          </cell>
          <cell r="CR102">
            <v>17568.899635314941</v>
          </cell>
          <cell r="CS102">
            <v>15944.658386230469</v>
          </cell>
          <cell r="CT102">
            <v>17828.080502986908</v>
          </cell>
          <cell r="CU102">
            <v>14407.452660560608</v>
          </cell>
          <cell r="CV102">
            <v>-2577.3569259643555</v>
          </cell>
          <cell r="CW102">
            <v>6904.2479999999996</v>
          </cell>
          <cell r="CX102">
            <v>984.96900000000005</v>
          </cell>
          <cell r="CY102">
            <v>-3426.7259999999997</v>
          </cell>
          <cell r="CZ102">
            <v>507.45699999999999</v>
          </cell>
          <cell r="DA102">
            <v>12137.429</v>
          </cell>
          <cell r="DB102">
            <v>3388.3049999999998</v>
          </cell>
          <cell r="DC102">
            <v>898.98</v>
          </cell>
          <cell r="DD102" t="str">
            <v>#N/A N/A</v>
          </cell>
          <cell r="DE102">
            <v>2242.39990234375</v>
          </cell>
          <cell r="DF102">
            <v>2523.679931640625</v>
          </cell>
          <cell r="DG102">
            <v>2540.5</v>
          </cell>
          <cell r="DH102">
            <v>1301.9339599609375</v>
          </cell>
          <cell r="DI102">
            <v>1612.802001953125</v>
          </cell>
          <cell r="DJ102">
            <v>2266.068115234375</v>
          </cell>
          <cell r="DK102">
            <v>-410.50799560546875</v>
          </cell>
          <cell r="DL102">
            <v>2080.9540000000002</v>
          </cell>
          <cell r="DM102">
            <v>585.77699999999993</v>
          </cell>
          <cell r="DN102">
            <v>-795.51900000000001</v>
          </cell>
          <cell r="DO102">
            <v>-115.761</v>
          </cell>
          <cell r="DP102">
            <v>1282.624</v>
          </cell>
          <cell r="DQ102">
            <v>-771.62399999999991</v>
          </cell>
          <cell r="DR102">
            <v>-265.41899999999998</v>
          </cell>
          <cell r="DS102" t="str">
            <v>#N/A N/A</v>
          </cell>
          <cell r="DT102">
            <v>-9311.900390625</v>
          </cell>
          <cell r="DU102">
            <v>9975.7998046875</v>
          </cell>
          <cell r="DV102">
            <v>15028.400390625</v>
          </cell>
          <cell r="DW102">
            <v>14642.7236328125</v>
          </cell>
          <cell r="DX102">
            <v>16215.2783203125</v>
          </cell>
          <cell r="DY102">
            <v>12141.3837890625</v>
          </cell>
          <cell r="DZ102">
            <v>-2166.84912109375</v>
          </cell>
          <cell r="EA102">
            <v>4823.2939999999999</v>
          </cell>
          <cell r="EB102">
            <v>399.19200000000001</v>
          </cell>
          <cell r="EC102">
            <v>-2631.2069999999999</v>
          </cell>
          <cell r="ED102">
            <v>623.21799999999996</v>
          </cell>
          <cell r="EE102">
            <v>10854.805</v>
          </cell>
          <cell r="EF102">
            <v>4159.9290000000001</v>
          </cell>
          <cell r="EG102">
            <v>1164.3989999999999</v>
          </cell>
          <cell r="EH102" t="str">
            <v>#N/A N/A</v>
          </cell>
          <cell r="EI102">
            <v>987.71099853515625</v>
          </cell>
          <cell r="EJ102">
            <v>1260.2340087890625</v>
          </cell>
          <cell r="EK102">
            <v>2539.986083984375</v>
          </cell>
          <cell r="EL102">
            <v>1072.31298828125</v>
          </cell>
          <cell r="EM102">
            <v>2367.23095703125</v>
          </cell>
          <cell r="EN102">
            <v>4805.1748046875</v>
          </cell>
          <cell r="EO102">
            <v>130.76100158691406</v>
          </cell>
          <cell r="EP102">
            <v>16663.385999999999</v>
          </cell>
          <cell r="EQ102">
            <v>25887.059999999998</v>
          </cell>
          <cell r="ER102">
            <v>6800.4619999999995</v>
          </cell>
          <cell r="ES102">
            <v>4367.4960000000001</v>
          </cell>
          <cell r="ET102">
            <v>12128.374</v>
          </cell>
          <cell r="EU102">
            <v>14198.617999999999</v>
          </cell>
          <cell r="EV102">
            <v>7792.6989999999996</v>
          </cell>
          <cell r="EW102" t="str">
            <v>#N/A N/A</v>
          </cell>
          <cell r="EX102">
            <v>48.534000396728516</v>
          </cell>
          <cell r="EY102">
            <v>137.1510009765625</v>
          </cell>
          <cell r="EZ102">
            <v>0</v>
          </cell>
          <cell r="FA102">
            <v>7.5479998588562012</v>
          </cell>
          <cell r="FB102">
            <v>7.7059998512268066</v>
          </cell>
          <cell r="FC102">
            <v>808.71697998046875</v>
          </cell>
          <cell r="FD102">
            <v>200.04899597167969</v>
          </cell>
          <cell r="FE102" t="str">
            <v>#N/A N/A</v>
          </cell>
          <cell r="FF102" t="str">
            <v>#N/A N/A</v>
          </cell>
          <cell r="FG102" t="str">
            <v>#N/A N/A</v>
          </cell>
          <cell r="FH102" t="str">
            <v>#N/A N/A</v>
          </cell>
          <cell r="FI102" t="str">
            <v>#N/A N/A</v>
          </cell>
          <cell r="FJ102" t="str">
            <v>#N/A N/A</v>
          </cell>
          <cell r="FK102">
            <v>0</v>
          </cell>
          <cell r="FL102" t="str">
            <v>#N/A N/A</v>
          </cell>
          <cell r="FM102">
            <v>24565.40234375</v>
          </cell>
          <cell r="FN102">
            <v>19266.923828125</v>
          </cell>
          <cell r="FO102">
            <v>18895.095703125</v>
          </cell>
          <cell r="FP102">
            <v>18663.92578125</v>
          </cell>
          <cell r="FQ102">
            <v>17527.1796875</v>
          </cell>
          <cell r="FR102">
            <v>20657.140625</v>
          </cell>
          <cell r="FS102">
            <v>25248.3046875</v>
          </cell>
          <cell r="FT102">
            <v>23685.548999999999</v>
          </cell>
          <cell r="FU102">
            <v>24407.137999999999</v>
          </cell>
          <cell r="FV102">
            <v>25448.303</v>
          </cell>
          <cell r="FW102">
            <v>26740.360999999997</v>
          </cell>
          <cell r="FX102">
            <v>31583.198999999997</v>
          </cell>
          <cell r="FY102">
            <v>26473.34</v>
          </cell>
          <cell r="FZ102">
            <v>25414.237999999998</v>
          </cell>
          <cell r="GA102" t="str">
            <v>#N/A N/A</v>
          </cell>
          <cell r="GB102">
            <v>7751.72998046875</v>
          </cell>
          <cell r="GC102">
            <v>5492.77490234375</v>
          </cell>
          <cell r="GD102">
            <v>6597.2412109375</v>
          </cell>
          <cell r="GE102">
            <v>8972.4755859375</v>
          </cell>
          <cell r="GF102">
            <v>7635.0849609375</v>
          </cell>
          <cell r="GG102">
            <v>9449.166015625</v>
          </cell>
          <cell r="GH102">
            <v>12685.88671875</v>
          </cell>
          <cell r="GI102">
            <v>14095.089</v>
          </cell>
          <cell r="GJ102">
            <v>14147.822</v>
          </cell>
          <cell r="GK102">
            <v>13675.921</v>
          </cell>
          <cell r="GL102">
            <v>17374.305</v>
          </cell>
          <cell r="GM102">
            <v>17949.120999999999</v>
          </cell>
          <cell r="GN102">
            <v>17981.234</v>
          </cell>
          <cell r="GO102">
            <v>16836.774000000001</v>
          </cell>
          <cell r="GP102" t="str">
            <v>#N/A N/A</v>
          </cell>
          <cell r="GQ102">
            <v>45023.3203125</v>
          </cell>
          <cell r="GR102">
            <v>36528.51953125</v>
          </cell>
          <cell r="GS102">
            <v>36135.72265625</v>
          </cell>
          <cell r="GT102">
            <v>37698.0078125</v>
          </cell>
          <cell r="GU102">
            <v>37551.5390625</v>
          </cell>
          <cell r="GV102">
            <v>46551.765625</v>
          </cell>
          <cell r="GW102">
            <v>45334.94921875</v>
          </cell>
          <cell r="GX102">
            <v>56954.725999999995</v>
          </cell>
          <cell r="GY102">
            <v>67695.385999999999</v>
          </cell>
          <cell r="GZ102">
            <v>53740.197999999997</v>
          </cell>
          <cell r="HA102">
            <v>54127.380999999994</v>
          </cell>
          <cell r="HB102">
            <v>65989.013999999996</v>
          </cell>
          <cell r="HC102">
            <v>65644.812999999995</v>
          </cell>
          <cell r="HD102">
            <v>57767.928999999996</v>
          </cell>
          <cell r="HE102" t="str">
            <v>#N/A N/A</v>
          </cell>
          <cell r="HF102">
            <v>103313.6796875</v>
          </cell>
          <cell r="HG102">
            <v>95926.234375</v>
          </cell>
          <cell r="HH102">
            <v>92960.1484375</v>
          </cell>
          <cell r="HI102">
            <v>97853.359375</v>
          </cell>
          <cell r="HJ102">
            <v>98768.9921875</v>
          </cell>
          <cell r="HK102">
            <v>103848.796875</v>
          </cell>
          <cell r="HL102">
            <v>115522.9375</v>
          </cell>
          <cell r="HM102">
            <v>110815.09699999999</v>
          </cell>
          <cell r="HN102">
            <v>107615.072</v>
          </cell>
          <cell r="HO102">
            <v>103789.14099999999</v>
          </cell>
          <cell r="HP102">
            <v>99618.415999999997</v>
          </cell>
          <cell r="HQ102">
            <v>95383.043999999994</v>
          </cell>
          <cell r="HR102">
            <v>91010.861999999994</v>
          </cell>
          <cell r="HS102">
            <v>85336.750999999989</v>
          </cell>
          <cell r="HT102" t="str">
            <v>#N/A N/A</v>
          </cell>
          <cell r="HU102">
            <v>158070.078125</v>
          </cell>
          <cell r="HV102">
            <v>149091.734375</v>
          </cell>
          <cell r="HW102">
            <v>143360.1875</v>
          </cell>
          <cell r="HX102">
            <v>148829.46875</v>
          </cell>
          <cell r="HY102">
            <v>150038.984375</v>
          </cell>
          <cell r="HZ102">
            <v>162511.90625</v>
          </cell>
          <cell r="IA102">
            <v>174645.15625</v>
          </cell>
          <cell r="IB102">
            <v>185183.61</v>
          </cell>
          <cell r="IC102">
            <v>186511.73499999999</v>
          </cell>
          <cell r="ID102">
            <v>168447.58599999998</v>
          </cell>
          <cell r="IE102">
            <v>165368.53699999998</v>
          </cell>
          <cell r="IF102">
            <v>170120.348</v>
          </cell>
          <cell r="IG102">
            <v>166420.52899999998</v>
          </cell>
          <cell r="IH102">
            <v>152521.72999999998</v>
          </cell>
          <cell r="II102" t="str">
            <v>#N/A N/A</v>
          </cell>
          <cell r="IJ102">
            <v>14287.361328125</v>
          </cell>
          <cell r="IK102">
            <v>12567.724609375</v>
          </cell>
          <cell r="IL102">
            <v>14565.822265625</v>
          </cell>
          <cell r="IM102">
            <v>17135.658203125</v>
          </cell>
          <cell r="IN102">
            <v>17675.994140625</v>
          </cell>
          <cell r="IO102">
            <v>20090.77734375</v>
          </cell>
          <cell r="IP102">
            <v>24457.83203125</v>
          </cell>
          <cell r="IQ102">
            <v>22261.539999999997</v>
          </cell>
          <cell r="IR102">
            <v>26738.292999999998</v>
          </cell>
          <cell r="IS102">
            <v>28568.830999999998</v>
          </cell>
          <cell r="IT102">
            <v>28334.152999999998</v>
          </cell>
          <cell r="IU102">
            <v>30330.382999999998</v>
          </cell>
          <cell r="IV102">
            <v>24771.271000000001</v>
          </cell>
          <cell r="IW102">
            <v>25921.981</v>
          </cell>
          <cell r="IX102" t="str">
            <v>#N/A N/A</v>
          </cell>
          <cell r="IY102">
            <v>41254.724609375</v>
          </cell>
          <cell r="IZ102">
            <v>32802.072265625</v>
          </cell>
          <cell r="JA102">
            <v>33440.2802734375</v>
          </cell>
          <cell r="JB102">
            <v>35236.196807861328</v>
          </cell>
          <cell r="JC102">
            <v>35963.25830078125</v>
          </cell>
          <cell r="JD102">
            <v>38466.723480224609</v>
          </cell>
          <cell r="JE102">
            <v>56080.857421875</v>
          </cell>
          <cell r="JF102">
            <v>62377.779000000002</v>
          </cell>
          <cell r="JG102">
            <v>61686.491000000002</v>
          </cell>
          <cell r="JH102">
            <v>44733.165999999997</v>
          </cell>
          <cell r="JI102">
            <v>39989.167999999998</v>
          </cell>
          <cell r="JJ102">
            <v>34391.274999999994</v>
          </cell>
          <cell r="JK102">
            <v>36132.978999999999</v>
          </cell>
          <cell r="JL102">
            <v>29147.21</v>
          </cell>
          <cell r="JM102" t="str">
            <v>#N/A N/A</v>
          </cell>
          <cell r="JN102">
            <v>65250.03564453125</v>
          </cell>
          <cell r="JO102">
            <v>55823.9267578125</v>
          </cell>
          <cell r="JP102">
            <v>55147.57470703125</v>
          </cell>
          <cell r="JQ102">
            <v>60865.56787109375</v>
          </cell>
          <cell r="JR102">
            <v>63038.669921875</v>
          </cell>
          <cell r="JS102">
            <v>77589.38916015625</v>
          </cell>
          <cell r="JT102">
            <v>90963.951416015625</v>
          </cell>
          <cell r="JU102">
            <v>97544.781000000003</v>
          </cell>
          <cell r="JV102">
            <v>99683.356</v>
          </cell>
          <cell r="JW102">
            <v>84309.401000000013</v>
          </cell>
          <cell r="JX102">
            <v>80794.098999999987</v>
          </cell>
          <cell r="JY102">
            <v>79164.101999999999</v>
          </cell>
          <cell r="JZ102">
            <v>74282.457999999984</v>
          </cell>
          <cell r="KA102">
            <v>62525.648999999998</v>
          </cell>
          <cell r="KB102" t="str">
            <v>#N/A N/A</v>
          </cell>
          <cell r="KC102">
            <v>575.54998779296875</v>
          </cell>
          <cell r="KD102">
            <v>563.655029296875</v>
          </cell>
          <cell r="KE102">
            <v>613.27801513671875</v>
          </cell>
          <cell r="KF102">
            <v>669.69097900390625</v>
          </cell>
          <cell r="KG102">
            <v>2.0460000038146973</v>
          </cell>
          <cell r="KH102">
            <v>1.7300000190734863</v>
          </cell>
          <cell r="KI102">
            <v>0</v>
          </cell>
          <cell r="KJ102">
            <v>0</v>
          </cell>
          <cell r="KK102">
            <v>0</v>
          </cell>
          <cell r="KL102">
            <v>0</v>
          </cell>
          <cell r="KM102">
            <v>0</v>
          </cell>
          <cell r="KN102">
            <v>0</v>
          </cell>
          <cell r="KO102">
            <v>0</v>
          </cell>
          <cell r="KP102">
            <v>0</v>
          </cell>
          <cell r="KQ102" t="str">
            <v>#N/A N/A</v>
          </cell>
          <cell r="KR102">
            <v>92820.045593261719</v>
          </cell>
          <cell r="KS102">
            <v>93267.812744140625</v>
          </cell>
          <cell r="KT102">
            <v>88212.621276855469</v>
          </cell>
          <cell r="KU102">
            <v>87963.903381347656</v>
          </cell>
          <cell r="KV102">
            <v>87000.319437503815</v>
          </cell>
          <cell r="KW102">
            <v>84922.510273456573</v>
          </cell>
          <cell r="KX102">
            <v>83681.19970703125</v>
          </cell>
          <cell r="KY102">
            <v>87638.828999999998</v>
          </cell>
          <cell r="KZ102">
            <v>86828.379000000001</v>
          </cell>
          <cell r="LA102">
            <v>84138.184999999998</v>
          </cell>
          <cell r="LB102">
            <v>84574.438000000009</v>
          </cell>
          <cell r="LC102">
            <v>90956.245999999999</v>
          </cell>
          <cell r="LD102">
            <v>92138.070999999996</v>
          </cell>
          <cell r="LE102">
            <v>89996.080999999991</v>
          </cell>
          <cell r="LF102" t="str">
            <v>#N/A N/A</v>
          </cell>
          <cell r="LG102">
            <v>-6560</v>
          </cell>
          <cell r="LH102">
            <v>-7432.84619140625</v>
          </cell>
          <cell r="LI102">
            <v>-3805.89990234375</v>
          </cell>
          <cell r="LJ102">
            <v>-13549.2353515625</v>
          </cell>
          <cell r="LK102">
            <v>-6552.916015625</v>
          </cell>
          <cell r="LL102">
            <v>-10351.595703125</v>
          </cell>
          <cell r="LM102">
            <v>-14333.9658203125</v>
          </cell>
          <cell r="LN102">
            <v>-6059.2929999999997</v>
          </cell>
          <cell r="LO102">
            <v>-6797.5079999999998</v>
          </cell>
          <cell r="LP102">
            <v>-6576.0149999999994</v>
          </cell>
          <cell r="LQ102">
            <v>-6946.8609999999999</v>
          </cell>
          <cell r="LR102">
            <v>-6186.8089999999993</v>
          </cell>
          <cell r="LS102">
            <v>-5152.29</v>
          </cell>
          <cell r="LT102">
            <v>-3100.009</v>
          </cell>
          <cell r="LU102" t="str">
            <v>#N/A N/A</v>
          </cell>
          <cell r="LV102" t="str">
            <v>#N/A N/A</v>
          </cell>
          <cell r="LW102" t="str">
            <v>#N/A N/A</v>
          </cell>
          <cell r="LX102" t="str">
            <v>#N/A N/A</v>
          </cell>
          <cell r="LY102" t="str">
            <v>#N/A N/A</v>
          </cell>
          <cell r="LZ102" t="str">
            <v>#N/A N/A</v>
          </cell>
          <cell r="MA102" t="str">
            <v>#N/A N/A</v>
          </cell>
          <cell r="MB102" t="str">
            <v>#N/A N/A</v>
          </cell>
          <cell r="MC102" t="str">
            <v>#N/A N/A</v>
          </cell>
          <cell r="MD102" t="str">
            <v>#N/A N/A</v>
          </cell>
          <cell r="ME102" t="str">
            <v>#N/A N/A</v>
          </cell>
          <cell r="MF102">
            <v>2004.653</v>
          </cell>
          <cell r="MG102">
            <v>1723.473</v>
          </cell>
          <cell r="MH102">
            <v>1469.9659999999999</v>
          </cell>
          <cell r="MI102">
            <v>1212.9829999999999</v>
          </cell>
          <cell r="MJ102" t="str">
            <v>#N/A N/A</v>
          </cell>
          <cell r="MK102" t="str">
            <v>#N/A N/A</v>
          </cell>
          <cell r="ML102" t="str">
            <v>#N/A N/A</v>
          </cell>
          <cell r="MM102" t="str">
            <v>#N/A N/A</v>
          </cell>
          <cell r="MN102" t="str">
            <v>#N/A N/A</v>
          </cell>
          <cell r="MO102" t="str">
            <v>#N/A N/A</v>
          </cell>
          <cell r="MP102" t="str">
            <v>#N/A N/A</v>
          </cell>
          <cell r="MQ102" t="str">
            <v>#N/A N/A</v>
          </cell>
          <cell r="MR102">
            <v>957.67499999999995</v>
          </cell>
          <cell r="MS102">
            <v>882.28699999999992</v>
          </cell>
          <cell r="MT102">
            <v>2228.2860000000001</v>
          </cell>
          <cell r="MU102">
            <v>405.65199999999999</v>
          </cell>
          <cell r="MV102">
            <v>-593.89499999999998</v>
          </cell>
          <cell r="MW102">
            <v>2067.0630000000001</v>
          </cell>
          <cell r="MX102">
            <v>94.405999999999992</v>
          </cell>
          <cell r="MY102" t="str">
            <v>#N/A N/A</v>
          </cell>
          <cell r="MZ102">
            <v>-7075.7001953125</v>
          </cell>
          <cell r="NA102">
            <v>-8658.8994140625</v>
          </cell>
          <cell r="NB102">
            <v>-23107.400390625</v>
          </cell>
          <cell r="NC102">
            <v>-16421.9140625</v>
          </cell>
          <cell r="ND102">
            <v>-18350.28515625</v>
          </cell>
          <cell r="NE102">
            <v>-12263.1923828125</v>
          </cell>
          <cell r="NF102">
            <v>-15558.8447265625</v>
          </cell>
          <cell r="NG102">
            <v>-9.9979999999999993</v>
          </cell>
          <cell r="NH102">
            <v>-1801.876</v>
          </cell>
          <cell r="NI102">
            <v>-192.70999999999998</v>
          </cell>
          <cell r="NJ102">
            <v>-6.34</v>
          </cell>
          <cell r="NK102">
            <v>-617.81599999999992</v>
          </cell>
          <cell r="NL102">
            <v>-5500.7389999999996</v>
          </cell>
          <cell r="NM102">
            <v>-4158.6459999999997</v>
          </cell>
          <cell r="NN102" t="str">
            <v>#N/A N/A</v>
          </cell>
          <cell r="NO102">
            <v>12775.7001953125</v>
          </cell>
          <cell r="NP102">
            <v>10467.9833984375</v>
          </cell>
          <cell r="NQ102">
            <v>10291.5</v>
          </cell>
          <cell r="NR102">
            <v>8705.044921875</v>
          </cell>
          <cell r="NS102">
            <v>9189.9091796875</v>
          </cell>
          <cell r="NT102">
            <v>10051.2841796875</v>
          </cell>
          <cell r="NU102">
            <v>10813.822265625</v>
          </cell>
          <cell r="NV102">
            <v>9233.387999999999</v>
          </cell>
          <cell r="NW102">
            <v>9803.482</v>
          </cell>
          <cell r="NX102">
            <v>10547.638999999999</v>
          </cell>
          <cell r="NY102">
            <v>10702.918</v>
          </cell>
          <cell r="NZ102">
            <v>9541.3050000000003</v>
          </cell>
          <cell r="OA102">
            <v>9125.5659999999989</v>
          </cell>
          <cell r="OB102">
            <v>8971.9290000000001</v>
          </cell>
          <cell r="OC102" t="str">
            <v>#N/A N/A</v>
          </cell>
          <cell r="OD102" t="str">
            <v>CLP</v>
          </cell>
        </row>
        <row r="103">
          <cell r="C103" t="str">
            <v>FOSFOROS</v>
          </cell>
          <cell r="D103">
            <v>44684.8984375</v>
          </cell>
          <cell r="E103">
            <v>44564.199219000002</v>
          </cell>
          <cell r="F103">
            <v>47645.109375</v>
          </cell>
          <cell r="G103">
            <v>50475.95703125</v>
          </cell>
          <cell r="H103">
            <v>49559.625</v>
          </cell>
          <cell r="I103">
            <v>58015.66796875</v>
          </cell>
          <cell r="J103">
            <v>50459.6875</v>
          </cell>
          <cell r="K103">
            <v>17748.633999999998</v>
          </cell>
          <cell r="L103">
            <v>17680.516</v>
          </cell>
          <cell r="M103">
            <v>19270.167000000001</v>
          </cell>
          <cell r="N103">
            <v>20077.787</v>
          </cell>
          <cell r="O103">
            <v>20226.435000000001</v>
          </cell>
          <cell r="P103">
            <v>22686.05</v>
          </cell>
          <cell r="Q103">
            <v>25317.155999999999</v>
          </cell>
          <cell r="R103">
            <v>23833.418000000001</v>
          </cell>
          <cell r="S103">
            <v>21355</v>
          </cell>
          <cell r="T103">
            <v>20205.800780999998</v>
          </cell>
          <cell r="U103">
            <v>24207.94140625</v>
          </cell>
          <cell r="V103">
            <v>26512.095703125</v>
          </cell>
          <cell r="W103">
            <v>24455.68359375</v>
          </cell>
          <cell r="X103">
            <v>31861.4453125</v>
          </cell>
          <cell r="Y103">
            <v>26960.083984375</v>
          </cell>
          <cell r="Z103">
            <v>9453.7950000000001</v>
          </cell>
          <cell r="AA103">
            <v>8946.0049999999992</v>
          </cell>
          <cell r="AB103">
            <v>9905.2049999999999</v>
          </cell>
          <cell r="AC103">
            <v>10497.326999999999</v>
          </cell>
          <cell r="AD103">
            <v>10828.078</v>
          </cell>
          <cell r="AE103">
            <v>11953.394999999999</v>
          </cell>
          <cell r="AF103">
            <v>13284.179</v>
          </cell>
          <cell r="AG103">
            <v>13098.280999999999</v>
          </cell>
          <cell r="AH103">
            <v>8585.300048828125</v>
          </cell>
          <cell r="AI103">
            <v>10123.900146</v>
          </cell>
          <cell r="AJ103">
            <v>9979.921875</v>
          </cell>
          <cell r="AK103">
            <v>9789.416748046875</v>
          </cell>
          <cell r="AL103">
            <v>8916.393798828125</v>
          </cell>
          <cell r="AM103">
            <v>9415.287109375</v>
          </cell>
          <cell r="AN103">
            <v>6535.3818359375</v>
          </cell>
          <cell r="AO103">
            <v>1853.6610000000001</v>
          </cell>
          <cell r="AP103">
            <v>2978.2089999999998</v>
          </cell>
          <cell r="AQ103">
            <v>3729.9120000000003</v>
          </cell>
          <cell r="AR103">
            <v>4997.4670000000006</v>
          </cell>
          <cell r="AS103">
            <v>3873.9369999999999</v>
          </cell>
          <cell r="AT103">
            <v>4714.8379999999997</v>
          </cell>
          <cell r="AU103">
            <v>4237.5649999999996</v>
          </cell>
          <cell r="AV103">
            <v>4823.6509999999998</v>
          </cell>
          <cell r="AW103">
            <v>6688.10009765625</v>
          </cell>
          <cell r="AX103">
            <v>7671.7001949999994</v>
          </cell>
          <cell r="AY103">
            <v>7242.65478515625</v>
          </cell>
          <cell r="AZ103">
            <v>6807.8818359375</v>
          </cell>
          <cell r="BA103">
            <v>5751.77490234375</v>
          </cell>
          <cell r="BB103">
            <v>5809.97802734375</v>
          </cell>
          <cell r="BC103">
            <v>3302.98388671875</v>
          </cell>
          <cell r="BD103">
            <v>935.44999999999993</v>
          </cell>
          <cell r="BE103">
            <v>2029.019</v>
          </cell>
          <cell r="BF103">
            <v>2772.94</v>
          </cell>
          <cell r="BG103">
            <v>3987.9759999999997</v>
          </cell>
          <cell r="BH103">
            <v>2807.915</v>
          </cell>
          <cell r="BI103">
            <v>3844.8109999999997</v>
          </cell>
          <cell r="BJ103">
            <v>3315.41</v>
          </cell>
          <cell r="BK103">
            <v>3164.9139999999998</v>
          </cell>
          <cell r="BL103" t="str">
            <v>#N/A N/A</v>
          </cell>
          <cell r="BM103" t="str">
            <v>#N/A N/A</v>
          </cell>
          <cell r="BN103" t="str">
            <v>#N/A N/A</v>
          </cell>
          <cell r="BO103">
            <v>23.472999572753906</v>
          </cell>
          <cell r="BP103">
            <v>42.558998107910156</v>
          </cell>
          <cell r="BQ103">
            <v>28.169000625610352</v>
          </cell>
          <cell r="BR103">
            <v>55.625999450683594</v>
          </cell>
          <cell r="BS103">
            <v>146.43299999999999</v>
          </cell>
          <cell r="BT103">
            <v>4.3999999999999995</v>
          </cell>
          <cell r="BU103">
            <v>15.817</v>
          </cell>
          <cell r="BV103">
            <v>42.97</v>
          </cell>
          <cell r="BW103">
            <v>36.989999999999995</v>
          </cell>
          <cell r="BX103">
            <v>31.841999999999999</v>
          </cell>
          <cell r="BY103">
            <v>432.238</v>
          </cell>
          <cell r="BZ103">
            <v>646.86599999999999</v>
          </cell>
          <cell r="CA103">
            <v>212.30000305175781</v>
          </cell>
          <cell r="CB103">
            <v>197.199997</v>
          </cell>
          <cell r="CC103">
            <v>333.52700805664062</v>
          </cell>
          <cell r="CD103">
            <v>387.50399780273437</v>
          </cell>
          <cell r="CE103">
            <v>768.56201171875</v>
          </cell>
          <cell r="CF103">
            <v>614.97601318359375</v>
          </cell>
          <cell r="CG103">
            <v>866.13897705078125</v>
          </cell>
          <cell r="CH103">
            <v>481.86899999999997</v>
          </cell>
          <cell r="CI103">
            <v>330.57099999999997</v>
          </cell>
          <cell r="CJ103">
            <v>625.39599999999996</v>
          </cell>
          <cell r="CK103">
            <v>576.928</v>
          </cell>
          <cell r="CL103">
            <v>513.01099999999997</v>
          </cell>
          <cell r="CM103">
            <v>333.40899999999999</v>
          </cell>
          <cell r="CN103">
            <v>401.32499999999999</v>
          </cell>
          <cell r="CO103">
            <v>297.245</v>
          </cell>
          <cell r="CP103">
            <v>6355.6000928878784</v>
          </cell>
          <cell r="CQ103">
            <v>7072.2001950000003</v>
          </cell>
          <cell r="CR103">
            <v>6728.2217712402344</v>
          </cell>
          <cell r="CS103">
            <v>5613.4158630371094</v>
          </cell>
          <cell r="CT103">
            <v>6471.3928833007812</v>
          </cell>
          <cell r="CU103">
            <v>5237.3230056762695</v>
          </cell>
          <cell r="CV103">
            <v>33811.803466796875</v>
          </cell>
          <cell r="CW103">
            <v>3317.0040000000008</v>
          </cell>
          <cell r="CX103">
            <v>4300.4259999999995</v>
          </cell>
          <cell r="CY103">
            <v>6365.4240000000009</v>
          </cell>
          <cell r="CZ103">
            <v>5819.915</v>
          </cell>
          <cell r="DA103">
            <v>4992.4870000000001</v>
          </cell>
          <cell r="DB103">
            <v>9025.2540000000008</v>
          </cell>
          <cell r="DC103">
            <v>7077.7669999999998</v>
          </cell>
          <cell r="DD103">
            <v>9026.0969999999998</v>
          </cell>
          <cell r="DE103">
            <v>1096.5999755859375</v>
          </cell>
          <cell r="DF103">
            <v>1202.3000489999999</v>
          </cell>
          <cell r="DG103">
            <v>1195.6500244140625</v>
          </cell>
          <cell r="DH103">
            <v>1006.1300048828125</v>
          </cell>
          <cell r="DI103">
            <v>1139.06396484375</v>
          </cell>
          <cell r="DJ103">
            <v>985.3759765625</v>
          </cell>
          <cell r="DK103">
            <v>8283.501953125</v>
          </cell>
          <cell r="DL103">
            <v>-6754.4709999999995</v>
          </cell>
          <cell r="DM103">
            <v>273.53399999999999</v>
          </cell>
          <cell r="DN103">
            <v>543.346</v>
          </cell>
          <cell r="DO103">
            <v>1106.4159999999999</v>
          </cell>
          <cell r="DP103">
            <v>436.85999999999996</v>
          </cell>
          <cell r="DQ103">
            <v>593.51900000000001</v>
          </cell>
          <cell r="DR103">
            <v>941.9</v>
          </cell>
          <cell r="DS103">
            <v>627.601</v>
          </cell>
          <cell r="DT103">
            <v>5259</v>
          </cell>
          <cell r="DU103">
            <v>5869.8999020000001</v>
          </cell>
          <cell r="DV103">
            <v>5532.57177734375</v>
          </cell>
          <cell r="DW103">
            <v>4607.2861328125</v>
          </cell>
          <cell r="DX103">
            <v>5332.3291015625</v>
          </cell>
          <cell r="DY103">
            <v>4251.94677734375</v>
          </cell>
          <cell r="DZ103">
            <v>25528.302734375</v>
          </cell>
          <cell r="EA103">
            <v>10071.475</v>
          </cell>
          <cell r="EB103">
            <v>4026.8919999999998</v>
          </cell>
          <cell r="EC103">
            <v>5822.0779999999995</v>
          </cell>
          <cell r="ED103">
            <v>4713.4989999999998</v>
          </cell>
          <cell r="EE103">
            <v>4555.6269999999995</v>
          </cell>
          <cell r="EF103">
            <v>8431.7350000000006</v>
          </cell>
          <cell r="EG103">
            <v>6135.8669999999993</v>
          </cell>
          <cell r="EH103">
            <v>8398.4959999999992</v>
          </cell>
          <cell r="EI103">
            <v>1266.8509521484375</v>
          </cell>
          <cell r="EJ103">
            <v>749.67999299999997</v>
          </cell>
          <cell r="EK103">
            <v>1865.7230224609375</v>
          </cell>
          <cell r="EL103">
            <v>1809.116943359375</v>
          </cell>
          <cell r="EM103">
            <v>1083.39697265625</v>
          </cell>
          <cell r="EN103">
            <v>2111.49609375</v>
          </cell>
          <cell r="EO103">
            <v>21384.158203125</v>
          </cell>
          <cell r="EP103">
            <v>2457.9189999999999</v>
          </cell>
          <cell r="EQ103">
            <v>1546.5229999999999</v>
          </cell>
          <cell r="ER103">
            <v>1397.5259999999998</v>
          </cell>
          <cell r="ES103">
            <v>3167.623</v>
          </cell>
          <cell r="ET103">
            <v>2729.4339999999997</v>
          </cell>
          <cell r="EU103">
            <v>642.077</v>
          </cell>
          <cell r="EV103">
            <v>8330.0609999999997</v>
          </cell>
          <cell r="EW103">
            <v>14360.537999999999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 t="str">
            <v>#N/A N/A</v>
          </cell>
          <cell r="FF103" t="str">
            <v>#N/A N/A</v>
          </cell>
          <cell r="FG103" t="str">
            <v>#N/A N/A</v>
          </cell>
          <cell r="FH103">
            <v>0</v>
          </cell>
          <cell r="FI103">
            <v>0.14599999999999999</v>
          </cell>
          <cell r="FJ103">
            <v>0</v>
          </cell>
          <cell r="FK103">
            <v>15257.449999999999</v>
          </cell>
          <cell r="FL103">
            <v>19926.287</v>
          </cell>
          <cell r="FM103">
            <v>8823.05859375</v>
          </cell>
          <cell r="FN103">
            <v>10203.556640999999</v>
          </cell>
          <cell r="FO103">
            <v>10752.990234375</v>
          </cell>
          <cell r="FP103">
            <v>12149.654296875</v>
          </cell>
          <cell r="FQ103">
            <v>12595.23828125</v>
          </cell>
          <cell r="FR103">
            <v>15361.8486328125</v>
          </cell>
          <cell r="FS103">
            <v>5522.89599609375</v>
          </cell>
          <cell r="FT103">
            <v>3593.5159999999996</v>
          </cell>
          <cell r="FU103">
            <v>3498.864</v>
          </cell>
          <cell r="FV103">
            <v>3879.6879999999996</v>
          </cell>
          <cell r="FW103">
            <v>4457.2299999999996</v>
          </cell>
          <cell r="FX103">
            <v>4134.8549999999996</v>
          </cell>
          <cell r="FY103">
            <v>4399.6909999999998</v>
          </cell>
          <cell r="FZ103">
            <v>4819.3760000000002</v>
          </cell>
          <cell r="GA103">
            <v>4425.9299999999994</v>
          </cell>
          <cell r="GB103">
            <v>12379.3466796875</v>
          </cell>
          <cell r="GC103">
            <v>14235.192383</v>
          </cell>
          <cell r="GD103">
            <v>15578.6162109375</v>
          </cell>
          <cell r="GE103">
            <v>16490.8046875</v>
          </cell>
          <cell r="GF103">
            <v>17141.232421875</v>
          </cell>
          <cell r="GG103">
            <v>18300.1796875</v>
          </cell>
          <cell r="GH103">
            <v>4545.1982421875</v>
          </cell>
          <cell r="GI103">
            <v>2964.9479999999999</v>
          </cell>
          <cell r="GJ103">
            <v>2406.8049999999998</v>
          </cell>
          <cell r="GK103">
            <v>2396.442</v>
          </cell>
          <cell r="GL103">
            <v>2826.1509999999998</v>
          </cell>
          <cell r="GM103">
            <v>2727.4409999999998</v>
          </cell>
          <cell r="GN103">
            <v>3526.6769999999997</v>
          </cell>
          <cell r="GO103">
            <v>4135.4040000000005</v>
          </cell>
          <cell r="GP103">
            <v>4019.1759999999999</v>
          </cell>
          <cell r="GQ103">
            <v>23419.947265625</v>
          </cell>
          <cell r="GR103">
            <v>26176.861327999999</v>
          </cell>
          <cell r="GS103">
            <v>30189.630859375</v>
          </cell>
          <cell r="GT103">
            <v>31904.77734375</v>
          </cell>
          <cell r="GU103">
            <v>33405.6328125</v>
          </cell>
          <cell r="GV103">
            <v>38267.0859375</v>
          </cell>
          <cell r="GW103">
            <v>33779.140625</v>
          </cell>
          <cell r="GX103">
            <v>11221.055999999999</v>
          </cell>
          <cell r="GY103">
            <v>9116.3889999999992</v>
          </cell>
          <cell r="GZ103">
            <v>10045.406999999999</v>
          </cell>
          <cell r="HA103">
            <v>11908.963</v>
          </cell>
          <cell r="HB103">
            <v>11699.41</v>
          </cell>
          <cell r="HC103">
            <v>12065.862999999999</v>
          </cell>
          <cell r="HD103">
            <v>33839.862000000001</v>
          </cell>
          <cell r="HE103">
            <v>43750.314999999995</v>
          </cell>
          <cell r="HF103">
            <v>42565.29296875</v>
          </cell>
          <cell r="HG103">
            <v>43713.441405999998</v>
          </cell>
          <cell r="HH103">
            <v>46549.4921875</v>
          </cell>
          <cell r="HI103">
            <v>51334.67578125</v>
          </cell>
          <cell r="HJ103">
            <v>51464.29296875</v>
          </cell>
          <cell r="HK103">
            <v>58456.421875</v>
          </cell>
          <cell r="HL103">
            <v>27272.388671875</v>
          </cell>
          <cell r="HM103">
            <v>25671.525999999998</v>
          </cell>
          <cell r="HN103">
            <v>25056.545999999998</v>
          </cell>
          <cell r="HO103">
            <v>24647.324999999997</v>
          </cell>
          <cell r="HP103">
            <v>24417.185999999998</v>
          </cell>
          <cell r="HQ103">
            <v>33357.720999999998</v>
          </cell>
          <cell r="HR103">
            <v>33922.550999999999</v>
          </cell>
          <cell r="HS103">
            <v>34580.68</v>
          </cell>
          <cell r="HT103">
            <v>35143.68</v>
          </cell>
          <cell r="HU103">
            <v>68808.7578125</v>
          </cell>
          <cell r="HV103">
            <v>72785.921875</v>
          </cell>
          <cell r="HW103">
            <v>80147.3125</v>
          </cell>
          <cell r="HX103">
            <v>86599.546875</v>
          </cell>
          <cell r="HY103">
            <v>87930.6953125</v>
          </cell>
          <cell r="HZ103">
            <v>99848.359375</v>
          </cell>
          <cell r="IA103">
            <v>120001.328125</v>
          </cell>
          <cell r="IB103">
            <v>99188.395999999993</v>
          </cell>
          <cell r="IC103">
            <v>98657.316999999995</v>
          </cell>
          <cell r="ID103">
            <v>99279.675999999992</v>
          </cell>
          <cell r="IE103">
            <v>102280.53199999999</v>
          </cell>
          <cell r="IF103">
            <v>103543.19799999999</v>
          </cell>
          <cell r="IG103">
            <v>106234.317</v>
          </cell>
          <cell r="IH103">
            <v>83642.088999999993</v>
          </cell>
          <cell r="II103">
            <v>79746.631999999998</v>
          </cell>
          <cell r="IJ103">
            <v>4132.4609375</v>
          </cell>
          <cell r="IK103">
            <v>3541.991943</v>
          </cell>
          <cell r="IL103">
            <v>3801.595947265625</v>
          </cell>
          <cell r="IM103">
            <v>4103.05078125</v>
          </cell>
          <cell r="IN103">
            <v>4345.44580078125</v>
          </cell>
          <cell r="IO103">
            <v>5699.31494140625</v>
          </cell>
          <cell r="IP103">
            <v>1286.633056640625</v>
          </cell>
          <cell r="IQ103">
            <v>1976.8329999999999</v>
          </cell>
          <cell r="IR103">
            <v>1953.222</v>
          </cell>
          <cell r="IS103">
            <v>1860.444</v>
          </cell>
          <cell r="IT103">
            <v>1932.7769999999998</v>
          </cell>
          <cell r="IU103">
            <v>2163.346</v>
          </cell>
          <cell r="IV103">
            <v>2281.6559999999999</v>
          </cell>
          <cell r="IW103">
            <v>1622.175</v>
          </cell>
          <cell r="IX103">
            <v>1908.857</v>
          </cell>
          <cell r="IY103">
            <v>4576.8870239257812</v>
          </cell>
          <cell r="IZ103">
            <v>5547.8159180000002</v>
          </cell>
          <cell r="JA103">
            <v>9279.55078125</v>
          </cell>
          <cell r="JB103">
            <v>18114.97705078125</v>
          </cell>
          <cell r="JC103">
            <v>17555.42333984375</v>
          </cell>
          <cell r="JD103">
            <v>23582.666015625</v>
          </cell>
          <cell r="JE103">
            <v>16994.432373046875</v>
          </cell>
          <cell r="JF103">
            <v>6129.1970000000001</v>
          </cell>
          <cell r="JG103">
            <v>9038.7639999999992</v>
          </cell>
          <cell r="JH103">
            <v>8328.2929999999997</v>
          </cell>
          <cell r="JI103">
            <v>10849.603999999999</v>
          </cell>
          <cell r="JJ103">
            <v>10932.884</v>
          </cell>
          <cell r="JK103">
            <v>14068.550999999999</v>
          </cell>
          <cell r="JL103">
            <v>11938.01</v>
          </cell>
          <cell r="JM103">
            <v>5165.098</v>
          </cell>
          <cell r="JN103">
            <v>16151.758850097656</v>
          </cell>
          <cell r="JO103">
            <v>15075.886962999999</v>
          </cell>
          <cell r="JP103">
            <v>19719.625</v>
          </cell>
          <cell r="JQ103">
            <v>29765.636474609375</v>
          </cell>
          <cell r="JR103">
            <v>28203.946533203125</v>
          </cell>
          <cell r="JS103">
            <v>36432.33837890625</v>
          </cell>
          <cell r="JT103">
            <v>30134.374755859375</v>
          </cell>
          <cell r="JU103">
            <v>15087.477999999999</v>
          </cell>
          <cell r="JV103">
            <v>15993.941000000001</v>
          </cell>
          <cell r="JW103">
            <v>15756.53</v>
          </cell>
          <cell r="JX103">
            <v>18898.511999999999</v>
          </cell>
          <cell r="JY103">
            <v>18904.114000000001</v>
          </cell>
          <cell r="JZ103">
            <v>22220.720999999998</v>
          </cell>
          <cell r="KA103">
            <v>20660.837</v>
          </cell>
          <cell r="KB103">
            <v>14478.475</v>
          </cell>
          <cell r="KC103">
            <v>0</v>
          </cell>
          <cell r="KD103">
            <v>0</v>
          </cell>
          <cell r="KE103">
            <v>0</v>
          </cell>
          <cell r="KF103">
            <v>0</v>
          </cell>
          <cell r="KG103">
            <v>0</v>
          </cell>
          <cell r="KH103">
            <v>0</v>
          </cell>
          <cell r="KI103">
            <v>0</v>
          </cell>
          <cell r="KJ103">
            <v>0</v>
          </cell>
          <cell r="KK103">
            <v>0</v>
          </cell>
          <cell r="KL103">
            <v>0</v>
          </cell>
          <cell r="KM103">
            <v>0</v>
          </cell>
          <cell r="KN103">
            <v>0</v>
          </cell>
          <cell r="KO103">
            <v>0</v>
          </cell>
          <cell r="KP103">
            <v>0</v>
          </cell>
          <cell r="KQ103">
            <v>0</v>
          </cell>
          <cell r="KR103">
            <v>52656.998046875</v>
          </cell>
          <cell r="KS103">
            <v>57710.039062999997</v>
          </cell>
          <cell r="KT103">
            <v>60427.69140625</v>
          </cell>
          <cell r="KU103">
            <v>56833.908203125</v>
          </cell>
          <cell r="KV103">
            <v>59726.751953125</v>
          </cell>
          <cell r="KW103">
            <v>63416.01953125</v>
          </cell>
          <cell r="KX103">
            <v>89866.953125</v>
          </cell>
          <cell r="KY103">
            <v>84100.917999999991</v>
          </cell>
          <cell r="KZ103">
            <v>82663.375999999989</v>
          </cell>
          <cell r="LA103">
            <v>83523.146000000008</v>
          </cell>
          <cell r="LB103">
            <v>83382.01999999999</v>
          </cell>
          <cell r="LC103">
            <v>84639.084000000003</v>
          </cell>
          <cell r="LD103">
            <v>84013.59599999999</v>
          </cell>
          <cell r="LE103">
            <v>62981.252</v>
          </cell>
          <cell r="LF103">
            <v>65268.156999999999</v>
          </cell>
          <cell r="LG103">
            <v>-6216</v>
          </cell>
          <cell r="LH103">
            <v>-5001.2998049999997</v>
          </cell>
          <cell r="LI103">
            <v>-6006.69287109375</v>
          </cell>
          <cell r="LJ103">
            <v>-5951.56884765625</v>
          </cell>
          <cell r="LK103">
            <v>-4963.90576171875</v>
          </cell>
          <cell r="LL103">
            <v>-8107.06005859375</v>
          </cell>
          <cell r="LM103">
            <v>-4476.671875</v>
          </cell>
          <cell r="LN103">
            <v>-1205.3029999999999</v>
          </cell>
          <cell r="LO103">
            <v>-224.512</v>
          </cell>
          <cell r="LP103">
            <v>-956.428</v>
          </cell>
          <cell r="LQ103">
            <v>-771.54399999999998</v>
          </cell>
          <cell r="LR103">
            <v>-937.31599999999992</v>
          </cell>
          <cell r="LS103">
            <v>-1008.81</v>
          </cell>
          <cell r="LT103">
            <v>-1165.7809999999999</v>
          </cell>
          <cell r="LU103">
            <v>-1112.133</v>
          </cell>
          <cell r="LV103" t="str">
            <v>#N/A N/A</v>
          </cell>
          <cell r="LW103" t="str">
            <v>#N/A N/A</v>
          </cell>
          <cell r="LX103" t="str">
            <v>#N/A N/A</v>
          </cell>
          <cell r="LY103" t="str">
            <v>#N/A N/A</v>
          </cell>
          <cell r="LZ103" t="str">
            <v>#N/A N/A</v>
          </cell>
          <cell r="MA103" t="str">
            <v>#N/A N/A</v>
          </cell>
          <cell r="MB103" t="str">
            <v>#N/A N/A</v>
          </cell>
          <cell r="MC103" t="str">
            <v>#N/A N/A</v>
          </cell>
          <cell r="MD103" t="str">
            <v>#N/A N/A</v>
          </cell>
          <cell r="ME103" t="str">
            <v>#N/A N/A</v>
          </cell>
          <cell r="MF103">
            <v>438.67699999999996</v>
          </cell>
          <cell r="MG103">
            <v>541.87299999999993</v>
          </cell>
          <cell r="MH103">
            <v>488.18599999999998</v>
          </cell>
          <cell r="MI103">
            <v>349.87899999999996</v>
          </cell>
          <cell r="MJ103">
            <v>260.51600000000002</v>
          </cell>
          <cell r="MK103" t="str">
            <v>#N/A N/A</v>
          </cell>
          <cell r="ML103" t="str">
            <v>#N/A N/A</v>
          </cell>
          <cell r="MM103" t="str">
            <v>#N/A N/A</v>
          </cell>
          <cell r="MN103" t="str">
            <v>#N/A N/A</v>
          </cell>
          <cell r="MO103" t="str">
            <v>#N/A N/A</v>
          </cell>
          <cell r="MP103" t="str">
            <v>#N/A N/A</v>
          </cell>
          <cell r="MQ103" t="str">
            <v>#N/A N/A</v>
          </cell>
          <cell r="MR103">
            <v>1590.0649999999998</v>
          </cell>
          <cell r="MS103">
            <v>28.693999999999999</v>
          </cell>
          <cell r="MT103">
            <v>388.96899999999999</v>
          </cell>
          <cell r="MU103">
            <v>781.71899999999994</v>
          </cell>
          <cell r="MV103">
            <v>871.49599999999998</v>
          </cell>
          <cell r="MW103">
            <v>572.93999999999994</v>
          </cell>
          <cell r="MX103">
            <v>639.63299999999992</v>
          </cell>
          <cell r="MY103">
            <v>992.13599999999997</v>
          </cell>
          <cell r="MZ103">
            <v>-2853.60009765625</v>
          </cell>
          <cell r="NA103">
            <v>-2651.3000489999999</v>
          </cell>
          <cell r="NB103">
            <v>-3769.177978515625</v>
          </cell>
          <cell r="NC103">
            <v>-8860.1171875</v>
          </cell>
          <cell r="ND103">
            <v>-2921.035888671875</v>
          </cell>
          <cell r="NE103">
            <v>-4119.77001953125</v>
          </cell>
          <cell r="NF103">
            <v>-4539.93017578125</v>
          </cell>
          <cell r="NG103">
            <v>-11956.226999999999</v>
          </cell>
          <cell r="NH103">
            <v>-7066.0709999999999</v>
          </cell>
          <cell r="NI103">
            <v>-4493.4529999999995</v>
          </cell>
          <cell r="NJ103">
            <v>-4577.8809999999994</v>
          </cell>
          <cell r="NK103">
            <v>-3093.7819999999997</v>
          </cell>
          <cell r="NL103">
            <v>-8333.2489999999998</v>
          </cell>
          <cell r="NM103">
            <v>-26368.462</v>
          </cell>
          <cell r="NN103">
            <v>-5583.8769999999995</v>
          </cell>
          <cell r="NO103">
            <v>1897.199951171875</v>
          </cell>
          <cell r="NP103">
            <v>2452.1999510000001</v>
          </cell>
          <cell r="NQ103">
            <v>2737.26708984375</v>
          </cell>
          <cell r="NR103">
            <v>2981.534912109375</v>
          </cell>
          <cell r="NS103">
            <v>3164.618896484375</v>
          </cell>
          <cell r="NT103">
            <v>3605.30908203125</v>
          </cell>
          <cell r="NU103">
            <v>3232.39794921875</v>
          </cell>
          <cell r="NV103">
            <v>918.21100000000001</v>
          </cell>
          <cell r="NW103">
            <v>949.18999999999994</v>
          </cell>
          <cell r="NX103">
            <v>956.97199999999998</v>
          </cell>
          <cell r="NY103">
            <v>1009.491</v>
          </cell>
          <cell r="NZ103">
            <v>1066.0219999999999</v>
          </cell>
          <cell r="OA103">
            <v>870.02699999999993</v>
          </cell>
          <cell r="OB103">
            <v>922.15499999999997</v>
          </cell>
          <cell r="OC103">
            <v>1658.7369999999999</v>
          </cell>
          <cell r="OD103" t="str">
            <v>CLP</v>
          </cell>
        </row>
        <row r="104">
          <cell r="C104" t="str">
            <v>MARINSA</v>
          </cell>
          <cell r="D104">
            <v>12678.1943359375</v>
          </cell>
          <cell r="E104">
            <v>19027.294921875</v>
          </cell>
          <cell r="F104">
            <v>298.28201293945313</v>
          </cell>
          <cell r="G104">
            <v>2003224.875</v>
          </cell>
          <cell r="H104">
            <v>2059585.875</v>
          </cell>
          <cell r="I104">
            <v>212702.921875</v>
          </cell>
          <cell r="J104">
            <v>122803.921875</v>
          </cell>
          <cell r="K104">
            <v>1533401.375</v>
          </cell>
          <cell r="L104">
            <v>2787435.6724752472</v>
          </cell>
          <cell r="M104">
            <v>2403.4201426053564</v>
          </cell>
          <cell r="N104">
            <v>336.53892155041456</v>
          </cell>
          <cell r="O104">
            <v>869.98890353779404</v>
          </cell>
          <cell r="P104">
            <v>22.26200472776917</v>
          </cell>
          <cell r="Q104">
            <v>866.83725926705438</v>
          </cell>
          <cell r="R104" t="str">
            <v>#N/A N/A</v>
          </cell>
          <cell r="S104" t="str">
            <v>#N/A N/A</v>
          </cell>
          <cell r="T104" t="str">
            <v>#N/A N/A</v>
          </cell>
          <cell r="U104" t="str">
            <v>#N/A N/A</v>
          </cell>
          <cell r="V104" t="str">
            <v>#N/A N/A</v>
          </cell>
          <cell r="W104" t="str">
            <v>#N/A N/A</v>
          </cell>
          <cell r="X104" t="str">
            <v>#N/A N/A</v>
          </cell>
          <cell r="Y104" t="str">
            <v>#N/A N/A</v>
          </cell>
          <cell r="Z104" t="str">
            <v>#N/A N/A</v>
          </cell>
          <cell r="AA104" t="str">
            <v>#N/A N/A</v>
          </cell>
          <cell r="AB104" t="str">
            <v>#N/A N/A</v>
          </cell>
          <cell r="AC104" t="str">
            <v>#N/A N/A</v>
          </cell>
          <cell r="AD104" t="str">
            <v>#N/A N/A</v>
          </cell>
          <cell r="AE104" t="str">
            <v>#N/A N/A</v>
          </cell>
          <cell r="AF104" t="str">
            <v>#N/A N/A</v>
          </cell>
          <cell r="AG104" t="str">
            <v>#N/A N/A</v>
          </cell>
          <cell r="AH104">
            <v>12272.353698730469</v>
          </cell>
          <cell r="AI104">
            <v>18455.170318603516</v>
          </cell>
          <cell r="AJ104">
            <v>-591.95294189453125</v>
          </cell>
          <cell r="AK104">
            <v>105990.986328125</v>
          </cell>
          <cell r="AL104">
            <v>-91982.91015625</v>
          </cell>
          <cell r="AM104">
            <v>76661.75</v>
          </cell>
          <cell r="AN104">
            <v>-64757.875</v>
          </cell>
          <cell r="AO104">
            <v>-285195.814453125</v>
          </cell>
          <cell r="AP104">
            <v>147185.45623354576</v>
          </cell>
          <cell r="AQ104">
            <v>1833.6417308546802</v>
          </cell>
          <cell r="AR104">
            <v>-78.785123253131729</v>
          </cell>
          <cell r="AS104">
            <v>341.35669392798417</v>
          </cell>
          <cell r="AT104" t="str">
            <v>#N/A N/A</v>
          </cell>
          <cell r="AU104" t="str">
            <v>#N/A N/A</v>
          </cell>
          <cell r="AV104" t="str">
            <v>#N/A N/A</v>
          </cell>
          <cell r="AW104">
            <v>10630.9677734375</v>
          </cell>
          <cell r="AX104">
            <v>17223.736328125</v>
          </cell>
          <cell r="AY104">
            <v>-1687.2359619140625</v>
          </cell>
          <cell r="AZ104">
            <v>70870.09375</v>
          </cell>
          <cell r="BA104">
            <v>-125213.9609375</v>
          </cell>
          <cell r="BB104">
            <v>37188.625</v>
          </cell>
          <cell r="BC104">
            <v>-117928.8203125</v>
          </cell>
          <cell r="BD104">
            <v>-326040.8125</v>
          </cell>
          <cell r="BE104">
            <v>85539.748561845452</v>
          </cell>
          <cell r="BF104">
            <v>1305.9437281212438</v>
          </cell>
          <cell r="BG104">
            <v>-93.374960892600555</v>
          </cell>
          <cell r="BH104">
            <v>8.9178816991345613</v>
          </cell>
          <cell r="BI104">
            <v>-534.85893410050551</v>
          </cell>
          <cell r="BJ104">
            <v>-64166.253224309803</v>
          </cell>
          <cell r="BK104" t="str">
            <v>#N/A N/A</v>
          </cell>
          <cell r="BL104" t="str">
            <v>#N/A N/A</v>
          </cell>
          <cell r="BM104" t="str">
            <v>#N/A N/A</v>
          </cell>
          <cell r="BN104">
            <v>0</v>
          </cell>
          <cell r="BO104">
            <v>11388.26171875</v>
          </cell>
          <cell r="BP104">
            <v>18254.72265625</v>
          </cell>
          <cell r="BQ104">
            <v>15974.01953125</v>
          </cell>
          <cell r="BR104">
            <v>13140.1474609375</v>
          </cell>
          <cell r="BS104">
            <v>3722.114013671875</v>
          </cell>
          <cell r="BT104">
            <v>5515.1076881734916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 t="str">
            <v>#N/A N/A</v>
          </cell>
          <cell r="BZ104" t="str">
            <v>#N/A N/A</v>
          </cell>
          <cell r="CA104" t="str">
            <v>#N/A N/A</v>
          </cell>
          <cell r="CB104" t="str">
            <v>#N/A N/A</v>
          </cell>
          <cell r="CC104" t="str">
            <v>#N/A N/A</v>
          </cell>
          <cell r="CD104" t="str">
            <v>#N/A N/A</v>
          </cell>
          <cell r="CE104" t="str">
            <v>#N/A N/A</v>
          </cell>
          <cell r="CF104" t="str">
            <v>#N/A N/A</v>
          </cell>
          <cell r="CG104" t="str">
            <v>#N/A N/A</v>
          </cell>
          <cell r="CH104" t="str">
            <v>#N/A N/A</v>
          </cell>
          <cell r="CI104" t="str">
            <v>#N/A N/A</v>
          </cell>
          <cell r="CJ104" t="str">
            <v>#N/A N/A</v>
          </cell>
          <cell r="CK104" t="str">
            <v>#N/A N/A</v>
          </cell>
          <cell r="CL104" t="str">
            <v>#N/A N/A</v>
          </cell>
          <cell r="CM104" t="str">
            <v>#N/A N/A</v>
          </cell>
          <cell r="CN104" t="str">
            <v>#N/A N/A</v>
          </cell>
          <cell r="CO104" t="str">
            <v>#N/A N/A</v>
          </cell>
          <cell r="CP104">
            <v>10195.614776611328</v>
          </cell>
          <cell r="CQ104">
            <v>18571.583374023438</v>
          </cell>
          <cell r="CR104">
            <v>50363.580444335937</v>
          </cell>
          <cell r="CS104">
            <v>86739.0224609375</v>
          </cell>
          <cell r="CT104">
            <v>-37801.078125</v>
          </cell>
          <cell r="CU104">
            <v>77708.23046875</v>
          </cell>
          <cell r="CV104">
            <v>-8498.7578125</v>
          </cell>
          <cell r="CW104">
            <v>-355248.439453125</v>
          </cell>
          <cell r="CX104">
            <v>113388.59485412388</v>
          </cell>
          <cell r="CY104">
            <v>-131372.6185375122</v>
          </cell>
          <cell r="CZ104">
            <v>-11659.711913542182</v>
          </cell>
          <cell r="DA104">
            <v>2809.1327352273875</v>
          </cell>
          <cell r="DB104">
            <v>15492.642828625207</v>
          </cell>
          <cell r="DC104">
            <v>-60888.115643380705</v>
          </cell>
          <cell r="DD104" t="str">
            <v>#N/A N/A</v>
          </cell>
          <cell r="DE104">
            <v>-188.04600524902344</v>
          </cell>
          <cell r="DF104">
            <v>71.023002624511719</v>
          </cell>
          <cell r="DG104">
            <v>-67.911003112792969</v>
          </cell>
          <cell r="DH104">
            <v>11152.8271484375</v>
          </cell>
          <cell r="DI104">
            <v>-4279.44677734375</v>
          </cell>
          <cell r="DJ104">
            <v>16019.62890625</v>
          </cell>
          <cell r="DK104">
            <v>11388.9482421875</v>
          </cell>
          <cell r="DL104">
            <v>-20038.712890625</v>
          </cell>
          <cell r="DM104">
            <v>18688.954048348263</v>
          </cell>
          <cell r="DN104">
            <v>2.4184143113356371</v>
          </cell>
          <cell r="DO104">
            <v>-216.41592498545444</v>
          </cell>
          <cell r="DP104">
            <v>-131.29103612614773</v>
          </cell>
          <cell r="DQ104">
            <v>175.24193465192653</v>
          </cell>
          <cell r="DR104">
            <v>0</v>
          </cell>
          <cell r="DS104" t="str">
            <v>#N/A N/A</v>
          </cell>
          <cell r="DT104">
            <v>10383.6611328125</v>
          </cell>
          <cell r="DU104">
            <v>18500.560546875</v>
          </cell>
          <cell r="DV104">
            <v>50431.48828125</v>
          </cell>
          <cell r="DW104">
            <v>75586.1953125</v>
          </cell>
          <cell r="DX104">
            <v>-33521.6328125</v>
          </cell>
          <cell r="DY104">
            <v>61688.6015625</v>
          </cell>
          <cell r="DZ104">
            <v>-19887.703125</v>
          </cell>
          <cell r="EA104">
            <v>-335209.75</v>
          </cell>
          <cell r="EB104">
            <v>94699.64080577562</v>
          </cell>
          <cell r="EC104">
            <v>-131375.03695182354</v>
          </cell>
          <cell r="ED104">
            <v>-11443.295988556725</v>
          </cell>
          <cell r="EE104">
            <v>2940.4237713535344</v>
          </cell>
          <cell r="EF104">
            <v>15317.400893973279</v>
          </cell>
          <cell r="EG104">
            <v>-60888.115643380705</v>
          </cell>
          <cell r="EH104" t="str">
            <v>#N/A N/A</v>
          </cell>
          <cell r="EI104">
            <v>8.6689996719360352</v>
          </cell>
          <cell r="EJ104">
            <v>52.423000335693359</v>
          </cell>
          <cell r="EK104">
            <v>971.7979736328125</v>
          </cell>
          <cell r="EL104">
            <v>330081.84375</v>
          </cell>
          <cell r="EM104">
            <v>328402.375</v>
          </cell>
          <cell r="EN104">
            <v>259902.0625</v>
          </cell>
          <cell r="EO104">
            <v>116737.3359375</v>
          </cell>
          <cell r="EP104">
            <v>152744.921875</v>
          </cell>
          <cell r="EQ104">
            <v>246910.71599999999</v>
          </cell>
          <cell r="ER104">
            <v>462.35499999999996</v>
          </cell>
          <cell r="ES104">
            <v>1426.3154100000002</v>
          </cell>
          <cell r="ET104">
            <v>4910.3302500000009</v>
          </cell>
          <cell r="EU104">
            <v>1782.4652999999996</v>
          </cell>
          <cell r="EV104">
            <v>348.63119999999998</v>
          </cell>
          <cell r="EW104" t="str">
            <v>#N/A N/A</v>
          </cell>
          <cell r="EX104">
            <v>226.51499938964844</v>
          </cell>
          <cell r="EY104">
            <v>381.60198974609375</v>
          </cell>
          <cell r="EZ104">
            <v>391.14199829101562</v>
          </cell>
          <cell r="FA104">
            <v>4867.26318359375</v>
          </cell>
          <cell r="FB104">
            <v>1053.0389404296875</v>
          </cell>
          <cell r="FC104">
            <v>7071.955078125</v>
          </cell>
          <cell r="FD104">
            <v>184.67399597167969</v>
          </cell>
          <cell r="FE104">
            <v>1576.10302734375</v>
          </cell>
          <cell r="FF104">
            <v>5266.4039999999995</v>
          </cell>
          <cell r="FG104">
            <v>121.56299999999999</v>
          </cell>
          <cell r="FH104">
            <v>99.109529999999978</v>
          </cell>
          <cell r="FI104">
            <v>94.055550000000011</v>
          </cell>
          <cell r="FJ104">
            <v>97.710899999999995</v>
          </cell>
          <cell r="FK104">
            <v>59339.581200000008</v>
          </cell>
          <cell r="FL104" t="str">
            <v>#N/A N/A</v>
          </cell>
          <cell r="FM104">
            <v>0</v>
          </cell>
          <cell r="FN104">
            <v>0</v>
          </cell>
          <cell r="FO104">
            <v>5.4229998588562012</v>
          </cell>
          <cell r="FP104">
            <v>133667.34375</v>
          </cell>
          <cell r="FQ104">
            <v>138847.234375</v>
          </cell>
          <cell r="FR104">
            <v>146628.359375</v>
          </cell>
          <cell r="FS104">
            <v>163195.140625</v>
          </cell>
          <cell r="FT104">
            <v>122620.0234375</v>
          </cell>
          <cell r="FU104">
            <v>275735.772</v>
          </cell>
          <cell r="FV104">
            <v>53031.0795</v>
          </cell>
          <cell r="FW104">
            <v>1531.64921</v>
          </cell>
          <cell r="FX104">
            <v>2211.6190499999998</v>
          </cell>
          <cell r="FY104">
            <v>2328.0683999999992</v>
          </cell>
          <cell r="FZ104">
            <v>1142.9718</v>
          </cell>
          <cell r="GA104" t="str">
            <v>#N/A N/A</v>
          </cell>
          <cell r="GB104" t="str">
            <v>#N/A N/A</v>
          </cell>
          <cell r="GC104" t="str">
            <v>#N/A N/A</v>
          </cell>
          <cell r="GD104" t="str">
            <v>#N/A N/A</v>
          </cell>
          <cell r="GE104" t="str">
            <v>#N/A N/A</v>
          </cell>
          <cell r="GF104" t="str">
            <v>#N/A N/A</v>
          </cell>
          <cell r="GG104" t="str">
            <v>#N/A N/A</v>
          </cell>
          <cell r="GH104" t="str">
            <v>#N/A N/A</v>
          </cell>
          <cell r="GI104" t="str">
            <v>#N/A N/A</v>
          </cell>
          <cell r="GJ104" t="str">
            <v>#N/A N/A</v>
          </cell>
          <cell r="GK104" t="str">
            <v>#N/A N/A</v>
          </cell>
          <cell r="GL104" t="str">
            <v>#N/A N/A</v>
          </cell>
          <cell r="GM104" t="str">
            <v>#N/A N/A</v>
          </cell>
          <cell r="GN104" t="str">
            <v>#N/A N/A</v>
          </cell>
          <cell r="GO104" t="str">
            <v>#N/A N/A</v>
          </cell>
          <cell r="GP104" t="str">
            <v>#N/A N/A</v>
          </cell>
          <cell r="GQ104" t="str">
            <v>#N/A N/A</v>
          </cell>
          <cell r="GR104" t="str">
            <v>#N/A N/A</v>
          </cell>
          <cell r="GS104" t="str">
            <v>#N/A N/A</v>
          </cell>
          <cell r="GT104" t="str">
            <v>#N/A N/A</v>
          </cell>
          <cell r="GU104" t="str">
            <v>#N/A N/A</v>
          </cell>
          <cell r="GV104" t="str">
            <v>#N/A N/A</v>
          </cell>
          <cell r="GW104" t="str">
            <v>#N/A N/A</v>
          </cell>
          <cell r="GX104" t="str">
            <v>#N/A N/A</v>
          </cell>
          <cell r="GY104" t="str">
            <v>#N/A N/A</v>
          </cell>
          <cell r="GZ104" t="str">
            <v>#N/A N/A</v>
          </cell>
          <cell r="HA104" t="str">
            <v>#N/A N/A</v>
          </cell>
          <cell r="HB104" t="str">
            <v>#N/A N/A</v>
          </cell>
          <cell r="HC104" t="str">
            <v>#N/A N/A</v>
          </cell>
          <cell r="HD104" t="str">
            <v>#N/A N/A</v>
          </cell>
          <cell r="HE104" t="str">
            <v>#N/A N/A</v>
          </cell>
          <cell r="HF104">
            <v>3.8900001049041748</v>
          </cell>
          <cell r="HG104">
            <v>2.4960000514984131</v>
          </cell>
          <cell r="HH104">
            <v>1.3869999647140503</v>
          </cell>
          <cell r="HI104">
            <v>139444.078125</v>
          </cell>
          <cell r="HJ104">
            <v>148138.578125</v>
          </cell>
          <cell r="HK104">
            <v>160896.453125</v>
          </cell>
          <cell r="HL104">
            <v>391170.4375</v>
          </cell>
          <cell r="HM104">
            <v>337105.375</v>
          </cell>
          <cell r="HN104">
            <v>581577.04799999995</v>
          </cell>
          <cell r="HO104">
            <v>0</v>
          </cell>
          <cell r="HP104">
            <v>0</v>
          </cell>
          <cell r="HQ104">
            <v>0</v>
          </cell>
          <cell r="HR104" t="str">
            <v>#N/A N/A</v>
          </cell>
          <cell r="HS104" t="str">
            <v>#N/A N/A</v>
          </cell>
          <cell r="HT104" t="str">
            <v>#N/A N/A</v>
          </cell>
          <cell r="HU104">
            <v>176107.46875</v>
          </cell>
          <cell r="HV104">
            <v>164907.859375</v>
          </cell>
          <cell r="HW104">
            <v>202453.640625</v>
          </cell>
          <cell r="HX104">
            <v>952166.625</v>
          </cell>
          <cell r="HY104">
            <v>931627.625</v>
          </cell>
          <cell r="HZ104">
            <v>992597.6875</v>
          </cell>
          <cell r="IA104">
            <v>1219092.125</v>
          </cell>
          <cell r="IB104">
            <v>1018371.75</v>
          </cell>
          <cell r="IC104">
            <v>1534279.9679999999</v>
          </cell>
          <cell r="ID104">
            <v>139220.80499999999</v>
          </cell>
          <cell r="IE104">
            <v>114862.19979000001</v>
          </cell>
          <cell r="IF104">
            <v>113901.27105000001</v>
          </cell>
          <cell r="IG104">
            <v>133718.277</v>
          </cell>
          <cell r="IH104">
            <v>95877.122999999992</v>
          </cell>
          <cell r="II104" t="str">
            <v>#N/A N/A</v>
          </cell>
          <cell r="IJ104" t="str">
            <v>#N/A N/A</v>
          </cell>
          <cell r="IK104" t="str">
            <v>#N/A N/A</v>
          </cell>
          <cell r="IL104" t="str">
            <v>#N/A N/A</v>
          </cell>
          <cell r="IM104" t="str">
            <v>#N/A N/A</v>
          </cell>
          <cell r="IN104" t="str">
            <v>#N/A N/A</v>
          </cell>
          <cell r="IO104" t="str">
            <v>#N/A N/A</v>
          </cell>
          <cell r="IP104" t="str">
            <v>#N/A N/A</v>
          </cell>
          <cell r="IQ104" t="str">
            <v>#N/A N/A</v>
          </cell>
          <cell r="IR104" t="str">
            <v>#N/A N/A</v>
          </cell>
          <cell r="IS104" t="str">
            <v>#N/A N/A</v>
          </cell>
          <cell r="IT104" t="str">
            <v>#N/A N/A</v>
          </cell>
          <cell r="IU104" t="str">
            <v>#N/A N/A</v>
          </cell>
          <cell r="IV104" t="str">
            <v>#N/A N/A</v>
          </cell>
          <cell r="IW104" t="str">
            <v>#N/A N/A</v>
          </cell>
          <cell r="IX104" t="str">
            <v>#N/A N/A</v>
          </cell>
          <cell r="IY104">
            <v>7874.8218994140625</v>
          </cell>
          <cell r="IZ104">
            <v>4299.0778636932373</v>
          </cell>
          <cell r="JA104">
            <v>3406.8369026184082</v>
          </cell>
          <cell r="JB104">
            <v>173676.376953125</v>
          </cell>
          <cell r="JC104">
            <v>182355.6796875</v>
          </cell>
          <cell r="JD104">
            <v>177481.732421875</v>
          </cell>
          <cell r="JE104">
            <v>278867.1337890625</v>
          </cell>
          <cell r="JF104">
            <v>266777.9814453125</v>
          </cell>
          <cell r="JG104">
            <v>447330.31199999998</v>
          </cell>
          <cell r="JH104">
            <v>1305.5035</v>
          </cell>
          <cell r="JI104">
            <v>0</v>
          </cell>
          <cell r="JJ104">
            <v>0</v>
          </cell>
          <cell r="JK104">
            <v>0</v>
          </cell>
          <cell r="JL104">
            <v>6157.0254000000004</v>
          </cell>
          <cell r="JM104" t="str">
            <v>#N/A N/A</v>
          </cell>
          <cell r="JN104">
            <v>8729.7188720703125</v>
          </cell>
          <cell r="JO104">
            <v>5685.6448802947998</v>
          </cell>
          <cell r="JP104">
            <v>6956.0449552536011</v>
          </cell>
          <cell r="JQ104">
            <v>494162.21484375</v>
          </cell>
          <cell r="JR104">
            <v>507522.583984375</v>
          </cell>
          <cell r="JS104">
            <v>527141.189453125</v>
          </cell>
          <cell r="JT104">
            <v>658657.5146484375</v>
          </cell>
          <cell r="JU104">
            <v>713082.8193359375</v>
          </cell>
          <cell r="JV104">
            <v>893914.63199999998</v>
          </cell>
          <cell r="JW104">
            <v>1360.0509999999999</v>
          </cell>
          <cell r="JX104">
            <v>36.86683</v>
          </cell>
          <cell r="JY104">
            <v>4836.7672500000008</v>
          </cell>
          <cell r="JZ104">
            <v>310.1259</v>
          </cell>
          <cell r="KA104">
            <v>6208.0445999999993</v>
          </cell>
          <cell r="KB104" t="str">
            <v>#N/A N/A</v>
          </cell>
          <cell r="KC104">
            <v>0</v>
          </cell>
          <cell r="KD104">
            <v>0</v>
          </cell>
          <cell r="KE104">
            <v>0</v>
          </cell>
          <cell r="KF104">
            <v>245843.78125</v>
          </cell>
          <cell r="KG104">
            <v>223607.875</v>
          </cell>
          <cell r="KH104">
            <v>245232.203125</v>
          </cell>
          <cell r="KI104">
            <v>297608.3125</v>
          </cell>
          <cell r="KJ104">
            <v>170040.75</v>
          </cell>
          <cell r="KK104">
            <v>405595.47599999997</v>
          </cell>
          <cell r="KL104">
            <v>0</v>
          </cell>
          <cell r="KM104">
            <v>0</v>
          </cell>
          <cell r="KN104">
            <v>0</v>
          </cell>
          <cell r="KO104">
            <v>0</v>
          </cell>
          <cell r="KP104">
            <v>0</v>
          </cell>
          <cell r="KQ104" t="str">
            <v>#N/A N/A</v>
          </cell>
          <cell r="KR104">
            <v>167377.75390625</v>
          </cell>
          <cell r="KS104">
            <v>159222.21875</v>
          </cell>
          <cell r="KT104">
            <v>195497.5859375</v>
          </cell>
          <cell r="KU104">
            <v>458004.4140625</v>
          </cell>
          <cell r="KV104">
            <v>424105.05078125</v>
          </cell>
          <cell r="KW104">
            <v>465456.48828125</v>
          </cell>
          <cell r="KX104">
            <v>560434.609375</v>
          </cell>
          <cell r="KY104">
            <v>305288.95263671875</v>
          </cell>
          <cell r="KZ104">
            <v>640365.33600000001</v>
          </cell>
          <cell r="LA104">
            <v>137860.75400000002</v>
          </cell>
          <cell r="LB104">
            <v>114825.33296000001</v>
          </cell>
          <cell r="LC104">
            <v>109064.50379999998</v>
          </cell>
          <cell r="LD104">
            <v>133408.15109999996</v>
          </cell>
          <cell r="LE104">
            <v>89669.078399999984</v>
          </cell>
          <cell r="LF104" t="str">
            <v>#N/A N/A</v>
          </cell>
          <cell r="LG104">
            <v>-3.5680000782012939</v>
          </cell>
          <cell r="LH104">
            <v>0</v>
          </cell>
          <cell r="LI104">
            <v>-0.23999999463558197</v>
          </cell>
          <cell r="LJ104">
            <v>-20466.6875</v>
          </cell>
          <cell r="LK104">
            <v>-28438.14453125</v>
          </cell>
          <cell r="LL104">
            <v>-40918.39453125</v>
          </cell>
          <cell r="LM104">
            <v>-138099.46875</v>
          </cell>
          <cell r="LN104">
            <v>-46448.83984375</v>
          </cell>
          <cell r="LO104">
            <v>-167371.48463216005</v>
          </cell>
          <cell r="LP104">
            <v>0</v>
          </cell>
          <cell r="LQ104">
            <v>0</v>
          </cell>
          <cell r="LR104">
            <v>0</v>
          </cell>
          <cell r="LS104">
            <v>0</v>
          </cell>
          <cell r="LT104">
            <v>0</v>
          </cell>
          <cell r="LU104" t="str">
            <v>#N/A N/A</v>
          </cell>
          <cell r="LV104" t="str">
            <v>#N/A N/A</v>
          </cell>
          <cell r="LW104" t="str">
            <v>#N/A N/A</v>
          </cell>
          <cell r="LX104" t="str">
            <v>#N/A N/A</v>
          </cell>
          <cell r="LY104" t="str">
            <v>#N/A N/A</v>
          </cell>
          <cell r="LZ104" t="str">
            <v>#N/A N/A</v>
          </cell>
          <cell r="MA104" t="str">
            <v>#N/A N/A</v>
          </cell>
          <cell r="MB104" t="str">
            <v>#N/A N/A</v>
          </cell>
          <cell r="MC104" t="str">
            <v>#N/A N/A</v>
          </cell>
          <cell r="MD104" t="str">
            <v>#N/A N/A</v>
          </cell>
          <cell r="ME104" t="str">
            <v>#N/A N/A</v>
          </cell>
          <cell r="MF104" t="str">
            <v>#N/A N/A</v>
          </cell>
          <cell r="MG104">
            <v>310.63954585318726</v>
          </cell>
          <cell r="MH104">
            <v>0</v>
          </cell>
          <cell r="MI104">
            <v>253.37312638697128</v>
          </cell>
          <cell r="MJ104" t="str">
            <v>#N/A N/A</v>
          </cell>
          <cell r="MK104" t="str">
            <v>#N/A N/A</v>
          </cell>
          <cell r="ML104" t="str">
            <v>#N/A N/A</v>
          </cell>
          <cell r="MM104" t="str">
            <v>#N/A N/A</v>
          </cell>
          <cell r="MN104" t="str">
            <v>#N/A N/A</v>
          </cell>
          <cell r="MO104" t="str">
            <v>#N/A N/A</v>
          </cell>
          <cell r="MP104" t="str">
            <v>#N/A N/A</v>
          </cell>
          <cell r="MQ104" t="str">
            <v>#N/A N/A</v>
          </cell>
          <cell r="MR104" t="str">
            <v>#N/A N/A</v>
          </cell>
          <cell r="MS104" t="str">
            <v>#N/A N/A</v>
          </cell>
          <cell r="MT104" t="str">
            <v>#N/A N/A</v>
          </cell>
          <cell r="MU104" t="str">
            <v>#N/A N/A</v>
          </cell>
          <cell r="MV104">
            <v>-192.72533227574138</v>
          </cell>
          <cell r="MW104">
            <v>20.549542825633079</v>
          </cell>
          <cell r="MX104">
            <v>-2.6188436835862667</v>
          </cell>
          <cell r="MY104" t="str">
            <v>#N/A N/A</v>
          </cell>
          <cell r="MZ104">
            <v>-830.5989990234375</v>
          </cell>
          <cell r="NA104">
            <v>-4956.7958984375</v>
          </cell>
          <cell r="NB104">
            <v>-6911.091796875</v>
          </cell>
          <cell r="NC104">
            <v>-36910.578125</v>
          </cell>
          <cell r="ND104">
            <v>-11850.7431640625</v>
          </cell>
          <cell r="NE104">
            <v>-3431.529052734375</v>
          </cell>
          <cell r="NF104">
            <v>-29404.974609375</v>
          </cell>
          <cell r="NG104">
            <v>-3321.23388671875</v>
          </cell>
          <cell r="NH104">
            <v>-5146.9579331012592</v>
          </cell>
          <cell r="NI104">
            <v>-9987.0837400916462</v>
          </cell>
          <cell r="NJ104">
            <v>-17.507805167362605</v>
          </cell>
          <cell r="NK104">
            <v>-22.294704247836407</v>
          </cell>
          <cell r="NL104">
            <v>-5.7082063404536338</v>
          </cell>
          <cell r="NM104">
            <v>-4.5829764462759668</v>
          </cell>
          <cell r="NN104" t="str">
            <v>#N/A N/A</v>
          </cell>
          <cell r="NO104">
            <v>1295.9139404296875</v>
          </cell>
          <cell r="NP104">
            <v>1003.8989868164062</v>
          </cell>
          <cell r="NQ104">
            <v>925.11102294921875</v>
          </cell>
          <cell r="NR104">
            <v>16187.01171875</v>
          </cell>
          <cell r="NS104">
            <v>19244.6328125</v>
          </cell>
          <cell r="NT104">
            <v>20167.98828125</v>
          </cell>
          <cell r="NU104">
            <v>25633.068359375</v>
          </cell>
          <cell r="NV104">
            <v>22700.693359375</v>
          </cell>
          <cell r="NW104">
            <v>38876.512155086122</v>
          </cell>
          <cell r="NX104">
            <v>0</v>
          </cell>
          <cell r="NY104">
            <v>0</v>
          </cell>
          <cell r="NZ104">
            <v>0</v>
          </cell>
          <cell r="OA104" t="str">
            <v>#N/A N/A</v>
          </cell>
          <cell r="OB104" t="str">
            <v>#N/A N/A</v>
          </cell>
          <cell r="OC104" t="str">
            <v>#N/A N/A</v>
          </cell>
          <cell r="OD104" t="str">
            <v>CLP</v>
          </cell>
        </row>
        <row r="105">
          <cell r="C105" t="str">
            <v>SIEMEL</v>
          </cell>
          <cell r="D105">
            <v>12049</v>
          </cell>
          <cell r="E105">
            <v>8167.60009765625</v>
          </cell>
          <cell r="F105">
            <v>8944.2392578125</v>
          </cell>
          <cell r="G105">
            <v>10134.001953125</v>
          </cell>
          <cell r="H105">
            <v>9898.658203125</v>
          </cell>
          <cell r="I105">
            <v>18347.625</v>
          </cell>
          <cell r="J105">
            <v>31951.071</v>
          </cell>
          <cell r="K105">
            <v>81838.69</v>
          </cell>
          <cell r="L105">
            <v>161282.04800000001</v>
          </cell>
          <cell r="M105">
            <v>200711.883</v>
          </cell>
          <cell r="N105">
            <v>172904.038</v>
          </cell>
          <cell r="O105">
            <v>20440.260999999999</v>
          </cell>
          <cell r="P105">
            <v>21416.579000000002</v>
          </cell>
          <cell r="Q105">
            <v>48384.533000000003</v>
          </cell>
          <cell r="R105" t="str">
            <v>#N/A N/A</v>
          </cell>
          <cell r="S105">
            <v>9108.5</v>
          </cell>
          <cell r="T105">
            <v>4727.5</v>
          </cell>
          <cell r="U105">
            <v>4730.40283203125</v>
          </cell>
          <cell r="V105">
            <v>5432.32080078125</v>
          </cell>
          <cell r="W105">
            <v>5040.041015625</v>
          </cell>
          <cell r="X105">
            <v>12240.1904296875</v>
          </cell>
          <cell r="Y105">
            <v>12158.483</v>
          </cell>
          <cell r="Z105">
            <v>12375.001</v>
          </cell>
          <cell r="AA105">
            <v>19211.059999999998</v>
          </cell>
          <cell r="AB105">
            <v>23551.322</v>
          </cell>
          <cell r="AC105">
            <v>23920.194</v>
          </cell>
          <cell r="AD105">
            <v>14977.581999999999</v>
          </cell>
          <cell r="AE105">
            <v>13287.085999999999</v>
          </cell>
          <cell r="AF105">
            <v>32615.51</v>
          </cell>
          <cell r="AG105" t="str">
            <v>#N/A N/A</v>
          </cell>
          <cell r="AH105">
            <v>664.59999084472656</v>
          </cell>
          <cell r="AI105">
            <v>1160.1999816894531</v>
          </cell>
          <cell r="AJ105">
            <v>1554.989013671875</v>
          </cell>
          <cell r="AK105">
            <v>655.6209716796875</v>
          </cell>
          <cell r="AL105">
            <v>1371.001953125</v>
          </cell>
          <cell r="AM105">
            <v>1493.8620300292969</v>
          </cell>
          <cell r="AN105">
            <v>-31112.011000000002</v>
          </cell>
          <cell r="AO105">
            <v>1789.6109999999999</v>
          </cell>
          <cell r="AP105">
            <v>2349.6210000000001</v>
          </cell>
          <cell r="AQ105">
            <v>-17440.201999999997</v>
          </cell>
          <cell r="AR105">
            <v>6241.5370000000003</v>
          </cell>
          <cell r="AS105">
            <v>-2239.0340000000001</v>
          </cell>
          <cell r="AT105">
            <v>-2022.5229999999999</v>
          </cell>
          <cell r="AU105">
            <v>4026.509</v>
          </cell>
          <cell r="AV105" t="str">
            <v>#N/A N/A</v>
          </cell>
          <cell r="AW105">
            <v>-174.69999694824219</v>
          </cell>
          <cell r="AX105">
            <v>317.89999389648437</v>
          </cell>
          <cell r="AY105">
            <v>648.802001953125</v>
          </cell>
          <cell r="AZ105">
            <v>-161.802001953125</v>
          </cell>
          <cell r="BA105">
            <v>614.719970703125</v>
          </cell>
          <cell r="BB105">
            <v>304.86898803710937</v>
          </cell>
          <cell r="BC105">
            <v>-31941.543999999998</v>
          </cell>
          <cell r="BD105">
            <v>1276.278</v>
          </cell>
          <cell r="BE105">
            <v>1823.8529999999998</v>
          </cell>
          <cell r="BF105">
            <v>-18553.477999999999</v>
          </cell>
          <cell r="BG105">
            <v>4100.1750000000002</v>
          </cell>
          <cell r="BH105">
            <v>-3386.2079999999996</v>
          </cell>
          <cell r="BI105">
            <v>-3038.6109999999999</v>
          </cell>
          <cell r="BJ105">
            <v>2139.7449999999999</v>
          </cell>
          <cell r="BK105" t="str">
            <v>#N/A N/A</v>
          </cell>
          <cell r="BL105" t="str">
            <v>#N/A N/A</v>
          </cell>
          <cell r="BM105" t="str">
            <v>#N/A N/A</v>
          </cell>
          <cell r="BN105" t="str">
            <v>#N/A N/A</v>
          </cell>
          <cell r="BO105" t="str">
            <v>#N/A N/A</v>
          </cell>
          <cell r="BP105">
            <v>5667.830078125</v>
          </cell>
          <cell r="BQ105">
            <v>3405.492919921875</v>
          </cell>
          <cell r="BR105" t="str">
            <v>#N/A N/A</v>
          </cell>
          <cell r="BS105">
            <v>4054.384</v>
          </cell>
          <cell r="BT105">
            <v>2101.4</v>
          </cell>
          <cell r="BU105">
            <v>980.4559999999999</v>
          </cell>
          <cell r="BV105">
            <v>1658.3779999999999</v>
          </cell>
          <cell r="BW105">
            <v>11496.966</v>
          </cell>
          <cell r="BX105">
            <v>7774.3849999999993</v>
          </cell>
          <cell r="BY105">
            <v>5690.1469999999999</v>
          </cell>
          <cell r="BZ105" t="str">
            <v>#N/A N/A</v>
          </cell>
          <cell r="CA105">
            <v>7</v>
          </cell>
          <cell r="CB105">
            <v>9.8999996185302734</v>
          </cell>
          <cell r="CC105">
            <v>36.477001190185547</v>
          </cell>
          <cell r="CD105">
            <v>104.16799926757812</v>
          </cell>
          <cell r="CE105">
            <v>117.72699737548828</v>
          </cell>
          <cell r="CF105">
            <v>224.72300720214844</v>
          </cell>
          <cell r="CG105">
            <v>6748.3620000000001</v>
          </cell>
          <cell r="CH105">
            <v>3555.6259999999997</v>
          </cell>
          <cell r="CI105">
            <v>6167.3109999999997</v>
          </cell>
          <cell r="CJ105">
            <v>1864.752</v>
          </cell>
          <cell r="CK105">
            <v>2638.473</v>
          </cell>
          <cell r="CL105">
            <v>2482.0259999999998</v>
          </cell>
          <cell r="CM105">
            <v>2397.2179999999998</v>
          </cell>
          <cell r="CN105">
            <v>2016.953</v>
          </cell>
          <cell r="CO105" t="str">
            <v>#N/A N/A</v>
          </cell>
          <cell r="CP105">
            <v>1941.9001007080078</v>
          </cell>
          <cell r="CQ105">
            <v>7031.3998966217041</v>
          </cell>
          <cell r="CR105">
            <v>9733.9958992004395</v>
          </cell>
          <cell r="CS105">
            <v>37763.906829833984</v>
          </cell>
          <cell r="CT105">
            <v>12959.159782409668</v>
          </cell>
          <cell r="CU105">
            <v>2533.8099212646484</v>
          </cell>
          <cell r="CV105">
            <v>-27900.498</v>
          </cell>
          <cell r="CW105">
            <v>-1427.547</v>
          </cell>
          <cell r="CX105">
            <v>-2761.5640000000003</v>
          </cell>
          <cell r="CY105">
            <v>-19090.452999999998</v>
          </cell>
          <cell r="CZ105">
            <v>2157.5069999999996</v>
          </cell>
          <cell r="DA105">
            <v>7414.2789999999986</v>
          </cell>
          <cell r="DB105">
            <v>4278.5330000000004</v>
          </cell>
          <cell r="DC105">
            <v>9098.2029999999995</v>
          </cell>
          <cell r="DD105" t="str">
            <v>#N/A N/A</v>
          </cell>
          <cell r="DE105">
            <v>1.1000000238418579</v>
          </cell>
          <cell r="DF105">
            <v>12.600000381469727</v>
          </cell>
          <cell r="DG105">
            <v>20.908000946044922</v>
          </cell>
          <cell r="DH105">
            <v>4633.07177734375</v>
          </cell>
          <cell r="DI105">
            <v>1027.5830078125</v>
          </cell>
          <cell r="DJ105">
            <v>229.69099426269531</v>
          </cell>
          <cell r="DK105">
            <v>-5750.0949999999993</v>
          </cell>
          <cell r="DL105">
            <v>-622.947</v>
          </cell>
          <cell r="DM105">
            <v>-1658.25</v>
          </cell>
          <cell r="DN105">
            <v>-1685.1389999999999</v>
          </cell>
          <cell r="DO105">
            <v>-193.01900000000001</v>
          </cell>
          <cell r="DP105">
            <v>9779.9519999999993</v>
          </cell>
          <cell r="DQ105">
            <v>1278.0359999999998</v>
          </cell>
          <cell r="DR105">
            <v>506.67499999999995</v>
          </cell>
          <cell r="DS105" t="str">
            <v>#N/A N/A</v>
          </cell>
          <cell r="DT105">
            <v>1940.800048828125</v>
          </cell>
          <cell r="DU105">
            <v>7018.7998046875</v>
          </cell>
          <cell r="DV105">
            <v>9713.087890625</v>
          </cell>
          <cell r="DW105">
            <v>33130.83203125</v>
          </cell>
          <cell r="DX105">
            <v>11931.5771484375</v>
          </cell>
          <cell r="DY105">
            <v>2304.118896484375</v>
          </cell>
          <cell r="DZ105">
            <v>-22150.402999999998</v>
          </cell>
          <cell r="EA105">
            <v>-804.59999999999991</v>
          </cell>
          <cell r="EB105">
            <v>-1103.3139999999999</v>
          </cell>
          <cell r="EC105">
            <v>-17405.313999999998</v>
          </cell>
          <cell r="ED105">
            <v>2350.5259999999998</v>
          </cell>
          <cell r="EE105">
            <v>-2365.6729999999998</v>
          </cell>
          <cell r="EF105">
            <v>3000.4969999999998</v>
          </cell>
          <cell r="EG105">
            <v>8591.5280000000002</v>
          </cell>
          <cell r="EH105" t="str">
            <v>#N/A N/A</v>
          </cell>
          <cell r="EI105">
            <v>1679.7239990234375</v>
          </cell>
          <cell r="EJ105">
            <v>984.85498046875</v>
          </cell>
          <cell r="EK105">
            <v>1360.612060546875</v>
          </cell>
          <cell r="EL105">
            <v>49478.25</v>
          </cell>
          <cell r="EM105">
            <v>24594.03125</v>
          </cell>
          <cell r="EN105">
            <v>19580.220703125</v>
          </cell>
          <cell r="EO105">
            <v>10981.766</v>
          </cell>
          <cell r="EP105">
            <v>36051.487000000001</v>
          </cell>
          <cell r="EQ105">
            <v>13172.572</v>
          </cell>
          <cell r="ER105">
            <v>12443.923999999999</v>
          </cell>
          <cell r="ES105">
            <v>15105.121999999999</v>
          </cell>
          <cell r="ET105">
            <v>4420.8999999999996</v>
          </cell>
          <cell r="EU105">
            <v>14161.989</v>
          </cell>
          <cell r="EV105">
            <v>12289.928</v>
          </cell>
          <cell r="EW105" t="str">
            <v>#N/A N/A</v>
          </cell>
          <cell r="EX105">
            <v>1855.530029296875</v>
          </cell>
          <cell r="EY105">
            <v>1759.9150390625</v>
          </cell>
          <cell r="EZ105">
            <v>1144.1929931640625</v>
          </cell>
          <cell r="FA105">
            <v>2266.928955078125</v>
          </cell>
          <cell r="FB105">
            <v>23143.005859375</v>
          </cell>
          <cell r="FC105">
            <v>29906.830078125</v>
          </cell>
          <cell r="FD105">
            <v>22859.166999999998</v>
          </cell>
          <cell r="FE105">
            <v>465149.95600000001</v>
          </cell>
          <cell r="FF105">
            <v>563161.473</v>
          </cell>
          <cell r="FG105">
            <v>651245.98699999996</v>
          </cell>
          <cell r="FH105">
            <v>712348.94699999993</v>
          </cell>
          <cell r="FI105">
            <v>115387.954</v>
          </cell>
          <cell r="FJ105">
            <v>29292.235999999997</v>
          </cell>
          <cell r="FK105">
            <v>29258.46</v>
          </cell>
          <cell r="FL105" t="str">
            <v>#N/A N/A</v>
          </cell>
          <cell r="FM105">
            <v>915.48199462890625</v>
          </cell>
          <cell r="FN105">
            <v>1050.5400390625</v>
          </cell>
          <cell r="FO105">
            <v>1144.449951171875</v>
          </cell>
          <cell r="FP105">
            <v>1654.739990234375</v>
          </cell>
          <cell r="FQ105">
            <v>2260.715087890625</v>
          </cell>
          <cell r="FR105">
            <v>4359.31298828125</v>
          </cell>
          <cell r="FS105">
            <v>15606.983999999999</v>
          </cell>
          <cell r="FT105">
            <v>12396.14</v>
          </cell>
          <cell r="FU105">
            <v>21467.257999999998</v>
          </cell>
          <cell r="FV105">
            <v>28882.446</v>
          </cell>
          <cell r="FW105">
            <v>29404.205999999998</v>
          </cell>
          <cell r="FX105">
            <v>4018.7349999999997</v>
          </cell>
          <cell r="FY105">
            <v>13872.751</v>
          </cell>
          <cell r="FZ105">
            <v>9872.5619999999999</v>
          </cell>
          <cell r="GA105" t="str">
            <v>#N/A N/A</v>
          </cell>
          <cell r="GB105">
            <v>701.36297607421875</v>
          </cell>
          <cell r="GC105">
            <v>376.9320068359375</v>
          </cell>
          <cell r="GD105">
            <v>446.1199951171875</v>
          </cell>
          <cell r="GE105">
            <v>371.86599731445312</v>
          </cell>
          <cell r="GF105">
            <v>310.6929931640625</v>
          </cell>
          <cell r="GG105">
            <v>1044.258056640625</v>
          </cell>
          <cell r="GH105">
            <v>1387.1869999999999</v>
          </cell>
          <cell r="GI105">
            <v>1293.3209999999999</v>
          </cell>
          <cell r="GJ105">
            <v>1814.6369999999999</v>
          </cell>
          <cell r="GK105">
            <v>2980.6990000000001</v>
          </cell>
          <cell r="GL105">
            <v>2785.75</v>
          </cell>
          <cell r="GM105">
            <v>2924.7869999999998</v>
          </cell>
          <cell r="GN105">
            <v>7454.3609999999999</v>
          </cell>
          <cell r="GO105">
            <v>9435.0290000000005</v>
          </cell>
          <cell r="GP105" t="str">
            <v>#N/A N/A</v>
          </cell>
          <cell r="GQ105">
            <v>9192.8740234375</v>
          </cell>
          <cell r="GR105">
            <v>10140.0673828125</v>
          </cell>
          <cell r="GS105">
            <v>15370.775390625</v>
          </cell>
          <cell r="GT105">
            <v>69138.53125</v>
          </cell>
          <cell r="GU105">
            <v>70579.171875</v>
          </cell>
          <cell r="GV105">
            <v>70061.359375</v>
          </cell>
          <cell r="GW105">
            <v>55288.360999999997</v>
          </cell>
          <cell r="GX105">
            <v>521350.42599999998</v>
          </cell>
          <cell r="GY105">
            <v>604793.53399999999</v>
          </cell>
          <cell r="GZ105">
            <v>701761.53999999992</v>
          </cell>
          <cell r="HA105">
            <v>768128.46100000001</v>
          </cell>
          <cell r="HB105">
            <v>128293.20599999999</v>
          </cell>
          <cell r="HC105">
            <v>66005.464000000007</v>
          </cell>
          <cell r="HD105">
            <v>64062.407999999996</v>
          </cell>
          <cell r="HE105" t="str">
            <v>#N/A N/A</v>
          </cell>
          <cell r="HF105">
            <v>25818.724609375</v>
          </cell>
          <cell r="HG105">
            <v>27721.654296875</v>
          </cell>
          <cell r="HH105">
            <v>28948.53515625</v>
          </cell>
          <cell r="HI105">
            <v>30585.6171875</v>
          </cell>
          <cell r="HJ105">
            <v>27991.849609375</v>
          </cell>
          <cell r="HK105">
            <v>34135.9765625</v>
          </cell>
          <cell r="HL105">
            <v>36263.121999999996</v>
          </cell>
          <cell r="HM105">
            <v>26156.933999999997</v>
          </cell>
          <cell r="HN105">
            <v>28212.526999999998</v>
          </cell>
          <cell r="HO105">
            <v>28791.550999999999</v>
          </cell>
          <cell r="HP105">
            <v>30638.873</v>
          </cell>
          <cell r="HQ105">
            <v>32022.306999999997</v>
          </cell>
          <cell r="HR105">
            <v>47386.525999999998</v>
          </cell>
          <cell r="HS105">
            <v>46088.434999999998</v>
          </cell>
          <cell r="HT105" t="str">
            <v>#N/A N/A</v>
          </cell>
          <cell r="HU105">
            <v>94171.3125</v>
          </cell>
          <cell r="HV105">
            <v>103820.7578125</v>
          </cell>
          <cell r="HW105">
            <v>119638.390625</v>
          </cell>
          <cell r="HX105">
            <v>146378.765625</v>
          </cell>
          <cell r="HY105">
            <v>159383.96875</v>
          </cell>
          <cell r="HZ105">
            <v>181146.75</v>
          </cell>
          <cell r="IA105">
            <v>597835.31099999999</v>
          </cell>
          <cell r="IB105">
            <v>652357.34299999999</v>
          </cell>
          <cell r="IC105">
            <v>772878.51</v>
          </cell>
          <cell r="ID105">
            <v>924690.33799999999</v>
          </cell>
          <cell r="IE105">
            <v>1036795.679</v>
          </cell>
          <cell r="IF105">
            <v>242983.07299999997</v>
          </cell>
          <cell r="IG105">
            <v>230862.36099999998</v>
          </cell>
          <cell r="IH105">
            <v>240097.08299999998</v>
          </cell>
          <cell r="II105" t="str">
            <v>#N/A N/A</v>
          </cell>
          <cell r="IJ105">
            <v>151.58299255371094</v>
          </cell>
          <cell r="IK105">
            <v>653.68499755859375</v>
          </cell>
          <cell r="IL105">
            <v>385.81600952148437</v>
          </cell>
          <cell r="IM105">
            <v>1316.843994140625</v>
          </cell>
          <cell r="IN105">
            <v>1922.7950439453125</v>
          </cell>
          <cell r="IO105">
            <v>2412.81005859375</v>
          </cell>
          <cell r="IP105">
            <v>2621.0749999999998</v>
          </cell>
          <cell r="IQ105">
            <v>2212.5740000000001</v>
          </cell>
          <cell r="IR105">
            <v>8876.5839999999989</v>
          </cell>
          <cell r="IS105">
            <v>14688.085999999999</v>
          </cell>
          <cell r="IT105">
            <v>13004.101999999999</v>
          </cell>
          <cell r="IU105">
            <v>1325.288</v>
          </cell>
          <cell r="IV105">
            <v>4777.4879999999994</v>
          </cell>
          <cell r="IW105">
            <v>9070.2189999999991</v>
          </cell>
          <cell r="IX105" t="str">
            <v>#N/A N/A</v>
          </cell>
          <cell r="IY105">
            <v>55.2760009765625</v>
          </cell>
          <cell r="IZ105">
            <v>51.904998779296875</v>
          </cell>
          <cell r="JA105">
            <v>250.4949951171875</v>
          </cell>
          <cell r="JB105">
            <v>812.2979736328125</v>
          </cell>
          <cell r="JC105">
            <v>341.59201049804687</v>
          </cell>
          <cell r="JD105">
            <v>1338.3380432128906</v>
          </cell>
          <cell r="JE105">
            <v>5584.9480000000003</v>
          </cell>
          <cell r="JF105">
            <v>30635.771999999997</v>
          </cell>
          <cell r="JG105">
            <v>33881.550999999999</v>
          </cell>
          <cell r="JH105">
            <v>56604.03</v>
          </cell>
          <cell r="JI105">
            <v>72251.373000000007</v>
          </cell>
          <cell r="JJ105">
            <v>46384.296999999999</v>
          </cell>
          <cell r="JK105">
            <v>46707.053</v>
          </cell>
          <cell r="JL105">
            <v>45701.737999999998</v>
          </cell>
          <cell r="JM105" t="str">
            <v>#N/A N/A</v>
          </cell>
          <cell r="JN105">
            <v>2449.9110641479492</v>
          </cell>
          <cell r="JO105">
            <v>4646.1257629394531</v>
          </cell>
          <cell r="JP105">
            <v>9355.7801818847656</v>
          </cell>
          <cell r="JQ105">
            <v>14276.307220458984</v>
          </cell>
          <cell r="JR105">
            <v>9929.3344116210937</v>
          </cell>
          <cell r="JS105">
            <v>13038.274200439453</v>
          </cell>
          <cell r="JT105">
            <v>451836.92199999996</v>
          </cell>
          <cell r="JU105">
            <v>501931.17499999999</v>
          </cell>
          <cell r="JV105">
            <v>627487.1540000001</v>
          </cell>
          <cell r="JW105">
            <v>802559.69099999999</v>
          </cell>
          <cell r="JX105">
            <v>913870.88599999994</v>
          </cell>
          <cell r="JY105">
            <v>88927.065000000002</v>
          </cell>
          <cell r="JZ105">
            <v>63492.117999999995</v>
          </cell>
          <cell r="KA105">
            <v>62357.635000000002</v>
          </cell>
          <cell r="KB105" t="str">
            <v>#N/A N/A</v>
          </cell>
          <cell r="KC105">
            <v>1449.426025390625</v>
          </cell>
          <cell r="KD105">
            <v>1820.9090576171875</v>
          </cell>
          <cell r="KE105">
            <v>2531.634033203125</v>
          </cell>
          <cell r="KF105">
            <v>3168.158935546875</v>
          </cell>
          <cell r="KG105">
            <v>4018.236083984375</v>
          </cell>
          <cell r="KH105">
            <v>6838.5869140625</v>
          </cell>
          <cell r="KI105">
            <v>4410.4160000000002</v>
          </cell>
          <cell r="KJ105">
            <v>3480.2999999999997</v>
          </cell>
          <cell r="KK105">
            <v>3869.9639999999999</v>
          </cell>
          <cell r="KL105">
            <v>1230.6579999999999</v>
          </cell>
          <cell r="KM105">
            <v>2649.8609999999999</v>
          </cell>
          <cell r="KN105">
            <v>-1245.001</v>
          </cell>
          <cell r="KO105">
            <v>8484.1569999999992</v>
          </cell>
          <cell r="KP105">
            <v>10745.252</v>
          </cell>
          <cell r="KQ105" t="str">
            <v>#N/A N/A</v>
          </cell>
          <cell r="KR105">
            <v>91721.398681640625</v>
          </cell>
          <cell r="KS105">
            <v>99174.635620117188</v>
          </cell>
          <cell r="KT105">
            <v>110282.61059570313</v>
          </cell>
          <cell r="KU105">
            <v>132102.46362304687</v>
          </cell>
          <cell r="KV105">
            <v>149454.63452148438</v>
          </cell>
          <cell r="KW105">
            <v>168108.4697265625</v>
          </cell>
          <cell r="KX105">
            <v>145998.389</v>
          </cell>
          <cell r="KY105">
            <v>150426.16800000001</v>
          </cell>
          <cell r="KZ105">
            <v>145391.356</v>
          </cell>
          <cell r="LA105">
            <v>122130.647</v>
          </cell>
          <cell r="LB105">
            <v>122924.79299999999</v>
          </cell>
          <cell r="LC105">
            <v>154056.00800000003</v>
          </cell>
          <cell r="LD105">
            <v>167370.24300000002</v>
          </cell>
          <cell r="LE105">
            <v>177739.448</v>
          </cell>
          <cell r="LF105" t="str">
            <v>#N/A N/A</v>
          </cell>
          <cell r="LG105">
            <v>-1229.5999755859375</v>
          </cell>
          <cell r="LH105">
            <v>-1991.800048828125</v>
          </cell>
          <cell r="LI105">
            <v>-1048.5439453125</v>
          </cell>
          <cell r="LJ105">
            <v>-987.1209716796875</v>
          </cell>
          <cell r="LK105">
            <v>-1069.2130126953125</v>
          </cell>
          <cell r="LL105">
            <v>-2099.39111328125</v>
          </cell>
          <cell r="LM105">
            <v>-4221.0339999999997</v>
          </cell>
          <cell r="LN105">
            <v>-4497.6469999999999</v>
          </cell>
          <cell r="LO105">
            <v>-7472.5709999999999</v>
          </cell>
          <cell r="LP105">
            <v>-30028.957999999999</v>
          </cell>
          <cell r="LQ105">
            <v>-24940.207999999999</v>
          </cell>
          <cell r="LR105">
            <v>-4754.9619999999995</v>
          </cell>
          <cell r="LS105">
            <v>-2505.8889999999997</v>
          </cell>
          <cell r="LT105">
            <v>-3671.5589999999997</v>
          </cell>
          <cell r="LU105" t="str">
            <v>#N/A N/A</v>
          </cell>
          <cell r="LV105" t="str">
            <v>#N/A N/A</v>
          </cell>
          <cell r="LW105" t="str">
            <v>#N/A N/A</v>
          </cell>
          <cell r="LX105" t="str">
            <v>#N/A N/A</v>
          </cell>
          <cell r="LY105" t="str">
            <v>#N/A N/A</v>
          </cell>
          <cell r="LZ105" t="str">
            <v>#N/A N/A</v>
          </cell>
          <cell r="MA105" t="str">
            <v>#N/A N/A</v>
          </cell>
          <cell r="MB105">
            <v>179.875</v>
          </cell>
          <cell r="MC105">
            <v>576.726</v>
          </cell>
          <cell r="MD105">
            <v>403.96799999999996</v>
          </cell>
          <cell r="ME105">
            <v>580.19999999999993</v>
          </cell>
          <cell r="MF105">
            <v>2008.1309999999999</v>
          </cell>
          <cell r="MG105">
            <v>1020.131</v>
          </cell>
          <cell r="MH105">
            <v>2183.4850000000001</v>
          </cell>
          <cell r="MI105">
            <v>1550.7139999999999</v>
          </cell>
          <cell r="MJ105" t="str">
            <v>#N/A N/A</v>
          </cell>
          <cell r="MK105" t="str">
            <v>#N/A N/A</v>
          </cell>
          <cell r="ML105" t="str">
            <v>#N/A N/A</v>
          </cell>
          <cell r="MM105" t="str">
            <v>#N/A N/A</v>
          </cell>
          <cell r="MN105" t="str">
            <v>#N/A N/A</v>
          </cell>
          <cell r="MO105" t="str">
            <v>#N/A N/A</v>
          </cell>
          <cell r="MP105" t="str">
            <v>#N/A N/A</v>
          </cell>
          <cell r="MQ105">
            <v>720.01299999999992</v>
          </cell>
          <cell r="MR105">
            <v>434.03199999999998</v>
          </cell>
          <cell r="MS105">
            <v>75.143999999999991</v>
          </cell>
          <cell r="MT105">
            <v>596.76699999999994</v>
          </cell>
          <cell r="MU105">
            <v>4068.4369999999999</v>
          </cell>
          <cell r="MV105">
            <v>0</v>
          </cell>
          <cell r="MW105">
            <v>9943.6589999999997</v>
          </cell>
          <cell r="MX105">
            <v>4388.174</v>
          </cell>
          <cell r="MY105" t="str">
            <v>#N/A N/A</v>
          </cell>
          <cell r="MZ105">
            <v>-1156.5</v>
          </cell>
          <cell r="NA105">
            <v>-672.9000244140625</v>
          </cell>
          <cell r="NB105">
            <v>-2086.830078125</v>
          </cell>
          <cell r="NC105">
            <v>-10393.158203125</v>
          </cell>
          <cell r="ND105">
            <v>-2300.553955078125</v>
          </cell>
          <cell r="NE105">
            <v>-3623.031005859375</v>
          </cell>
          <cell r="NF105">
            <v>0</v>
          </cell>
          <cell r="NG105">
            <v>-30.893999999999998</v>
          </cell>
          <cell r="NH105">
            <v>0</v>
          </cell>
          <cell r="NI105">
            <v>0</v>
          </cell>
          <cell r="NJ105" t="str">
            <v>#N/A N/A</v>
          </cell>
          <cell r="NK105" t="str">
            <v>#N/A N/A</v>
          </cell>
          <cell r="NL105">
            <v>-24318.706999999999</v>
          </cell>
          <cell r="NM105">
            <v>-1449.453</v>
          </cell>
          <cell r="NN105" t="str">
            <v>#N/A N/A</v>
          </cell>
          <cell r="NO105">
            <v>839.29998779296875</v>
          </cell>
          <cell r="NP105">
            <v>842.29998779296875</v>
          </cell>
          <cell r="NQ105">
            <v>906.18701171875</v>
          </cell>
          <cell r="NR105">
            <v>817.4229736328125</v>
          </cell>
          <cell r="NS105">
            <v>756.281982421875</v>
          </cell>
          <cell r="NT105">
            <v>1188.9930419921875</v>
          </cell>
          <cell r="NU105">
            <v>829.53300000000002</v>
          </cell>
          <cell r="NV105">
            <v>513.33299999999997</v>
          </cell>
          <cell r="NW105">
            <v>525.76800000000003</v>
          </cell>
          <cell r="NX105">
            <v>1113.2759999999998</v>
          </cell>
          <cell r="NY105">
            <v>2141.3620000000001</v>
          </cell>
          <cell r="NZ105">
            <v>1147.174</v>
          </cell>
          <cell r="OA105">
            <v>1016.088</v>
          </cell>
          <cell r="OB105">
            <v>1886.7639999999999</v>
          </cell>
          <cell r="OC105" t="str">
            <v>#N/A N/A</v>
          </cell>
          <cell r="OD105" t="str">
            <v>CLP</v>
          </cell>
        </row>
        <row r="106">
          <cell r="C106" t="str">
            <v>ELECDA</v>
          </cell>
          <cell r="D106">
            <v>32638.30078125</v>
          </cell>
          <cell r="E106">
            <v>32982.8984375</v>
          </cell>
          <cell r="F106">
            <v>33151.2109375</v>
          </cell>
          <cell r="G106">
            <v>36146.56640625</v>
          </cell>
          <cell r="H106">
            <v>41389.16796875</v>
          </cell>
          <cell r="I106">
            <v>54295.15234375</v>
          </cell>
          <cell r="J106">
            <v>74129.7578125</v>
          </cell>
          <cell r="K106">
            <v>91120.4921875</v>
          </cell>
          <cell r="L106">
            <v>76359.478000000003</v>
          </cell>
          <cell r="M106">
            <v>70504.663</v>
          </cell>
          <cell r="N106">
            <v>73106.342000000004</v>
          </cell>
          <cell r="O106">
            <v>84042.763000000006</v>
          </cell>
          <cell r="P106">
            <v>103819.145</v>
          </cell>
          <cell r="Q106">
            <v>100845.732</v>
          </cell>
          <cell r="R106">
            <v>94574.243000000002</v>
          </cell>
          <cell r="S106">
            <v>24356.599609375</v>
          </cell>
          <cell r="T106">
            <v>24396.5</v>
          </cell>
          <cell r="U106">
            <v>24132.75</v>
          </cell>
          <cell r="V106">
            <v>26649.310546875</v>
          </cell>
          <cell r="W106">
            <v>30835.4140625</v>
          </cell>
          <cell r="X106">
            <v>42034.5</v>
          </cell>
          <cell r="Y106">
            <v>60472.640625</v>
          </cell>
          <cell r="Z106">
            <v>79181.390625</v>
          </cell>
          <cell r="AA106">
            <v>63838.472999999998</v>
          </cell>
          <cell r="AB106">
            <v>58070.553999999996</v>
          </cell>
          <cell r="AC106">
            <v>60039.591999999997</v>
          </cell>
          <cell r="AD106">
            <v>71295.930999999997</v>
          </cell>
          <cell r="AE106">
            <v>90735.00499999999</v>
          </cell>
          <cell r="AF106">
            <v>85917.214999999997</v>
          </cell>
          <cell r="AG106">
            <v>80013.960999999996</v>
          </cell>
          <cell r="AH106">
            <v>6387.3001708984375</v>
          </cell>
          <cell r="AI106">
            <v>6106.60009765625</v>
          </cell>
          <cell r="AJ106">
            <v>6696.326171875</v>
          </cell>
          <cell r="AK106">
            <v>7127.8388671875</v>
          </cell>
          <cell r="AL106">
            <v>7680.016845703125</v>
          </cell>
          <cell r="AM106">
            <v>9481.399169921875</v>
          </cell>
          <cell r="AN106">
            <v>10319.459228515625</v>
          </cell>
          <cell r="AO106">
            <v>10078.50341796875</v>
          </cell>
          <cell r="AP106">
            <v>8250.5680000000011</v>
          </cell>
          <cell r="AQ106">
            <v>8566.3909999999996</v>
          </cell>
          <cell r="AR106">
            <v>9451.0079999999998</v>
          </cell>
          <cell r="AS106">
            <v>8595.9680000000008</v>
          </cell>
          <cell r="AT106">
            <v>10444.788</v>
          </cell>
          <cell r="AU106">
            <v>11370.846000000001</v>
          </cell>
          <cell r="AV106">
            <v>8569.4490000000005</v>
          </cell>
          <cell r="AW106">
            <v>4757.2001953125</v>
          </cell>
          <cell r="AX106">
            <v>4401.10009765625</v>
          </cell>
          <cell r="AY106">
            <v>4984.59619140625</v>
          </cell>
          <cell r="AZ106">
            <v>5580.02392578125</v>
          </cell>
          <cell r="BA106">
            <v>6349.1328125</v>
          </cell>
          <cell r="BB106">
            <v>8061.59716796875</v>
          </cell>
          <cell r="BC106">
            <v>8697.240234375</v>
          </cell>
          <cell r="BD106">
            <v>8236.232421875</v>
          </cell>
          <cell r="BE106">
            <v>6408.0149999999994</v>
          </cell>
          <cell r="BF106">
            <v>6291.0589999999993</v>
          </cell>
          <cell r="BG106">
            <v>7168.3319999999994</v>
          </cell>
          <cell r="BH106">
            <v>6185.9650000000001</v>
          </cell>
          <cell r="BI106">
            <v>7402.95</v>
          </cell>
          <cell r="BJ106">
            <v>8214.7870000000003</v>
          </cell>
          <cell r="BK106">
            <v>5548.0019999999995</v>
          </cell>
          <cell r="BL106" t="str">
            <v>#N/A N/A</v>
          </cell>
          <cell r="BM106" t="str">
            <v>#N/A N/A</v>
          </cell>
          <cell r="BN106" t="str">
            <v>#N/A N/A</v>
          </cell>
          <cell r="BO106">
            <v>453.30599975585938</v>
          </cell>
          <cell r="BP106">
            <v>623.364013671875</v>
          </cell>
          <cell r="BQ106">
            <v>674.0999755859375</v>
          </cell>
          <cell r="BR106">
            <v>959.49700927734375</v>
          </cell>
          <cell r="BS106" t="str">
            <v>#N/A N/A</v>
          </cell>
          <cell r="BT106">
            <v>608.31899999999996</v>
          </cell>
          <cell r="BU106">
            <v>571.93099999999993</v>
          </cell>
          <cell r="BV106">
            <v>91.058999999999997</v>
          </cell>
          <cell r="BW106">
            <v>80.87299999999999</v>
          </cell>
          <cell r="BX106">
            <v>1952.6519999999998</v>
          </cell>
          <cell r="BY106">
            <v>1077.2539999999999</v>
          </cell>
          <cell r="BZ106">
            <v>14.780999999999999</v>
          </cell>
          <cell r="CA106">
            <v>868.79998779296875</v>
          </cell>
          <cell r="CB106">
            <v>852.4000244140625</v>
          </cell>
          <cell r="CC106">
            <v>811.822998046875</v>
          </cell>
          <cell r="CD106">
            <v>890.06298828125</v>
          </cell>
          <cell r="CE106">
            <v>1003.4119873046875</v>
          </cell>
          <cell r="CF106">
            <v>990.468994140625</v>
          </cell>
          <cell r="CG106">
            <v>931.594970703125</v>
          </cell>
          <cell r="CH106">
            <v>1026.9739990234375</v>
          </cell>
          <cell r="CI106">
            <v>812.63599999999997</v>
          </cell>
          <cell r="CJ106">
            <v>877.95799999999997</v>
          </cell>
          <cell r="CK106">
            <v>1126.213</v>
          </cell>
          <cell r="CL106">
            <v>1293.8789999999999</v>
          </cell>
          <cell r="CM106">
            <v>987.42699999999991</v>
          </cell>
          <cell r="CN106">
            <v>1159.742</v>
          </cell>
          <cell r="CO106">
            <v>2286.1469999999999</v>
          </cell>
          <cell r="CP106">
            <v>4109.8002014160156</v>
          </cell>
          <cell r="CQ106">
            <v>4223.3000736236572</v>
          </cell>
          <cell r="CR106">
            <v>4759.5532007217407</v>
          </cell>
          <cell r="CS106">
            <v>5242.677920460701</v>
          </cell>
          <cell r="CT106">
            <v>5962.143848657608</v>
          </cell>
          <cell r="CU106">
            <v>7629.8311967849731</v>
          </cell>
          <cell r="CV106">
            <v>8460.5302734375</v>
          </cell>
          <cell r="CW106">
            <v>7380.5444183349609</v>
          </cell>
          <cell r="CX106">
            <v>5707.3789999999999</v>
          </cell>
          <cell r="CY106">
            <v>5529.6379999999999</v>
          </cell>
          <cell r="CZ106">
            <v>5246.6239999999998</v>
          </cell>
          <cell r="DA106">
            <v>4186.9830000000002</v>
          </cell>
          <cell r="DB106">
            <v>7646.9580000000005</v>
          </cell>
          <cell r="DC106">
            <v>7294.4989999999998</v>
          </cell>
          <cell r="DD106">
            <v>3017.453</v>
          </cell>
          <cell r="DE106">
            <v>650.20001220703125</v>
          </cell>
          <cell r="DF106">
            <v>649.79998779296875</v>
          </cell>
          <cell r="DG106">
            <v>717.8079833984375</v>
          </cell>
          <cell r="DH106">
            <v>784.53497314453125</v>
          </cell>
          <cell r="DI106">
            <v>964.8289794921875</v>
          </cell>
          <cell r="DJ106">
            <v>1261.779052734375</v>
          </cell>
          <cell r="DK106">
            <v>1387.029052734375</v>
          </cell>
          <cell r="DL106">
            <v>1153.2840576171875</v>
          </cell>
          <cell r="DM106">
            <v>937.93599999999992</v>
          </cell>
          <cell r="DN106">
            <v>1044.6020000000001</v>
          </cell>
          <cell r="DO106">
            <v>725.84799999999996</v>
          </cell>
          <cell r="DP106">
            <v>704.20499999999993</v>
          </cell>
          <cell r="DQ106">
            <v>1445.7659999999998</v>
          </cell>
          <cell r="DR106">
            <v>1394.8529999999998</v>
          </cell>
          <cell r="DS106">
            <v>547.178</v>
          </cell>
          <cell r="DT106">
            <v>3459.60009765625</v>
          </cell>
          <cell r="DU106">
            <v>3573.5</v>
          </cell>
          <cell r="DV106">
            <v>4041.7451171875</v>
          </cell>
          <cell r="DW106">
            <v>4458.14306640625</v>
          </cell>
          <cell r="DX106">
            <v>4997.31494140625</v>
          </cell>
          <cell r="DY106">
            <v>6368.0517578125</v>
          </cell>
          <cell r="DZ106">
            <v>7073.5009765625</v>
          </cell>
          <cell r="EA106">
            <v>6227.259765625</v>
          </cell>
          <cell r="EB106">
            <v>4769.4430000000002</v>
          </cell>
          <cell r="EC106">
            <v>4485.0360000000001</v>
          </cell>
          <cell r="ED106">
            <v>4520.7759999999998</v>
          </cell>
          <cell r="EE106">
            <v>3482.7779999999998</v>
          </cell>
          <cell r="EF106">
            <v>6201.192</v>
          </cell>
          <cell r="EG106">
            <v>5899.6459999999997</v>
          </cell>
          <cell r="EH106">
            <v>2470.2750000000001</v>
          </cell>
          <cell r="EI106">
            <v>600.43402099609375</v>
          </cell>
          <cell r="EJ106">
            <v>440.70098876953125</v>
          </cell>
          <cell r="EK106">
            <v>330.8900146484375</v>
          </cell>
          <cell r="EL106">
            <v>347.48300170898437</v>
          </cell>
          <cell r="EM106">
            <v>241.97900390625</v>
          </cell>
          <cell r="EN106">
            <v>681.1719970703125</v>
          </cell>
          <cell r="EO106">
            <v>859.281005859375</v>
          </cell>
          <cell r="EP106">
            <v>1115.5379638671875</v>
          </cell>
          <cell r="EQ106">
            <v>1148.0719999999999</v>
          </cell>
          <cell r="ER106">
            <v>833.327</v>
          </cell>
          <cell r="ES106">
            <v>824.18399999999997</v>
          </cell>
          <cell r="ET106">
            <v>834.59399999999994</v>
          </cell>
          <cell r="EU106">
            <v>285.66199999999998</v>
          </cell>
          <cell r="EV106">
            <v>1314.452</v>
          </cell>
          <cell r="EW106">
            <v>6.4000000000000001E-2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5490.2412109375</v>
          </cell>
          <cell r="FN106">
            <v>5372.5078125</v>
          </cell>
          <cell r="FO106">
            <v>5960.1181640625</v>
          </cell>
          <cell r="FP106">
            <v>6364.130859375</v>
          </cell>
          <cell r="FQ106">
            <v>9017.529296875</v>
          </cell>
          <cell r="FR106">
            <v>12301.8212890625</v>
          </cell>
          <cell r="FS106">
            <v>13927.4306640625</v>
          </cell>
          <cell r="FT106">
            <v>14881.1298828125</v>
          </cell>
          <cell r="FU106">
            <v>11739.525</v>
          </cell>
          <cell r="FV106">
            <v>12230.407999999999</v>
          </cell>
          <cell r="FW106">
            <v>17564.008999999998</v>
          </cell>
          <cell r="FX106">
            <v>17244.482</v>
          </cell>
          <cell r="FY106">
            <v>37088.081999999995</v>
          </cell>
          <cell r="FZ106">
            <v>30848.350999999999</v>
          </cell>
          <cell r="GA106">
            <v>22022.699000000001</v>
          </cell>
          <cell r="GB106">
            <v>44.243999481201172</v>
          </cell>
          <cell r="GC106">
            <v>550.302001953125</v>
          </cell>
          <cell r="GD106">
            <v>471.07998657226563</v>
          </cell>
          <cell r="GE106">
            <v>413.76800537109375</v>
          </cell>
          <cell r="GF106">
            <v>494.14700317382812</v>
          </cell>
          <cell r="GG106">
            <v>159.24099731445312</v>
          </cell>
          <cell r="GH106">
            <v>163.36599731445312</v>
          </cell>
          <cell r="GI106">
            <v>134.34199523925781</v>
          </cell>
          <cell r="GJ106">
            <v>2.234</v>
          </cell>
          <cell r="GK106">
            <v>109.64</v>
          </cell>
          <cell r="GL106">
            <v>2460.9769999999999</v>
          </cell>
          <cell r="GM106">
            <v>436.19799999999998</v>
          </cell>
          <cell r="GN106">
            <v>0</v>
          </cell>
          <cell r="GO106">
            <v>0</v>
          </cell>
          <cell r="GP106">
            <v>0</v>
          </cell>
          <cell r="GQ106">
            <v>6995.158203125</v>
          </cell>
          <cell r="GR106">
            <v>7060.31005859375</v>
          </cell>
          <cell r="GS106">
            <v>7531.65283203125</v>
          </cell>
          <cell r="GT106">
            <v>8666.126953125</v>
          </cell>
          <cell r="GU106">
            <v>10878.6962890625</v>
          </cell>
          <cell r="GV106">
            <v>14552.5654296875</v>
          </cell>
          <cell r="GW106">
            <v>17279.4296875</v>
          </cell>
          <cell r="GX106">
            <v>16677.6015625</v>
          </cell>
          <cell r="GY106">
            <v>16000.367999999999</v>
          </cell>
          <cell r="GZ106">
            <v>16044.42</v>
          </cell>
          <cell r="HA106">
            <v>23498.460999999999</v>
          </cell>
          <cell r="HB106">
            <v>20141.374</v>
          </cell>
          <cell r="HC106">
            <v>40569.932000000001</v>
          </cell>
          <cell r="HD106">
            <v>36575.476999999999</v>
          </cell>
          <cell r="HE106">
            <v>25077.589</v>
          </cell>
          <cell r="HF106">
            <v>29374.080078125</v>
          </cell>
          <cell r="HG106">
            <v>30148.755859375</v>
          </cell>
          <cell r="HH106">
            <v>30928.0859375</v>
          </cell>
          <cell r="HI106">
            <v>32249.671875</v>
          </cell>
          <cell r="HJ106">
            <v>34030.97265625</v>
          </cell>
          <cell r="HK106">
            <v>37839.47265625</v>
          </cell>
          <cell r="HL106">
            <v>43673.91015625</v>
          </cell>
          <cell r="HM106">
            <v>49647.078125</v>
          </cell>
          <cell r="HN106">
            <v>56151.363999999994</v>
          </cell>
          <cell r="HO106">
            <v>60003.262999999999</v>
          </cell>
          <cell r="HP106">
            <v>64110.687999999995</v>
          </cell>
          <cell r="HQ106">
            <v>65810.264999999999</v>
          </cell>
          <cell r="HR106">
            <v>75425.70199999999</v>
          </cell>
          <cell r="HS106">
            <v>81774.194000000003</v>
          </cell>
          <cell r="HT106">
            <v>92452.866999999998</v>
          </cell>
          <cell r="HU106">
            <v>38072.328125</v>
          </cell>
          <cell r="HV106">
            <v>38966.328125</v>
          </cell>
          <cell r="HW106">
            <v>40311.60546875</v>
          </cell>
          <cell r="HX106">
            <v>42986.765625</v>
          </cell>
          <cell r="HY106">
            <v>47752.86328125</v>
          </cell>
          <cell r="HZ106">
            <v>55420.12109375</v>
          </cell>
          <cell r="IA106">
            <v>64080.85546875</v>
          </cell>
          <cell r="IB106">
            <v>72323.96875</v>
          </cell>
          <cell r="IC106">
            <v>78074.841</v>
          </cell>
          <cell r="ID106">
            <v>80619.915999999997</v>
          </cell>
          <cell r="IE106">
            <v>92824.311000000002</v>
          </cell>
          <cell r="IF106">
            <v>91366.909999999989</v>
          </cell>
          <cell r="IG106">
            <v>121679.27399999999</v>
          </cell>
          <cell r="IH106">
            <v>123252.575</v>
          </cell>
          <cell r="II106">
            <v>122828.56899999999</v>
          </cell>
          <cell r="IJ106">
            <v>1712.5589599609375</v>
          </cell>
          <cell r="IK106">
            <v>1788.3990478515625</v>
          </cell>
          <cell r="IL106">
            <v>2052.68701171875</v>
          </cell>
          <cell r="IM106">
            <v>2215.08203125</v>
          </cell>
          <cell r="IN106">
            <v>3291.412109375</v>
          </cell>
          <cell r="IO106">
            <v>4982.06396484375</v>
          </cell>
          <cell r="IP106">
            <v>6451.41015625</v>
          </cell>
          <cell r="IQ106">
            <v>8171.080078125</v>
          </cell>
          <cell r="IR106">
            <v>7875.4879999999994</v>
          </cell>
          <cell r="IS106">
            <v>8822.51</v>
          </cell>
          <cell r="IT106">
            <v>18392.388999999999</v>
          </cell>
          <cell r="IU106">
            <v>18025.085999999999</v>
          </cell>
          <cell r="IV106">
            <v>14339.075999999999</v>
          </cell>
          <cell r="IW106">
            <v>12292.432999999999</v>
          </cell>
          <cell r="IX106">
            <v>9111.5769999999993</v>
          </cell>
          <cell r="IY106">
            <v>0</v>
          </cell>
          <cell r="IZ106">
            <v>0</v>
          </cell>
          <cell r="JA106">
            <v>0</v>
          </cell>
          <cell r="JB106">
            <v>0</v>
          </cell>
          <cell r="JC106">
            <v>0</v>
          </cell>
          <cell r="JD106">
            <v>0</v>
          </cell>
          <cell r="JE106">
            <v>20149.338317871094</v>
          </cell>
          <cell r="JF106">
            <v>19658.90673828125</v>
          </cell>
          <cell r="JG106">
            <v>24027.065000000002</v>
          </cell>
          <cell r="JH106">
            <v>24622.464</v>
          </cell>
          <cell r="JI106">
            <v>25054.462</v>
          </cell>
          <cell r="JJ106">
            <v>25421.156999999999</v>
          </cell>
          <cell r="JK106">
            <v>26088.300999999999</v>
          </cell>
          <cell r="JL106">
            <v>46646.917000000001</v>
          </cell>
          <cell r="JM106">
            <v>46969.656999999999</v>
          </cell>
          <cell r="JN106">
            <v>22857.6064453125</v>
          </cell>
          <cell r="JO106">
            <v>22986.2099609375</v>
          </cell>
          <cell r="JP106">
            <v>22533.36376953125</v>
          </cell>
          <cell r="JQ106">
            <v>23402.46923828125</v>
          </cell>
          <cell r="JR106">
            <v>26416.3984375</v>
          </cell>
          <cell r="JS106">
            <v>30725.3388671875</v>
          </cell>
          <cell r="JT106">
            <v>35810.721313476563</v>
          </cell>
          <cell r="JU106">
            <v>37252.43408203125</v>
          </cell>
          <cell r="JV106">
            <v>37189.65</v>
          </cell>
          <cell r="JW106">
            <v>38576.498999999996</v>
          </cell>
          <cell r="JX106">
            <v>49957.186000000002</v>
          </cell>
          <cell r="JY106">
            <v>47445.252999999997</v>
          </cell>
          <cell r="JZ106">
            <v>69807.519</v>
          </cell>
          <cell r="KA106">
            <v>68124.474000000002</v>
          </cell>
          <cell r="KB106">
            <v>65626.361999999994</v>
          </cell>
          <cell r="KC106">
            <v>0</v>
          </cell>
          <cell r="KD106">
            <v>0</v>
          </cell>
          <cell r="KE106">
            <v>0</v>
          </cell>
          <cell r="KF106">
            <v>0</v>
          </cell>
          <cell r="KG106">
            <v>0</v>
          </cell>
          <cell r="KH106">
            <v>0</v>
          </cell>
          <cell r="KI106">
            <v>0</v>
          </cell>
          <cell r="KJ106">
            <v>0</v>
          </cell>
          <cell r="KK106">
            <v>0</v>
          </cell>
          <cell r="KL106">
            <v>0</v>
          </cell>
          <cell r="KM106">
            <v>0</v>
          </cell>
          <cell r="KN106">
            <v>0</v>
          </cell>
          <cell r="KO106">
            <v>0</v>
          </cell>
          <cell r="KP106">
            <v>0</v>
          </cell>
          <cell r="KQ106">
            <v>0</v>
          </cell>
          <cell r="KR106">
            <v>15214.72119140625</v>
          </cell>
          <cell r="KS106">
            <v>15980.1201171875</v>
          </cell>
          <cell r="KT106">
            <v>17778.24169921875</v>
          </cell>
          <cell r="KU106">
            <v>19584.29833984375</v>
          </cell>
          <cell r="KV106">
            <v>21336.4658203125</v>
          </cell>
          <cell r="KW106">
            <v>24694.7841796875</v>
          </cell>
          <cell r="KX106">
            <v>28270.134765625</v>
          </cell>
          <cell r="KY106">
            <v>35071.53125</v>
          </cell>
          <cell r="KZ106">
            <v>40885.190999999999</v>
          </cell>
          <cell r="LA106">
            <v>42043.417000000001</v>
          </cell>
          <cell r="LB106">
            <v>42867.125</v>
          </cell>
          <cell r="LC106">
            <v>43921.656999999999</v>
          </cell>
          <cell r="LD106">
            <v>51871.754999999997</v>
          </cell>
          <cell r="LE106">
            <v>55128.100999999995</v>
          </cell>
          <cell r="LF106">
            <v>57202.206999999995</v>
          </cell>
          <cell r="LG106">
            <v>-3345.300048828125</v>
          </cell>
          <cell r="LH106">
            <v>-1905</v>
          </cell>
          <cell r="LI106">
            <v>-2145.470947265625</v>
          </cell>
          <cell r="LJ106">
            <v>-2094.971923828125</v>
          </cell>
          <cell r="LK106">
            <v>-2800.631103515625</v>
          </cell>
          <cell r="LL106">
            <v>-3456.34912109375</v>
          </cell>
          <cell r="LM106">
            <v>-4888.72314453125</v>
          </cell>
          <cell r="LN106">
            <v>-3998.077880859375</v>
          </cell>
          <cell r="LO106">
            <v>-3833.8619999999996</v>
          </cell>
          <cell r="LP106">
            <v>-7247.88</v>
          </cell>
          <cell r="LQ106">
            <v>-7595.3669999999993</v>
          </cell>
          <cell r="LR106">
            <v>-4982.3019999999997</v>
          </cell>
          <cell r="LS106">
            <v>-4662.3919999999998</v>
          </cell>
          <cell r="LT106">
            <v>-11422.760999999999</v>
          </cell>
          <cell r="LU106">
            <v>-13320.239</v>
          </cell>
          <cell r="LV106" t="str">
            <v>#N/A N/A</v>
          </cell>
          <cell r="LW106" t="str">
            <v>#N/A N/A</v>
          </cell>
          <cell r="LX106" t="str">
            <v>#N/A N/A</v>
          </cell>
          <cell r="LY106" t="str">
            <v>#N/A N/A</v>
          </cell>
          <cell r="LZ106" t="str">
            <v>#N/A N/A</v>
          </cell>
          <cell r="MA106" t="str">
            <v>#N/A N/A</v>
          </cell>
          <cell r="MB106" t="str">
            <v>#N/A N/A</v>
          </cell>
          <cell r="MC106">
            <v>1084.1949462890625</v>
          </cell>
          <cell r="MD106">
            <v>727.90099999999995</v>
          </cell>
          <cell r="ME106">
            <v>803.78099999999995</v>
          </cell>
          <cell r="MF106">
            <v>1034.3979999999999</v>
          </cell>
          <cell r="MG106">
            <v>1219.0349999999999</v>
          </cell>
          <cell r="MH106">
            <v>1314.162</v>
          </cell>
          <cell r="MI106">
            <v>1409.011</v>
          </cell>
          <cell r="MJ106">
            <v>1971.0639999999999</v>
          </cell>
          <cell r="MK106" t="str">
            <v>#N/A N/A</v>
          </cell>
          <cell r="ML106" t="str">
            <v>#N/A N/A</v>
          </cell>
          <cell r="MM106" t="str">
            <v>#N/A N/A</v>
          </cell>
          <cell r="MN106" t="str">
            <v>#N/A N/A</v>
          </cell>
          <cell r="MO106" t="str">
            <v>#N/A N/A</v>
          </cell>
          <cell r="MP106" t="str">
            <v>#N/A N/A</v>
          </cell>
          <cell r="MQ106" t="str">
            <v>#N/A N/A</v>
          </cell>
          <cell r="MR106">
            <v>1586.573974609375</v>
          </cell>
          <cell r="MS106">
            <v>972.70299999999997</v>
          </cell>
          <cell r="MT106">
            <v>898.89599999999996</v>
          </cell>
          <cell r="MU106">
            <v>1856.4119999999998</v>
          </cell>
          <cell r="MV106">
            <v>2377.672</v>
          </cell>
          <cell r="MW106">
            <v>441.738</v>
          </cell>
          <cell r="MX106">
            <v>-208.352</v>
          </cell>
          <cell r="MY106">
            <v>3602.1819999999998</v>
          </cell>
          <cell r="MZ106">
            <v>-2084.800048828125</v>
          </cell>
          <cell r="NA106">
            <v>-2885.60009765625</v>
          </cell>
          <cell r="NB106">
            <v>-2705.85498046875</v>
          </cell>
          <cell r="NC106">
            <v>-3239.14599609375</v>
          </cell>
          <cell r="ND106">
            <v>-3794.18603515625</v>
          </cell>
          <cell r="NE106">
            <v>-5324.77880859375</v>
          </cell>
          <cell r="NF106">
            <v>-5644.421875</v>
          </cell>
          <cell r="NG106">
            <v>-4299.40087890625</v>
          </cell>
          <cell r="NH106">
            <v>-3098.9879999999998</v>
          </cell>
          <cell r="NI106">
            <v>-3431.6479999999997</v>
          </cell>
          <cell r="NJ106">
            <v>-3965.174</v>
          </cell>
          <cell r="NK106">
            <v>-2474.8879999999999</v>
          </cell>
          <cell r="NL106">
            <v>-4319.6869999999999</v>
          </cell>
          <cell r="NM106">
            <v>-2658.4319999999998</v>
          </cell>
          <cell r="NN106">
            <v>-2546.3379999999997</v>
          </cell>
          <cell r="NO106">
            <v>1630.0999755859375</v>
          </cell>
          <cell r="NP106">
            <v>1705.5</v>
          </cell>
          <cell r="NQ106">
            <v>1711.72998046875</v>
          </cell>
          <cell r="NR106">
            <v>1547.81494140625</v>
          </cell>
          <cell r="NS106">
            <v>1330.884033203125</v>
          </cell>
          <cell r="NT106">
            <v>1419.802001953125</v>
          </cell>
          <cell r="NU106">
            <v>1622.218994140625</v>
          </cell>
          <cell r="NV106">
            <v>1842.27099609375</v>
          </cell>
          <cell r="NW106">
            <v>1842.5529999999999</v>
          </cell>
          <cell r="NX106">
            <v>2275.3319999999999</v>
          </cell>
          <cell r="NY106">
            <v>2282.6759999999999</v>
          </cell>
          <cell r="NZ106">
            <v>2410.0029999999997</v>
          </cell>
          <cell r="OA106">
            <v>3041.8379999999997</v>
          </cell>
          <cell r="OB106">
            <v>3156.0589999999997</v>
          </cell>
          <cell r="OC106">
            <v>3021.4469999999997</v>
          </cell>
          <cell r="OD106" t="str">
            <v>CLP</v>
          </cell>
        </row>
        <row r="107">
          <cell r="C107" t="str">
            <v>DUNCAN FOX</v>
          </cell>
          <cell r="D107">
            <v>29739.099609375</v>
          </cell>
          <cell r="E107">
            <v>44182.1015625</v>
          </cell>
          <cell r="F107">
            <v>32315.216796875</v>
          </cell>
          <cell r="G107">
            <v>42831.7265625</v>
          </cell>
          <cell r="H107">
            <v>48930.6640625</v>
          </cell>
          <cell r="I107">
            <v>60962.96875</v>
          </cell>
          <cell r="J107">
            <v>81098.8671875</v>
          </cell>
          <cell r="K107">
            <v>79488.240999999995</v>
          </cell>
          <cell r="L107">
            <v>79628.434999999998</v>
          </cell>
          <cell r="M107">
            <v>89902.308000000005</v>
          </cell>
          <cell r="N107">
            <v>101225.322</v>
          </cell>
          <cell r="O107">
            <v>117408.69500000001</v>
          </cell>
          <cell r="P107">
            <v>133470.864</v>
          </cell>
          <cell r="Q107">
            <v>149138.52799999999</v>
          </cell>
          <cell r="R107" t="str">
            <v>#N/A N/A</v>
          </cell>
          <cell r="S107">
            <v>19958.599609375</v>
          </cell>
          <cell r="T107">
            <v>33216.69921875</v>
          </cell>
          <cell r="U107">
            <v>20182.724609375</v>
          </cell>
          <cell r="V107">
            <v>28742.521484375</v>
          </cell>
          <cell r="W107">
            <v>32350.2578125</v>
          </cell>
          <cell r="X107">
            <v>40023.86328125</v>
          </cell>
          <cell r="Y107">
            <v>54016.1015625</v>
          </cell>
          <cell r="Z107">
            <v>59008.716999999997</v>
          </cell>
          <cell r="AA107">
            <v>59914.341999999997</v>
          </cell>
          <cell r="AB107">
            <v>67420.876999999993</v>
          </cell>
          <cell r="AC107">
            <v>72887.926999999996</v>
          </cell>
          <cell r="AD107">
            <v>87075.240999999995</v>
          </cell>
          <cell r="AE107">
            <v>96452.202999999994</v>
          </cell>
          <cell r="AF107">
            <v>106388.38799999999</v>
          </cell>
          <cell r="AG107" t="str">
            <v>#N/A N/A</v>
          </cell>
          <cell r="AH107">
            <v>2983.7000122070312</v>
          </cell>
          <cell r="AI107">
            <v>3407.2000122070312</v>
          </cell>
          <cell r="AJ107">
            <v>3878.3369140625</v>
          </cell>
          <cell r="AK107">
            <v>5768.5599365234375</v>
          </cell>
          <cell r="AL107">
            <v>6415.071044921875</v>
          </cell>
          <cell r="AM107">
            <v>9996.6953125</v>
          </cell>
          <cell r="AN107">
            <v>13554.0361328125</v>
          </cell>
          <cell r="AO107">
            <v>9427.3989999999994</v>
          </cell>
          <cell r="AP107">
            <v>13331.47</v>
          </cell>
          <cell r="AQ107">
            <v>13653.880999999999</v>
          </cell>
          <cell r="AR107">
            <v>16272.434000000001</v>
          </cell>
          <cell r="AS107">
            <v>18219.940714</v>
          </cell>
          <cell r="AT107">
            <v>22898.743000000002</v>
          </cell>
          <cell r="AU107">
            <v>27773.947</v>
          </cell>
          <cell r="AV107" t="str">
            <v>#N/A N/A</v>
          </cell>
          <cell r="AW107">
            <v>559.70001220703125</v>
          </cell>
          <cell r="AX107">
            <v>2393</v>
          </cell>
          <cell r="AY107">
            <v>2792.827880859375</v>
          </cell>
          <cell r="AZ107">
            <v>3785.930908203125</v>
          </cell>
          <cell r="BA107">
            <v>4857.9150390625</v>
          </cell>
          <cell r="BB107">
            <v>7261.13623046875</v>
          </cell>
          <cell r="BC107">
            <v>10319.4951171875</v>
          </cell>
          <cell r="BD107">
            <v>6384.45</v>
          </cell>
          <cell r="BE107">
            <v>9983.7489999999998</v>
          </cell>
          <cell r="BF107">
            <v>9890.0319999999992</v>
          </cell>
          <cell r="BG107">
            <v>12713.367</v>
          </cell>
          <cell r="BH107">
            <v>14996.100999999999</v>
          </cell>
          <cell r="BI107">
            <v>18532.737999999998</v>
          </cell>
          <cell r="BJ107">
            <v>22617.447</v>
          </cell>
          <cell r="BK107" t="str">
            <v>#N/A N/A</v>
          </cell>
          <cell r="BL107" t="str">
            <v>#N/A N/A</v>
          </cell>
          <cell r="BM107" t="str">
            <v>#N/A N/A</v>
          </cell>
          <cell r="BN107">
            <v>15.291999816894531</v>
          </cell>
          <cell r="BO107">
            <v>28.413999557495117</v>
          </cell>
          <cell r="BP107">
            <v>29.454999923706055</v>
          </cell>
          <cell r="BQ107">
            <v>35.9010009765625</v>
          </cell>
          <cell r="BR107">
            <v>138.093994140625</v>
          </cell>
          <cell r="BS107">
            <v>531.96100000000001</v>
          </cell>
          <cell r="BT107">
            <v>299.99899999999997</v>
          </cell>
          <cell r="BU107">
            <v>565.78199999999993</v>
          </cell>
          <cell r="BV107">
            <v>894.97299999999996</v>
          </cell>
          <cell r="BW107">
            <v>592.03499999999997</v>
          </cell>
          <cell r="BX107">
            <v>910.673</v>
          </cell>
          <cell r="BY107">
            <v>703.60899999999992</v>
          </cell>
          <cell r="BZ107" t="str">
            <v>#N/A N/A</v>
          </cell>
          <cell r="CA107">
            <v>1095.800048828125</v>
          </cell>
          <cell r="CB107">
            <v>809.5999755859375</v>
          </cell>
          <cell r="CC107">
            <v>843.6729736328125</v>
          </cell>
          <cell r="CD107">
            <v>1178.1400146484375</v>
          </cell>
          <cell r="CE107">
            <v>1781.906982421875</v>
          </cell>
          <cell r="CF107">
            <v>1778.5240478515625</v>
          </cell>
          <cell r="CG107">
            <v>1855.56005859375</v>
          </cell>
          <cell r="CH107">
            <v>2185.0889999999999</v>
          </cell>
          <cell r="CI107">
            <v>1875.088</v>
          </cell>
          <cell r="CJ107">
            <v>1576.4849999999999</v>
          </cell>
          <cell r="CK107">
            <v>2164.67</v>
          </cell>
          <cell r="CL107">
            <v>3155.971</v>
          </cell>
          <cell r="CM107">
            <v>2935.1469999999999</v>
          </cell>
          <cell r="CN107">
            <v>2801.614</v>
          </cell>
          <cell r="CO107" t="str">
            <v>#N/A N/A</v>
          </cell>
          <cell r="CP107">
            <v>8832.699951171875</v>
          </cell>
          <cell r="CQ107">
            <v>6648.7999267578125</v>
          </cell>
          <cell r="CR107">
            <v>5255.1497802734375</v>
          </cell>
          <cell r="CS107">
            <v>5108.6028518676758</v>
          </cell>
          <cell r="CT107">
            <v>9368.9580841064453</v>
          </cell>
          <cell r="CU107">
            <v>10470.178039550781</v>
          </cell>
          <cell r="CV107">
            <v>6084.6499938964844</v>
          </cell>
          <cell r="CW107">
            <v>6077.0009999999993</v>
          </cell>
          <cell r="CX107">
            <v>29618.757000000001</v>
          </cell>
          <cell r="CY107">
            <v>16691.704000000002</v>
          </cell>
          <cell r="CZ107">
            <v>9372.8410000000003</v>
          </cell>
          <cell r="DA107">
            <v>-961.077</v>
          </cell>
          <cell r="DB107">
            <v>20638.050999999999</v>
          </cell>
          <cell r="DC107">
            <v>19682.499</v>
          </cell>
          <cell r="DD107" t="str">
            <v>#N/A N/A</v>
          </cell>
          <cell r="DE107">
            <v>298</v>
          </cell>
          <cell r="DF107">
            <v>-49.099998474121094</v>
          </cell>
          <cell r="DG107">
            <v>-26.677000045776367</v>
          </cell>
          <cell r="DH107">
            <v>143.30999755859375</v>
          </cell>
          <cell r="DI107">
            <v>201.44200134277344</v>
          </cell>
          <cell r="DJ107">
            <v>880.53497314453125</v>
          </cell>
          <cell r="DK107">
            <v>1345.822021484375</v>
          </cell>
          <cell r="DL107">
            <v>1651.36</v>
          </cell>
          <cell r="DM107">
            <v>843.75699999999995</v>
          </cell>
          <cell r="DN107">
            <v>1877.0249999999999</v>
          </cell>
          <cell r="DO107">
            <v>2649.9179999999997</v>
          </cell>
          <cell r="DP107">
            <v>2987.4539999999997</v>
          </cell>
          <cell r="DQ107">
            <v>3965.0589999999997</v>
          </cell>
          <cell r="DR107">
            <v>4709.5459999999994</v>
          </cell>
          <cell r="DS107" t="str">
            <v>#N/A N/A</v>
          </cell>
          <cell r="DT107">
            <v>8534.7001953125</v>
          </cell>
          <cell r="DU107">
            <v>6697.89990234375</v>
          </cell>
          <cell r="DV107">
            <v>5281.8271484375</v>
          </cell>
          <cell r="DW107">
            <v>4965.29296875</v>
          </cell>
          <cell r="DX107">
            <v>9167.515625</v>
          </cell>
          <cell r="DY107">
            <v>9589.642578125</v>
          </cell>
          <cell r="DZ107">
            <v>4738.828125</v>
          </cell>
          <cell r="EA107">
            <v>4425.6409999999996</v>
          </cell>
          <cell r="EB107">
            <v>28775</v>
          </cell>
          <cell r="EC107">
            <v>14814.679</v>
          </cell>
          <cell r="ED107">
            <v>6722.9229999999998</v>
          </cell>
          <cell r="EE107">
            <v>-3948.5309999999999</v>
          </cell>
          <cell r="EF107">
            <v>16672.991999999998</v>
          </cell>
          <cell r="EG107">
            <v>14972.953</v>
          </cell>
          <cell r="EH107" t="str">
            <v>#N/A N/A</v>
          </cell>
          <cell r="EI107">
            <v>1919.094970703125</v>
          </cell>
          <cell r="EJ107">
            <v>1548.01904296875</v>
          </cell>
          <cell r="EK107">
            <v>1698.4659423828125</v>
          </cell>
          <cell r="EL107">
            <v>833.88702392578125</v>
          </cell>
          <cell r="EM107">
            <v>1049.6070556640625</v>
          </cell>
          <cell r="EN107">
            <v>415.29800415039062</v>
          </cell>
          <cell r="EO107">
            <v>1575.9599609375</v>
          </cell>
          <cell r="EP107">
            <v>5203.4129999999996</v>
          </cell>
          <cell r="EQ107">
            <v>6680.7559999999994</v>
          </cell>
          <cell r="ER107">
            <v>9685.262999999999</v>
          </cell>
          <cell r="ES107">
            <v>1927.3159999999998</v>
          </cell>
          <cell r="ET107">
            <v>16551.038</v>
          </cell>
          <cell r="EU107">
            <v>9007.2799999999988</v>
          </cell>
          <cell r="EV107">
            <v>12622.859999999999</v>
          </cell>
          <cell r="EW107" t="str">
            <v>#N/A N/A</v>
          </cell>
          <cell r="EX107">
            <v>4436.8720703125</v>
          </cell>
          <cell r="EY107">
            <v>1557.8270263671875</v>
          </cell>
          <cell r="EZ107">
            <v>327.4840087890625</v>
          </cell>
          <cell r="FA107">
            <v>988.80999755859375</v>
          </cell>
          <cell r="FB107">
            <v>608.90301513671875</v>
          </cell>
          <cell r="FC107">
            <v>1621.35302734375</v>
          </cell>
          <cell r="FD107">
            <v>4191.52294921875</v>
          </cell>
          <cell r="FE107">
            <v>0.628</v>
          </cell>
          <cell r="FF107" t="str">
            <v>#N/A N/A</v>
          </cell>
          <cell r="FG107">
            <v>768.30499999999995</v>
          </cell>
          <cell r="FH107">
            <v>752.32499999999993</v>
          </cell>
          <cell r="FI107">
            <v>868.88699999999994</v>
          </cell>
          <cell r="FJ107">
            <v>12294.474</v>
          </cell>
          <cell r="FK107">
            <v>23497.927</v>
          </cell>
          <cell r="FL107" t="str">
            <v>#N/A N/A</v>
          </cell>
          <cell r="FM107">
            <v>6827.951171875</v>
          </cell>
          <cell r="FN107">
            <v>7818.5830078125</v>
          </cell>
          <cell r="FO107">
            <v>8923.56640625</v>
          </cell>
          <cell r="FP107">
            <v>11890.6630859375</v>
          </cell>
          <cell r="FQ107">
            <v>12865.34765625</v>
          </cell>
          <cell r="FR107">
            <v>14754.9208984375</v>
          </cell>
          <cell r="FS107">
            <v>19449.255859375</v>
          </cell>
          <cell r="FT107">
            <v>18213.234</v>
          </cell>
          <cell r="FU107">
            <v>23285.734</v>
          </cell>
          <cell r="FV107">
            <v>26662.092999999997</v>
          </cell>
          <cell r="FW107">
            <v>32692.240999999998</v>
          </cell>
          <cell r="FX107">
            <v>29892.720999999998</v>
          </cell>
          <cell r="FY107">
            <v>32252.012999999999</v>
          </cell>
          <cell r="FZ107">
            <v>35551.381999999998</v>
          </cell>
          <cell r="GA107" t="str">
            <v>#N/A N/A</v>
          </cell>
          <cell r="GB107">
            <v>3427.48388671875</v>
          </cell>
          <cell r="GC107">
            <v>4850.05419921875</v>
          </cell>
          <cell r="GD107">
            <v>6151.6728515625</v>
          </cell>
          <cell r="GE107">
            <v>7494.13818359375</v>
          </cell>
          <cell r="GF107">
            <v>9130.6962890625</v>
          </cell>
          <cell r="GG107">
            <v>9448.5224609375</v>
          </cell>
          <cell r="GH107">
            <v>13661.255859375</v>
          </cell>
          <cell r="GI107">
            <v>13502.965999999999</v>
          </cell>
          <cell r="GJ107">
            <v>13573.898999999999</v>
          </cell>
          <cell r="GK107">
            <v>16312.402</v>
          </cell>
          <cell r="GL107">
            <v>17956.82</v>
          </cell>
          <cell r="GM107">
            <v>19291.800999999999</v>
          </cell>
          <cell r="GN107">
            <v>23933.138999999999</v>
          </cell>
          <cell r="GO107">
            <v>26945.031999999999</v>
          </cell>
          <cell r="GP107" t="str">
            <v>#N/A N/A</v>
          </cell>
          <cell r="GQ107">
            <v>19768.783203125</v>
          </cell>
          <cell r="GR107">
            <v>17618.59375</v>
          </cell>
          <cell r="GS107">
            <v>19189.486328125</v>
          </cell>
          <cell r="GT107">
            <v>23213.353515625</v>
          </cell>
          <cell r="GU107">
            <v>26184.572265625</v>
          </cell>
          <cell r="GV107">
            <v>29187.271484375</v>
          </cell>
          <cell r="GW107">
            <v>41555.79296875</v>
          </cell>
          <cell r="GX107">
            <v>38270.072</v>
          </cell>
          <cell r="GY107">
            <v>48023.648000000001</v>
          </cell>
          <cell r="GZ107">
            <v>55362.52</v>
          </cell>
          <cell r="HA107">
            <v>56783.597999999998</v>
          </cell>
          <cell r="HB107">
            <v>69469.104999999996</v>
          </cell>
          <cell r="HC107">
            <v>89645.103999999992</v>
          </cell>
          <cell r="HD107">
            <v>101186.485</v>
          </cell>
          <cell r="HE107" t="str">
            <v>#N/A N/A</v>
          </cell>
          <cell r="HF107">
            <v>29979.57421875</v>
          </cell>
          <cell r="HG107">
            <v>32651.658203125</v>
          </cell>
          <cell r="HH107">
            <v>36632.6015625</v>
          </cell>
          <cell r="HI107">
            <v>39575.56640625</v>
          </cell>
          <cell r="HJ107">
            <v>43787.38671875</v>
          </cell>
          <cell r="HK107">
            <v>51143.63671875</v>
          </cell>
          <cell r="HL107">
            <v>55913.8984375</v>
          </cell>
          <cell r="HM107">
            <v>56408.108999999997</v>
          </cell>
          <cell r="HN107">
            <v>56755.178999999996</v>
          </cell>
          <cell r="HO107">
            <v>67799.705000000002</v>
          </cell>
          <cell r="HP107">
            <v>88239.322</v>
          </cell>
          <cell r="HQ107">
            <v>95291.095000000001</v>
          </cell>
          <cell r="HR107">
            <v>100067.848</v>
          </cell>
          <cell r="HS107">
            <v>107382.15599999999</v>
          </cell>
          <cell r="HT107" t="str">
            <v>#N/A N/A</v>
          </cell>
          <cell r="HU107">
            <v>97433.125</v>
          </cell>
          <cell r="HV107">
            <v>100925.59375</v>
          </cell>
          <cell r="HW107">
            <v>110388.4453125</v>
          </cell>
          <cell r="HX107">
            <v>120556.765625</v>
          </cell>
          <cell r="HY107">
            <v>133639.015625</v>
          </cell>
          <cell r="HZ107">
            <v>150848.640625</v>
          </cell>
          <cell r="IA107">
            <v>176900.46875</v>
          </cell>
          <cell r="IB107">
            <v>162361.04999999999</v>
          </cell>
          <cell r="IC107">
            <v>188877.30599999998</v>
          </cell>
          <cell r="ID107">
            <v>210746.476</v>
          </cell>
          <cell r="IE107">
            <v>220006.68099999998</v>
          </cell>
          <cell r="IF107">
            <v>214153.62099999998</v>
          </cell>
          <cell r="IG107">
            <v>238998.73499999999</v>
          </cell>
          <cell r="IH107">
            <v>259107.75399999999</v>
          </cell>
          <cell r="II107" t="str">
            <v>#N/A N/A</v>
          </cell>
          <cell r="IJ107">
            <v>3782.8310546875</v>
          </cell>
          <cell r="IK107">
            <v>4005.028076171875</v>
          </cell>
          <cell r="IL107">
            <v>4293.2109375</v>
          </cell>
          <cell r="IM107">
            <v>5876.23583984375</v>
          </cell>
          <cell r="IN107">
            <v>5956.6669921875</v>
          </cell>
          <cell r="IO107">
            <v>7780.546875</v>
          </cell>
          <cell r="IP107">
            <v>9705.2353515625</v>
          </cell>
          <cell r="IQ107">
            <v>10531.768</v>
          </cell>
          <cell r="IR107">
            <v>15522.759999999998</v>
          </cell>
          <cell r="IS107">
            <v>17803.710999999999</v>
          </cell>
          <cell r="IT107">
            <v>21256.013999999999</v>
          </cell>
          <cell r="IU107">
            <v>19286.759999999998</v>
          </cell>
          <cell r="IV107">
            <v>21595.128000000001</v>
          </cell>
          <cell r="IW107">
            <v>26923.772999999997</v>
          </cell>
          <cell r="IX107" t="str">
            <v>#N/A N/A</v>
          </cell>
          <cell r="IY107">
            <v>22307.0615234375</v>
          </cell>
          <cell r="IZ107">
            <v>21670.99609375</v>
          </cell>
          <cell r="JA107">
            <v>21236.19287109375</v>
          </cell>
          <cell r="JB107">
            <v>21507.830078125</v>
          </cell>
          <cell r="JC107">
            <v>24702.1357421875</v>
          </cell>
          <cell r="JD107">
            <v>26850.8447265625</v>
          </cell>
          <cell r="JE107">
            <v>35021.986328125</v>
          </cell>
          <cell r="JF107">
            <v>34266.972999999998</v>
          </cell>
          <cell r="JG107">
            <v>33709.653999999995</v>
          </cell>
          <cell r="JH107">
            <v>35309.06</v>
          </cell>
          <cell r="JI107">
            <v>43404.706999999995</v>
          </cell>
          <cell r="JJ107">
            <v>42200.133999999998</v>
          </cell>
          <cell r="JK107">
            <v>43514.493999999999</v>
          </cell>
          <cell r="JL107">
            <v>47084.857000000004</v>
          </cell>
          <cell r="JM107" t="str">
            <v>#N/A N/A</v>
          </cell>
          <cell r="JN107">
            <v>31972.104736328125</v>
          </cell>
          <cell r="JO107">
            <v>29899.587646484375</v>
          </cell>
          <cell r="JP107">
            <v>34409.05859375</v>
          </cell>
          <cell r="JQ107">
            <v>38524.1708984375</v>
          </cell>
          <cell r="JR107">
            <v>41935.4814453125</v>
          </cell>
          <cell r="JS107">
            <v>45838.4482421875</v>
          </cell>
          <cell r="JT107">
            <v>57193.1064453125</v>
          </cell>
          <cell r="JU107">
            <v>51754.633999999998</v>
          </cell>
          <cell r="JV107">
            <v>56754.771000000001</v>
          </cell>
          <cell r="JW107">
            <v>63026.547000000006</v>
          </cell>
          <cell r="JX107">
            <v>75257.94</v>
          </cell>
          <cell r="JY107">
            <v>72182.73599999999</v>
          </cell>
          <cell r="JZ107">
            <v>79404.87</v>
          </cell>
          <cell r="KA107">
            <v>86396.14499999999</v>
          </cell>
          <cell r="KB107" t="str">
            <v>#N/A N/A</v>
          </cell>
          <cell r="KC107">
            <v>3999.98388671875</v>
          </cell>
          <cell r="KD107">
            <v>4244.4208984375</v>
          </cell>
          <cell r="KE107">
            <v>4545.10791015625</v>
          </cell>
          <cell r="KF107">
            <v>5134.51708984375</v>
          </cell>
          <cell r="KG107">
            <v>5671.83203125</v>
          </cell>
          <cell r="KH107">
            <v>6594.19384765625</v>
          </cell>
          <cell r="KI107">
            <v>7867.47509765625</v>
          </cell>
          <cell r="KJ107">
            <v>8029.4489999999996</v>
          </cell>
          <cell r="KK107">
            <v>8503.0130000000008</v>
          </cell>
          <cell r="KL107">
            <v>9380.8069999999989</v>
          </cell>
          <cell r="KM107">
            <v>10032.463</v>
          </cell>
          <cell r="KN107">
            <v>10496.011999999999</v>
          </cell>
          <cell r="KO107">
            <v>11281.243999999999</v>
          </cell>
          <cell r="KP107">
            <v>12457.787</v>
          </cell>
          <cell r="KQ107" t="str">
            <v>#N/A N/A</v>
          </cell>
          <cell r="KR107">
            <v>65461.01904296875</v>
          </cell>
          <cell r="KS107">
            <v>71026.0029296875</v>
          </cell>
          <cell r="KT107">
            <v>75979.38330078125</v>
          </cell>
          <cell r="KU107">
            <v>82032.59619140625</v>
          </cell>
          <cell r="KV107">
            <v>91703.537109375</v>
          </cell>
          <cell r="KW107">
            <v>105010.189453125</v>
          </cell>
          <cell r="KX107">
            <v>119707.36181640625</v>
          </cell>
          <cell r="KY107">
            <v>110606.41599999998</v>
          </cell>
          <cell r="KZ107">
            <v>132122.535</v>
          </cell>
          <cell r="LA107">
            <v>147719.929</v>
          </cell>
          <cell r="LB107">
            <v>144748.74099999995</v>
          </cell>
          <cell r="LC107">
            <v>141970.88499999995</v>
          </cell>
          <cell r="LD107">
            <v>159593.86500000002</v>
          </cell>
          <cell r="LE107">
            <v>172711.60900000003</v>
          </cell>
          <cell r="LF107" t="str">
            <v>#N/A N/A</v>
          </cell>
          <cell r="LG107">
            <v>-1434.9000244140625</v>
          </cell>
          <cell r="LH107">
            <v>-3550.5</v>
          </cell>
          <cell r="LI107">
            <v>-6701.9189453125</v>
          </cell>
          <cell r="LJ107">
            <v>-3237.534912109375</v>
          </cell>
          <cell r="LK107">
            <v>-6582.64501953125</v>
          </cell>
          <cell r="LL107">
            <v>-8087.501953125</v>
          </cell>
          <cell r="LM107">
            <v>-5356.72216796875</v>
          </cell>
          <cell r="LN107">
            <v>-3115.6479999999997</v>
          </cell>
          <cell r="LO107">
            <v>-4375.4579999999996</v>
          </cell>
          <cell r="LP107">
            <v>-14993.909</v>
          </cell>
          <cell r="LQ107">
            <v>-25011.701999999997</v>
          </cell>
          <cell r="LR107">
            <v>-10854.618</v>
          </cell>
          <cell r="LS107">
            <v>-8870.1589999999997</v>
          </cell>
          <cell r="LT107">
            <v>-12848.351999999999</v>
          </cell>
          <cell r="LU107" t="str">
            <v>#N/A N/A</v>
          </cell>
          <cell r="LV107" t="str">
            <v>#N/A N/A</v>
          </cell>
          <cell r="LW107" t="str">
            <v>#N/A N/A</v>
          </cell>
          <cell r="LX107" t="str">
            <v>#N/A N/A</v>
          </cell>
          <cell r="LY107" t="str">
            <v>#N/A N/A</v>
          </cell>
          <cell r="LZ107" t="str">
            <v>#N/A N/A</v>
          </cell>
          <cell r="MA107" t="str">
            <v>#N/A N/A</v>
          </cell>
          <cell r="MB107" t="str">
            <v>#N/A N/A</v>
          </cell>
          <cell r="MC107" t="str">
            <v>#N/A N/A</v>
          </cell>
          <cell r="MD107" t="str">
            <v>#N/A N/A</v>
          </cell>
          <cell r="ME107" t="str">
            <v>#N/A N/A</v>
          </cell>
          <cell r="MF107">
            <v>1796.0239999999999</v>
          </cell>
          <cell r="MG107">
            <v>2400.3679999999999</v>
          </cell>
          <cell r="MH107">
            <v>2725.8759999999997</v>
          </cell>
          <cell r="MI107">
            <v>2269.8710000000001</v>
          </cell>
          <cell r="MJ107" t="str">
            <v>#N/A N/A</v>
          </cell>
          <cell r="MK107" t="str">
            <v>#N/A N/A</v>
          </cell>
          <cell r="ML107" t="str">
            <v>#N/A N/A</v>
          </cell>
          <cell r="MM107" t="str">
            <v>#N/A N/A</v>
          </cell>
          <cell r="MN107" t="str">
            <v>#N/A N/A</v>
          </cell>
          <cell r="MO107" t="str">
            <v>#N/A N/A</v>
          </cell>
          <cell r="MP107" t="str">
            <v>#N/A N/A</v>
          </cell>
          <cell r="MQ107" t="str">
            <v>#N/A N/A</v>
          </cell>
          <cell r="MR107">
            <v>-77.311999999999998</v>
          </cell>
          <cell r="MS107">
            <v>-87.206000000000003</v>
          </cell>
          <cell r="MT107" t="str">
            <v>#N/A N/A</v>
          </cell>
          <cell r="MU107">
            <v>17.867000000000001</v>
          </cell>
          <cell r="MV107">
            <v>1426.643</v>
          </cell>
          <cell r="MW107">
            <v>85.018000000000001</v>
          </cell>
          <cell r="MX107">
            <v>264.41500000000002</v>
          </cell>
          <cell r="MY107" t="str">
            <v>#N/A N/A</v>
          </cell>
          <cell r="MZ107">
            <v>-212.39999389648437</v>
          </cell>
          <cell r="NA107">
            <v>-2463.699951171875</v>
          </cell>
          <cell r="NB107">
            <v>-1798.1949462890625</v>
          </cell>
          <cell r="NC107">
            <v>-1458.510009765625</v>
          </cell>
          <cell r="ND107">
            <v>-1330.6700439453125</v>
          </cell>
          <cell r="NE107">
            <v>-2679.04296875</v>
          </cell>
          <cell r="NF107">
            <v>-3075.660888671875</v>
          </cell>
          <cell r="NG107">
            <v>-1093.1279999999999</v>
          </cell>
          <cell r="NH107">
            <v>-1985.7679999999998</v>
          </cell>
          <cell r="NI107">
            <v>-3600.5699999999997</v>
          </cell>
          <cell r="NJ107">
            <v>-5122.1319999999996</v>
          </cell>
          <cell r="NK107">
            <v>-1658.952</v>
          </cell>
          <cell r="NL107">
            <v>-3850.2919999999999</v>
          </cell>
          <cell r="NM107">
            <v>-7028.5149999999994</v>
          </cell>
          <cell r="NN107" t="str">
            <v>#N/A N/A</v>
          </cell>
          <cell r="NO107">
            <v>2424</v>
          </cell>
          <cell r="NP107">
            <v>1014.2000122070312</v>
          </cell>
          <cell r="NQ107">
            <v>1085.509033203125</v>
          </cell>
          <cell r="NR107">
            <v>1982.6290283203125</v>
          </cell>
          <cell r="NS107">
            <v>1557.156005859375</v>
          </cell>
          <cell r="NT107">
            <v>2735.55908203125</v>
          </cell>
          <cell r="NU107">
            <v>3234.541015625</v>
          </cell>
          <cell r="NV107">
            <v>3042.9490000000001</v>
          </cell>
          <cell r="NW107">
            <v>3347.721</v>
          </cell>
          <cell r="NX107">
            <v>3763.8489999999997</v>
          </cell>
          <cell r="NY107">
            <v>3559.067</v>
          </cell>
          <cell r="NZ107">
            <v>3223.8397139999997</v>
          </cell>
          <cell r="OA107">
            <v>4366.0050000000001</v>
          </cell>
          <cell r="OB107">
            <v>5156.5</v>
          </cell>
          <cell r="OC107" t="str">
            <v>#N/A N/A</v>
          </cell>
          <cell r="OD107" t="str">
            <v>CLP</v>
          </cell>
        </row>
        <row r="108">
          <cell r="C108" t="str">
            <v>ESPANOLA</v>
          </cell>
          <cell r="D108">
            <v>2756.424</v>
          </cell>
          <cell r="E108">
            <v>1855.585</v>
          </cell>
          <cell r="F108">
            <v>3535.194</v>
          </cell>
          <cell r="G108" t="str">
            <v>#N/A N/A</v>
          </cell>
          <cell r="H108">
            <v>5608.1949999999997</v>
          </cell>
          <cell r="I108">
            <v>4248.625</v>
          </cell>
          <cell r="J108">
            <v>2174.422119140625</v>
          </cell>
          <cell r="K108">
            <v>12260.661</v>
          </cell>
          <cell r="L108">
            <v>10463.638000000001</v>
          </cell>
          <cell r="M108">
            <v>6952.7060000000001</v>
          </cell>
          <cell r="N108">
            <v>9323.5249999999996</v>
          </cell>
          <cell r="O108">
            <v>5860.2070000000003</v>
          </cell>
          <cell r="P108">
            <v>7917.2740000000003</v>
          </cell>
          <cell r="Q108">
            <v>6979.0280000000002</v>
          </cell>
          <cell r="R108" t="str">
            <v>#N/A N/A</v>
          </cell>
          <cell r="S108" t="str">
            <v>#N/A N/A</v>
          </cell>
          <cell r="T108" t="str">
            <v>#N/A N/A</v>
          </cell>
          <cell r="U108" t="str">
            <v>#N/A N/A</v>
          </cell>
          <cell r="V108" t="str">
            <v>#N/A N/A</v>
          </cell>
          <cell r="W108" t="str">
            <v>#N/A N/A</v>
          </cell>
          <cell r="X108" t="str">
            <v>#N/A N/A</v>
          </cell>
          <cell r="Y108" t="str">
            <v>#N/A N/A</v>
          </cell>
          <cell r="Z108" t="str">
            <v>#N/A N/A</v>
          </cell>
          <cell r="AA108" t="str">
            <v>#N/A N/A</v>
          </cell>
          <cell r="AB108" t="str">
            <v>#N/A N/A</v>
          </cell>
          <cell r="AC108" t="str">
            <v>#N/A N/A</v>
          </cell>
          <cell r="AD108" t="str">
            <v>#N/A N/A</v>
          </cell>
          <cell r="AE108" t="str">
            <v>#N/A N/A</v>
          </cell>
          <cell r="AF108" t="str">
            <v>#N/A N/A</v>
          </cell>
          <cell r="AG108" t="str">
            <v>#N/A N/A</v>
          </cell>
          <cell r="AH108">
            <v>2597.3579999999997</v>
          </cell>
          <cell r="AI108">
            <v>1681.3779999999999</v>
          </cell>
          <cell r="AJ108">
            <v>2268.8620000000001</v>
          </cell>
          <cell r="AK108" t="str">
            <v>#N/A N/A</v>
          </cell>
          <cell r="AL108">
            <v>5333.0150000000003</v>
          </cell>
          <cell r="AM108">
            <v>4041.6510738134384</v>
          </cell>
          <cell r="AN108">
            <v>1977.9300248622894</v>
          </cell>
          <cell r="AO108">
            <v>11056.796</v>
          </cell>
          <cell r="AP108">
            <v>9088.143</v>
          </cell>
          <cell r="AQ108" t="str">
            <v>#N/A N/A</v>
          </cell>
          <cell r="AR108" t="str">
            <v>#N/A N/A</v>
          </cell>
          <cell r="AS108" t="str">
            <v>#N/A N/A</v>
          </cell>
          <cell r="AT108">
            <v>6564.1120000000001</v>
          </cell>
          <cell r="AU108">
            <v>5958.6430000000009</v>
          </cell>
          <cell r="AV108" t="str">
            <v>#N/A N/A</v>
          </cell>
          <cell r="AW108">
            <v>2573.9690000000001</v>
          </cell>
          <cell r="AX108">
            <v>1663.963</v>
          </cell>
          <cell r="AY108">
            <v>2247.018</v>
          </cell>
          <cell r="AZ108" t="str">
            <v>#N/A N/A</v>
          </cell>
          <cell r="BA108">
            <v>5317.1449999999995</v>
          </cell>
          <cell r="BB108">
            <v>4024.60107421875</v>
          </cell>
          <cell r="BC108">
            <v>1959.4000244140625</v>
          </cell>
          <cell r="BD108">
            <v>11047.823</v>
          </cell>
          <cell r="BE108">
            <v>9087.6829999999991</v>
          </cell>
          <cell r="BF108">
            <v>5130.05</v>
          </cell>
          <cell r="BG108">
            <v>7791.8949999999995</v>
          </cell>
          <cell r="BH108">
            <v>4810.1239999999998</v>
          </cell>
          <cell r="BI108">
            <v>6562.8049999999994</v>
          </cell>
          <cell r="BJ108">
            <v>5929.5149999999994</v>
          </cell>
          <cell r="BK108" t="str">
            <v>#N/A N/A</v>
          </cell>
          <cell r="BL108">
            <v>0</v>
          </cell>
          <cell r="BM108">
            <v>0</v>
          </cell>
          <cell r="BN108">
            <v>0</v>
          </cell>
          <cell r="BO108" t="str">
            <v>#N/A N/A</v>
          </cell>
          <cell r="BP108">
            <v>0</v>
          </cell>
          <cell r="BQ108">
            <v>0</v>
          </cell>
          <cell r="BR108">
            <v>0</v>
          </cell>
          <cell r="BS108">
            <v>420.45599999999996</v>
          </cell>
          <cell r="BT108">
            <v>610.39699999999993</v>
          </cell>
          <cell r="BU108">
            <v>421.39699999999999</v>
          </cell>
          <cell r="BV108">
            <v>353.30199999999996</v>
          </cell>
          <cell r="BW108">
            <v>323.05599999999998</v>
          </cell>
          <cell r="BX108">
            <v>249.70699999999999</v>
          </cell>
          <cell r="BY108">
            <v>201.072</v>
          </cell>
          <cell r="BZ108" t="str">
            <v>#N/A N/A</v>
          </cell>
          <cell r="CA108" t="str">
            <v>#N/A N/A</v>
          </cell>
          <cell r="CB108" t="str">
            <v>#N/A N/A</v>
          </cell>
          <cell r="CC108" t="str">
            <v>#N/A N/A</v>
          </cell>
          <cell r="CD108" t="str">
            <v>#N/A N/A</v>
          </cell>
          <cell r="CE108" t="str">
            <v>#N/A N/A</v>
          </cell>
          <cell r="CF108" t="str">
            <v>#N/A N/A</v>
          </cell>
          <cell r="CG108" t="str">
            <v>#N/A N/A</v>
          </cell>
          <cell r="CH108" t="str">
            <v>#N/A N/A</v>
          </cell>
          <cell r="CI108" t="str">
            <v>#N/A N/A</v>
          </cell>
          <cell r="CJ108" t="str">
            <v>#N/A N/A</v>
          </cell>
          <cell r="CK108" t="str">
            <v>#N/A N/A</v>
          </cell>
          <cell r="CL108" t="str">
            <v>#N/A N/A</v>
          </cell>
          <cell r="CM108" t="str">
            <v>#N/A N/A</v>
          </cell>
          <cell r="CN108" t="str">
            <v>#N/A N/A</v>
          </cell>
          <cell r="CO108" t="str">
            <v>#N/A N/A</v>
          </cell>
          <cell r="CP108">
            <v>2534.7239999999997</v>
          </cell>
          <cell r="CQ108">
            <v>2819.681</v>
          </cell>
          <cell r="CR108">
            <v>3110.5929999999998</v>
          </cell>
          <cell r="CS108" t="str">
            <v>#N/A N/A</v>
          </cell>
          <cell r="CT108">
            <v>4496.2329999999993</v>
          </cell>
          <cell r="CU108">
            <v>3107.4100952148437</v>
          </cell>
          <cell r="CV108">
            <v>2545.56103515625</v>
          </cell>
          <cell r="CW108">
            <v>10729.433000000001</v>
          </cell>
          <cell r="CX108">
            <v>8009.0210000000006</v>
          </cell>
          <cell r="CY108">
            <v>5143.6689999999999</v>
          </cell>
          <cell r="CZ108">
            <v>7234.9960000000001</v>
          </cell>
          <cell r="DA108">
            <v>5018.0720000000001</v>
          </cell>
          <cell r="DB108">
            <v>6561.5619999999999</v>
          </cell>
          <cell r="DC108">
            <v>5934.7669999999998</v>
          </cell>
          <cell r="DD108" t="str">
            <v>#N/A N/A</v>
          </cell>
          <cell r="DE108">
            <v>9.6689999999999987</v>
          </cell>
          <cell r="DF108">
            <v>-2.4E-2</v>
          </cell>
          <cell r="DG108">
            <v>2E-3</v>
          </cell>
          <cell r="DH108" t="str">
            <v>#N/A N/A</v>
          </cell>
          <cell r="DI108">
            <v>151.44</v>
          </cell>
          <cell r="DJ108">
            <v>10.461999893188477</v>
          </cell>
          <cell r="DK108">
            <v>-128.73399353027344</v>
          </cell>
          <cell r="DL108">
            <v>363.97699999999998</v>
          </cell>
          <cell r="DM108">
            <v>89.634999999999991</v>
          </cell>
          <cell r="DN108">
            <v>44.826000000000001</v>
          </cell>
          <cell r="DO108">
            <v>-0.219</v>
          </cell>
          <cell r="DP108">
            <v>-40.914999999999999</v>
          </cell>
          <cell r="DQ108">
            <v>260.34899999999999</v>
          </cell>
          <cell r="DR108">
            <v>4.8460000000000001</v>
          </cell>
          <cell r="DS108" t="str">
            <v>#N/A N/A</v>
          </cell>
          <cell r="DT108">
            <v>2525.0549999999998</v>
          </cell>
          <cell r="DU108">
            <v>2819.7049999999999</v>
          </cell>
          <cell r="DV108">
            <v>3110.5909999999999</v>
          </cell>
          <cell r="DW108" t="str">
            <v>#N/A N/A</v>
          </cell>
          <cell r="DX108">
            <v>4344.7929999999997</v>
          </cell>
          <cell r="DY108">
            <v>3096.947998046875</v>
          </cell>
          <cell r="DZ108">
            <v>2674.294921875</v>
          </cell>
          <cell r="EA108">
            <v>10365.456</v>
          </cell>
          <cell r="EB108">
            <v>7919.3859999999995</v>
          </cell>
          <cell r="EC108">
            <v>5098.8429999999998</v>
          </cell>
          <cell r="ED108">
            <v>7235.2149999999992</v>
          </cell>
          <cell r="EE108">
            <v>5058.9870000000001</v>
          </cell>
          <cell r="EF108">
            <v>6301.2129999999997</v>
          </cell>
          <cell r="EG108">
            <v>5929.9209999999994</v>
          </cell>
          <cell r="EH108" t="str">
            <v>#N/A N/A</v>
          </cell>
          <cell r="EI108">
            <v>251.17099999999999</v>
          </cell>
          <cell r="EJ108">
            <v>8.5120000000000005</v>
          </cell>
          <cell r="EK108">
            <v>36.077999999999996</v>
          </cell>
          <cell r="EL108" t="str">
            <v>#N/A N/A</v>
          </cell>
          <cell r="EM108">
            <v>52.851999999999997</v>
          </cell>
          <cell r="EN108">
            <v>26.148000717163086</v>
          </cell>
          <cell r="EO108">
            <v>1164.4630126953125</v>
          </cell>
          <cell r="EP108">
            <v>7441.7129999999997</v>
          </cell>
          <cell r="EQ108">
            <v>4650.4169999999995</v>
          </cell>
          <cell r="ER108">
            <v>7216.741</v>
          </cell>
          <cell r="ES108">
            <v>8216.6839999999993</v>
          </cell>
          <cell r="ET108">
            <v>3949.96</v>
          </cell>
          <cell r="EU108">
            <v>3235.866</v>
          </cell>
          <cell r="EV108">
            <v>4903.91</v>
          </cell>
          <cell r="EW108" t="str">
            <v>#N/A N/A</v>
          </cell>
          <cell r="EX108">
            <v>17673.222999999998</v>
          </cell>
          <cell r="EY108">
            <v>18359.353999999999</v>
          </cell>
          <cell r="EZ108">
            <v>18954.038</v>
          </cell>
          <cell r="FA108" t="str">
            <v>#N/A N/A</v>
          </cell>
          <cell r="FB108">
            <v>20216.236000000001</v>
          </cell>
          <cell r="FC108">
            <v>20794.8046875</v>
          </cell>
          <cell r="FD108">
            <v>19988.859375</v>
          </cell>
          <cell r="FE108" t="str">
            <v>#N/A N/A</v>
          </cell>
          <cell r="FF108" t="str">
            <v>#N/A N/A</v>
          </cell>
          <cell r="FG108" t="str">
            <v>#N/A N/A</v>
          </cell>
          <cell r="FH108" t="str">
            <v>#N/A N/A</v>
          </cell>
          <cell r="FI108">
            <v>3076.8119999999999</v>
          </cell>
          <cell r="FJ108">
            <v>2015.1209999999999</v>
          </cell>
          <cell r="FK108">
            <v>2578.7449999999999</v>
          </cell>
          <cell r="FL108" t="str">
            <v>#N/A N/A</v>
          </cell>
          <cell r="FM108">
            <v>241.33799999999999</v>
          </cell>
          <cell r="FN108">
            <v>249.53899999999999</v>
          </cell>
          <cell r="FO108">
            <v>300.99399999999997</v>
          </cell>
          <cell r="FP108" t="str">
            <v>#N/A N/A</v>
          </cell>
          <cell r="FQ108">
            <v>42.976999999999997</v>
          </cell>
          <cell r="FR108">
            <v>383.85598754882812</v>
          </cell>
          <cell r="FS108">
            <v>42.678001403808594</v>
          </cell>
          <cell r="FT108">
            <v>46.486999999999995</v>
          </cell>
          <cell r="FU108">
            <v>320.38200000000001</v>
          </cell>
          <cell r="FV108">
            <v>186.88899999999998</v>
          </cell>
          <cell r="FW108">
            <v>194.792</v>
          </cell>
          <cell r="FX108">
            <v>190.452</v>
          </cell>
          <cell r="FY108">
            <v>180.77099999999999</v>
          </cell>
          <cell r="FZ108">
            <v>61.465999999999994</v>
          </cell>
          <cell r="GA108" t="str">
            <v>#N/A N/A</v>
          </cell>
          <cell r="GB108" t="str">
            <v>#N/A N/A</v>
          </cell>
          <cell r="GC108" t="str">
            <v>#N/A N/A</v>
          </cell>
          <cell r="GD108" t="str">
            <v>#N/A N/A</v>
          </cell>
          <cell r="GE108" t="str">
            <v>#N/A N/A</v>
          </cell>
          <cell r="GF108" t="str">
            <v>#N/A N/A</v>
          </cell>
          <cell r="GG108" t="str">
            <v>#N/A N/A</v>
          </cell>
          <cell r="GH108" t="str">
            <v>#N/A N/A</v>
          </cell>
          <cell r="GI108" t="str">
            <v>#N/A N/A</v>
          </cell>
          <cell r="GJ108" t="str">
            <v>#N/A N/A</v>
          </cell>
          <cell r="GK108" t="str">
            <v>#N/A N/A</v>
          </cell>
          <cell r="GL108" t="str">
            <v>#N/A N/A</v>
          </cell>
          <cell r="GM108" t="str">
            <v>#N/A N/A</v>
          </cell>
          <cell r="GN108" t="str">
            <v>#N/A N/A</v>
          </cell>
          <cell r="GO108" t="str">
            <v>#N/A N/A</v>
          </cell>
          <cell r="GP108" t="str">
            <v>#N/A N/A</v>
          </cell>
          <cell r="GQ108" t="str">
            <v>#N/A N/A</v>
          </cell>
          <cell r="GR108" t="str">
            <v>#N/A N/A</v>
          </cell>
          <cell r="GS108" t="str">
            <v>#N/A N/A</v>
          </cell>
          <cell r="GT108" t="str">
            <v>#N/A N/A</v>
          </cell>
          <cell r="GU108" t="str">
            <v>#N/A N/A</v>
          </cell>
          <cell r="GV108" t="str">
            <v>#N/A N/A</v>
          </cell>
          <cell r="GW108" t="str">
            <v>#N/A N/A</v>
          </cell>
          <cell r="GX108" t="str">
            <v>#N/A N/A</v>
          </cell>
          <cell r="GY108" t="str">
            <v>#N/A N/A</v>
          </cell>
          <cell r="GZ108" t="str">
            <v>#N/A N/A</v>
          </cell>
          <cell r="HA108" t="str">
            <v>#N/A N/A</v>
          </cell>
          <cell r="HB108" t="str">
            <v>#N/A N/A</v>
          </cell>
          <cell r="HC108" t="str">
            <v>#N/A N/A</v>
          </cell>
          <cell r="HD108" t="str">
            <v>#N/A N/A</v>
          </cell>
          <cell r="HE108" t="str">
            <v>#N/A N/A</v>
          </cell>
          <cell r="HF108">
            <v>390.69099999999997</v>
          </cell>
          <cell r="HG108">
            <v>377.75200000000001</v>
          </cell>
          <cell r="HH108">
            <v>355.15199999999999</v>
          </cell>
          <cell r="HI108" t="str">
            <v>#N/A N/A</v>
          </cell>
          <cell r="HJ108">
            <v>346.25700000000001</v>
          </cell>
          <cell r="HK108">
            <v>356.28298950195313</v>
          </cell>
          <cell r="HL108">
            <v>364.19500732421875</v>
          </cell>
          <cell r="HM108">
            <v>4.18</v>
          </cell>
          <cell r="HN108">
            <v>4.7160000000000002</v>
          </cell>
          <cell r="HO108">
            <v>13.862</v>
          </cell>
          <cell r="HP108">
            <v>13.862</v>
          </cell>
          <cell r="HQ108">
            <v>13.862</v>
          </cell>
          <cell r="HR108">
            <v>12.843999999999999</v>
          </cell>
          <cell r="HS108">
            <v>12.731</v>
          </cell>
          <cell r="HT108" t="str">
            <v>#N/A N/A</v>
          </cell>
          <cell r="HU108">
            <v>34073.135999999999</v>
          </cell>
          <cell r="HV108">
            <v>35058.775999999998</v>
          </cell>
          <cell r="HW108">
            <v>36389.237000000001</v>
          </cell>
          <cell r="HX108" t="str">
            <v>#N/A N/A</v>
          </cell>
          <cell r="HY108">
            <v>39294.400000000001</v>
          </cell>
          <cell r="HZ108">
            <v>41639.51953125</v>
          </cell>
          <cell r="IA108">
            <v>44416.34765625</v>
          </cell>
          <cell r="IB108">
            <v>149089.81</v>
          </cell>
          <cell r="IC108">
            <v>172572.204</v>
          </cell>
          <cell r="ID108">
            <v>148805.78699999998</v>
          </cell>
          <cell r="IE108">
            <v>169875.83299999998</v>
          </cell>
          <cell r="IF108">
            <v>171016.46899999998</v>
          </cell>
          <cell r="IG108">
            <v>177266.98799999998</v>
          </cell>
          <cell r="IH108">
            <v>160684.253</v>
          </cell>
          <cell r="II108" t="str">
            <v>#N/A N/A</v>
          </cell>
          <cell r="IJ108" t="str">
            <v>#N/A N/A</v>
          </cell>
          <cell r="IK108" t="str">
            <v>#N/A N/A</v>
          </cell>
          <cell r="IL108" t="str">
            <v>#N/A N/A</v>
          </cell>
          <cell r="IM108" t="str">
            <v>#N/A N/A</v>
          </cell>
          <cell r="IN108" t="str">
            <v>#N/A N/A</v>
          </cell>
          <cell r="IO108" t="str">
            <v>#N/A N/A</v>
          </cell>
          <cell r="IP108" t="str">
            <v>#N/A N/A</v>
          </cell>
          <cell r="IQ108" t="str">
            <v>#N/A N/A</v>
          </cell>
          <cell r="IR108" t="str">
            <v>#N/A N/A</v>
          </cell>
          <cell r="IS108" t="str">
            <v>#N/A N/A</v>
          </cell>
          <cell r="IT108" t="str">
            <v>#N/A N/A</v>
          </cell>
          <cell r="IU108" t="str">
            <v>#N/A N/A</v>
          </cell>
          <cell r="IV108" t="str">
            <v>#N/A N/A</v>
          </cell>
          <cell r="IW108" t="str">
            <v>#N/A N/A</v>
          </cell>
          <cell r="IX108" t="str">
            <v>#N/A N/A</v>
          </cell>
          <cell r="IY108">
            <v>0</v>
          </cell>
          <cell r="IZ108">
            <v>0</v>
          </cell>
          <cell r="JA108">
            <v>0</v>
          </cell>
          <cell r="JB108" t="str">
            <v>#N/A N/A</v>
          </cell>
          <cell r="JC108">
            <v>0</v>
          </cell>
          <cell r="JD108">
            <v>0</v>
          </cell>
          <cell r="JE108">
            <v>0</v>
          </cell>
          <cell r="JF108">
            <v>0</v>
          </cell>
          <cell r="JG108">
            <v>0</v>
          </cell>
          <cell r="JH108">
            <v>0</v>
          </cell>
          <cell r="JI108">
            <v>0</v>
          </cell>
          <cell r="JJ108">
            <v>0</v>
          </cell>
          <cell r="JK108">
            <v>0</v>
          </cell>
          <cell r="JL108">
            <v>0</v>
          </cell>
          <cell r="JM108" t="str">
            <v>#N/A N/A</v>
          </cell>
          <cell r="JN108">
            <v>945.46500000000003</v>
          </cell>
          <cell r="JO108">
            <v>1175.2040000000002</v>
          </cell>
          <cell r="JP108">
            <v>1193.098</v>
          </cell>
          <cell r="JQ108" t="str">
            <v>#N/A N/A</v>
          </cell>
          <cell r="JR108">
            <v>1393.742</v>
          </cell>
          <cell r="JS108">
            <v>1300.4170265197754</v>
          </cell>
          <cell r="JT108">
            <v>1383.5799674987793</v>
          </cell>
          <cell r="JU108">
            <v>16995.203000000001</v>
          </cell>
          <cell r="JV108">
            <v>22135.228999999999</v>
          </cell>
          <cell r="JW108">
            <v>20410.019</v>
          </cell>
          <cell r="JX108">
            <v>24225.014999999999</v>
          </cell>
          <cell r="JY108">
            <v>23871.51</v>
          </cell>
          <cell r="JZ108">
            <v>29725.918000000001</v>
          </cell>
          <cell r="KA108">
            <v>23184.588</v>
          </cell>
          <cell r="KB108" t="str">
            <v>#N/A N/A</v>
          </cell>
          <cell r="KC108">
            <v>0.11599999999999999</v>
          </cell>
          <cell r="KD108">
            <v>0.08</v>
          </cell>
          <cell r="KE108">
            <v>7.6999999999999999E-2</v>
          </cell>
          <cell r="KF108" t="str">
            <v>#N/A N/A</v>
          </cell>
          <cell r="KG108">
            <v>0.09</v>
          </cell>
          <cell r="KH108">
            <v>9.0000003576278687E-2</v>
          </cell>
          <cell r="KI108">
            <v>0.14200000464916229</v>
          </cell>
          <cell r="KJ108">
            <v>0.38799999999999996</v>
          </cell>
          <cell r="KK108">
            <v>0.36399999999999999</v>
          </cell>
          <cell r="KL108">
            <v>0.376</v>
          </cell>
          <cell r="KM108">
            <v>0.30199999999999999</v>
          </cell>
          <cell r="KN108">
            <v>0.11</v>
          </cell>
          <cell r="KO108">
            <v>8.1000000000000003E-2</v>
          </cell>
          <cell r="KP108">
            <v>9.4E-2</v>
          </cell>
          <cell r="KQ108" t="str">
            <v>#N/A N/A</v>
          </cell>
          <cell r="KR108">
            <v>33127.671000000002</v>
          </cell>
          <cell r="KS108">
            <v>33883.572</v>
          </cell>
          <cell r="KT108">
            <v>35196.138999999996</v>
          </cell>
          <cell r="KU108" t="str">
            <v>#N/A N/A</v>
          </cell>
          <cell r="KV108">
            <v>37900.657999999989</v>
          </cell>
          <cell r="KW108">
            <v>40339.103183597326</v>
          </cell>
          <cell r="KX108">
            <v>43032.767000004642</v>
          </cell>
          <cell r="KY108">
            <v>132094.60699999999</v>
          </cell>
          <cell r="KZ108">
            <v>150436.97499999998</v>
          </cell>
          <cell r="LA108">
            <v>128395.76800000001</v>
          </cell>
          <cell r="LB108">
            <v>145650.81799999997</v>
          </cell>
          <cell r="LC108">
            <v>147144.95899999997</v>
          </cell>
          <cell r="LD108">
            <v>147541.07</v>
          </cell>
          <cell r="LE108">
            <v>137499.66500000001</v>
          </cell>
          <cell r="LF108" t="str">
            <v>#N/A N/A</v>
          </cell>
          <cell r="LG108">
            <v>0</v>
          </cell>
          <cell r="LH108">
            <v>0</v>
          </cell>
          <cell r="LI108">
            <v>0</v>
          </cell>
          <cell r="LJ108" t="str">
            <v>#N/A N/A</v>
          </cell>
          <cell r="LK108">
            <v>0</v>
          </cell>
          <cell r="LL108">
            <v>0</v>
          </cell>
          <cell r="LM108">
            <v>0</v>
          </cell>
          <cell r="LN108">
            <v>0</v>
          </cell>
          <cell r="LO108">
            <v>0</v>
          </cell>
          <cell r="LP108">
            <v>-76.978999999999999</v>
          </cell>
          <cell r="LQ108">
            <v>-1731.1889999999999</v>
          </cell>
          <cell r="LR108">
            <v>0</v>
          </cell>
          <cell r="LS108">
            <v>0</v>
          </cell>
          <cell r="LT108">
            <v>0</v>
          </cell>
          <cell r="LU108" t="str">
            <v>#N/A N/A</v>
          </cell>
          <cell r="LV108" t="str">
            <v>#N/A N/A</v>
          </cell>
          <cell r="LW108" t="str">
            <v>#N/A N/A</v>
          </cell>
          <cell r="LX108" t="str">
            <v>#N/A N/A</v>
          </cell>
          <cell r="LY108" t="str">
            <v>#N/A N/A</v>
          </cell>
          <cell r="LZ108" t="str">
            <v>#N/A N/A</v>
          </cell>
          <cell r="MA108" t="str">
            <v>#N/A N/A</v>
          </cell>
          <cell r="MB108" t="str">
            <v>#N/A N/A</v>
          </cell>
          <cell r="MC108" t="str">
            <v>#N/A N/A</v>
          </cell>
          <cell r="MD108" t="str">
            <v>#N/A N/A</v>
          </cell>
          <cell r="ME108" t="str">
            <v>#N/A N/A</v>
          </cell>
          <cell r="MF108" t="str">
            <v>#N/A N/A</v>
          </cell>
          <cell r="MG108" t="str">
            <v>#N/A N/A</v>
          </cell>
          <cell r="MH108">
            <v>1.194</v>
          </cell>
          <cell r="MI108">
            <v>0</v>
          </cell>
          <cell r="MJ108" t="str">
            <v>#N/A N/A</v>
          </cell>
          <cell r="MK108" t="str">
            <v>#N/A N/A</v>
          </cell>
          <cell r="ML108" t="str">
            <v>#N/A N/A</v>
          </cell>
          <cell r="MM108" t="str">
            <v>#N/A N/A</v>
          </cell>
          <cell r="MN108" t="str">
            <v>#N/A N/A</v>
          </cell>
          <cell r="MO108" t="str">
            <v>#N/A N/A</v>
          </cell>
          <cell r="MP108" t="str">
            <v>#N/A N/A</v>
          </cell>
          <cell r="MQ108" t="str">
            <v>#N/A N/A</v>
          </cell>
          <cell r="MR108" t="str">
            <v>#N/A N/A</v>
          </cell>
          <cell r="MS108" t="str">
            <v>#N/A N/A</v>
          </cell>
          <cell r="MT108" t="str">
            <v>#N/A N/A</v>
          </cell>
          <cell r="MU108" t="str">
            <v>#N/A N/A</v>
          </cell>
          <cell r="MV108" t="str">
            <v>#N/A N/A</v>
          </cell>
          <cell r="MW108" t="str">
            <v>#N/A N/A</v>
          </cell>
          <cell r="MX108">
            <v>251.05699999999999</v>
          </cell>
          <cell r="MY108" t="str">
            <v>#N/A N/A</v>
          </cell>
          <cell r="MZ108">
            <v>-2538.7329999999997</v>
          </cell>
          <cell r="NA108">
            <v>-2626.1790000000001</v>
          </cell>
          <cell r="NB108">
            <v>-2758.4</v>
          </cell>
          <cell r="NC108" t="str">
            <v>#N/A N/A</v>
          </cell>
          <cell r="ND108">
            <v>-3629.3869999999997</v>
          </cell>
          <cell r="NE108">
            <v>-3686.587890625</v>
          </cell>
          <cell r="NF108">
            <v>-3471.98291015625</v>
          </cell>
          <cell r="NG108">
            <v>-2392.3409999999999</v>
          </cell>
          <cell r="NH108">
            <v>-7374.8049999999994</v>
          </cell>
          <cell r="NI108">
            <v>-3662.259</v>
          </cell>
          <cell r="NJ108">
            <v>-5548.4439999999995</v>
          </cell>
          <cell r="NK108">
            <v>-5825.5999999999995</v>
          </cell>
          <cell r="NL108">
            <v>-4530.1899999999996</v>
          </cell>
          <cell r="NM108">
            <v>-4628.5749999999998</v>
          </cell>
          <cell r="NN108" t="str">
            <v>#N/A N/A</v>
          </cell>
          <cell r="NO108">
            <v>16.672999999999998</v>
          </cell>
          <cell r="NP108">
            <v>16.846</v>
          </cell>
          <cell r="NQ108">
            <v>16.931000000000001</v>
          </cell>
          <cell r="NR108" t="str">
            <v>#N/A N/A</v>
          </cell>
          <cell r="NS108">
            <v>14.657</v>
          </cell>
          <cell r="NT108">
            <v>15.597999572753906</v>
          </cell>
          <cell r="NU108">
            <v>15.277000427246094</v>
          </cell>
          <cell r="NV108">
            <v>8.3849999999999998</v>
          </cell>
          <cell r="NW108">
            <v>0</v>
          </cell>
          <cell r="NX108" t="str">
            <v>#N/A N/A</v>
          </cell>
          <cell r="NY108" t="str">
            <v>#N/A N/A</v>
          </cell>
          <cell r="NZ108" t="str">
            <v>#N/A N/A</v>
          </cell>
          <cell r="OA108">
            <v>0.11399999999999999</v>
          </cell>
          <cell r="OB108">
            <v>0.11299999999999999</v>
          </cell>
          <cell r="OC108" t="str">
            <v>#N/A N/A</v>
          </cell>
          <cell r="OD108" t="str">
            <v>CLP</v>
          </cell>
        </row>
        <row r="109">
          <cell r="C109" t="str">
            <v>POTASIOS CHILE-A</v>
          </cell>
          <cell r="D109" t="str">
            <v>#N/A N/A</v>
          </cell>
          <cell r="E109" t="str">
            <v>#N/A N/A</v>
          </cell>
          <cell r="F109" t="str">
            <v>#N/A N/A</v>
          </cell>
          <cell r="G109" t="str">
            <v>#N/A N/A</v>
          </cell>
          <cell r="H109" t="str">
            <v>#N/A N/A</v>
          </cell>
          <cell r="I109" t="str">
            <v>#N/A N/A</v>
          </cell>
          <cell r="J109" t="str">
            <v>#N/A N/A</v>
          </cell>
          <cell r="K109" t="str">
            <v>#N/A N/A</v>
          </cell>
          <cell r="L109" t="str">
            <v>#N/A N/A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 t="str">
            <v>#N/A N/A</v>
          </cell>
          <cell r="S109" t="str">
            <v>#N/A N/A</v>
          </cell>
          <cell r="T109" t="str">
            <v>#N/A N/A</v>
          </cell>
          <cell r="U109" t="str">
            <v>#N/A N/A</v>
          </cell>
          <cell r="V109" t="str">
            <v>#N/A N/A</v>
          </cell>
          <cell r="W109" t="str">
            <v>#N/A N/A</v>
          </cell>
          <cell r="X109" t="str">
            <v>#N/A N/A</v>
          </cell>
          <cell r="Y109" t="str">
            <v>#N/A N/A</v>
          </cell>
          <cell r="Z109" t="str">
            <v>#N/A N/A</v>
          </cell>
          <cell r="AA109" t="str">
            <v>#N/A N/A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 t="str">
            <v>#N/A N/A</v>
          </cell>
          <cell r="AH109" t="str">
            <v>#N/A N/A</v>
          </cell>
          <cell r="AI109" t="str">
            <v>#N/A N/A</v>
          </cell>
          <cell r="AJ109" t="str">
            <v>#N/A N/A</v>
          </cell>
          <cell r="AK109" t="str">
            <v>#N/A N/A</v>
          </cell>
          <cell r="AL109" t="str">
            <v>#N/A N/A</v>
          </cell>
          <cell r="AM109" t="str">
            <v>#N/A N/A</v>
          </cell>
          <cell r="AN109" t="str">
            <v>#N/A N/A</v>
          </cell>
          <cell r="AO109" t="str">
            <v>#N/A N/A</v>
          </cell>
          <cell r="AP109" t="str">
            <v>#N/A N/A</v>
          </cell>
          <cell r="AQ109" t="str">
            <v>#N/A N/A</v>
          </cell>
          <cell r="AR109">
            <v>-1324.7572576637706</v>
          </cell>
          <cell r="AS109">
            <v>-930.92776181521356</v>
          </cell>
          <cell r="AT109">
            <v>-655.87290851812247</v>
          </cell>
          <cell r="AU109">
            <v>-607.57173459201385</v>
          </cell>
          <cell r="AV109" t="str">
            <v>#N/A N/A</v>
          </cell>
          <cell r="AW109" t="str">
            <v>#N/A N/A</v>
          </cell>
          <cell r="AX109" t="str">
            <v>#N/A N/A</v>
          </cell>
          <cell r="AY109" t="str">
            <v>#N/A N/A</v>
          </cell>
          <cell r="AZ109" t="str">
            <v>#N/A N/A</v>
          </cell>
          <cell r="BA109" t="str">
            <v>#N/A N/A</v>
          </cell>
          <cell r="BB109" t="str">
            <v>#N/A N/A</v>
          </cell>
          <cell r="BC109" t="str">
            <v>#N/A N/A</v>
          </cell>
          <cell r="BD109" t="str">
            <v>#N/A N/A</v>
          </cell>
          <cell r="BE109" t="str">
            <v>#N/A N/A</v>
          </cell>
          <cell r="BF109">
            <v>-61.91140637019231</v>
          </cell>
          <cell r="BG109">
            <v>-1325.2435855850863</v>
          </cell>
          <cell r="BH109">
            <v>-931.42319968738752</v>
          </cell>
          <cell r="BI109">
            <v>-655.87290851812236</v>
          </cell>
          <cell r="BJ109">
            <v>-607.57173459201385</v>
          </cell>
          <cell r="BK109" t="str">
            <v>#N/A N/A</v>
          </cell>
          <cell r="BL109" t="str">
            <v>#N/A N/A</v>
          </cell>
          <cell r="BM109" t="str">
            <v>#N/A N/A</v>
          </cell>
          <cell r="BN109" t="str">
            <v>#N/A N/A</v>
          </cell>
          <cell r="BO109" t="str">
            <v>#N/A N/A</v>
          </cell>
          <cell r="BP109" t="str">
            <v>#N/A N/A</v>
          </cell>
          <cell r="BQ109" t="str">
            <v>#N/A N/A</v>
          </cell>
          <cell r="BR109" t="str">
            <v>#N/A N/A</v>
          </cell>
          <cell r="BS109" t="str">
            <v>#N/A N/A</v>
          </cell>
          <cell r="BT109" t="str">
            <v>#N/A N/A</v>
          </cell>
          <cell r="BU109">
            <v>4638.5186491417508</v>
          </cell>
          <cell r="BV109">
            <v>1185.1811442461853</v>
          </cell>
          <cell r="BW109">
            <v>1801.4121032251817</v>
          </cell>
          <cell r="BX109">
            <v>466.93127864910713</v>
          </cell>
          <cell r="BY109">
            <v>580.72858683525465</v>
          </cell>
          <cell r="BZ109" t="str">
            <v>#N/A N/A</v>
          </cell>
          <cell r="CA109" t="str">
            <v>#N/A N/A</v>
          </cell>
          <cell r="CB109" t="str">
            <v>#N/A N/A</v>
          </cell>
          <cell r="CC109" t="str">
            <v>#N/A N/A</v>
          </cell>
          <cell r="CD109" t="str">
            <v>#N/A N/A</v>
          </cell>
          <cell r="CE109" t="str">
            <v>#N/A N/A</v>
          </cell>
          <cell r="CF109" t="str">
            <v>#N/A N/A</v>
          </cell>
          <cell r="CG109" t="str">
            <v>#N/A N/A</v>
          </cell>
          <cell r="CH109" t="str">
            <v>#N/A N/A</v>
          </cell>
          <cell r="CI109" t="str">
            <v>#N/A N/A</v>
          </cell>
          <cell r="CJ109">
            <v>5973.4833489990233</v>
          </cell>
          <cell r="CK109">
            <v>9154.6367908453813</v>
          </cell>
          <cell r="CL109">
            <v>8993.6836935772044</v>
          </cell>
          <cell r="CM109">
            <v>10831.321531010768</v>
          </cell>
          <cell r="CN109">
            <v>11611.298182100609</v>
          </cell>
          <cell r="CO109" t="str">
            <v>#N/A N/A</v>
          </cell>
          <cell r="CP109" t="str">
            <v>#N/A N/A</v>
          </cell>
          <cell r="CQ109" t="str">
            <v>#N/A N/A</v>
          </cell>
          <cell r="CR109" t="str">
            <v>#N/A N/A</v>
          </cell>
          <cell r="CS109" t="str">
            <v>#N/A N/A</v>
          </cell>
          <cell r="CT109" t="str">
            <v>#N/A N/A</v>
          </cell>
          <cell r="CU109" t="str">
            <v>#N/A N/A</v>
          </cell>
          <cell r="CV109" t="str">
            <v>#N/A N/A</v>
          </cell>
          <cell r="CW109" t="str">
            <v>#N/A N/A</v>
          </cell>
          <cell r="CX109" t="str">
            <v>#N/A N/A</v>
          </cell>
          <cell r="CY109">
            <v>10503.657036992938</v>
          </cell>
          <cell r="CZ109">
            <v>18801.923765983491</v>
          </cell>
          <cell r="DA109">
            <v>13684.984905194162</v>
          </cell>
          <cell r="DB109">
            <v>3682.3639102266388</v>
          </cell>
          <cell r="DC109">
            <v>475.3201285709074</v>
          </cell>
          <cell r="DD109" t="str">
            <v>#N/A N/A</v>
          </cell>
          <cell r="DE109" t="str">
            <v>#N/A N/A</v>
          </cell>
          <cell r="DF109" t="str">
            <v>#N/A N/A</v>
          </cell>
          <cell r="DG109" t="str">
            <v>#N/A N/A</v>
          </cell>
          <cell r="DH109" t="str">
            <v>#N/A N/A</v>
          </cell>
          <cell r="DI109" t="str">
            <v>#N/A N/A</v>
          </cell>
          <cell r="DJ109" t="str">
            <v>#N/A N/A</v>
          </cell>
          <cell r="DK109" t="str">
            <v>#N/A N/A</v>
          </cell>
          <cell r="DL109" t="str">
            <v>#N/A N/A</v>
          </cell>
          <cell r="DM109" t="str">
            <v>#N/A N/A</v>
          </cell>
          <cell r="DN109">
            <v>-225.39621381648138</v>
          </cell>
          <cell r="DO109">
            <v>-1286.337351879836</v>
          </cell>
          <cell r="DP109">
            <v>-1456.0919063198046</v>
          </cell>
          <cell r="DQ109">
            <v>-2134.2983506956134</v>
          </cell>
          <cell r="DR109">
            <v>-2292.1429340588797</v>
          </cell>
          <cell r="DS109" t="str">
            <v>#N/A N/A</v>
          </cell>
          <cell r="DT109" t="str">
            <v>#N/A N/A</v>
          </cell>
          <cell r="DU109" t="str">
            <v>#N/A N/A</v>
          </cell>
          <cell r="DV109" t="str">
            <v>#N/A N/A</v>
          </cell>
          <cell r="DW109" t="str">
            <v>#N/A N/A</v>
          </cell>
          <cell r="DX109" t="str">
            <v>#N/A N/A</v>
          </cell>
          <cell r="DY109" t="str">
            <v>#N/A N/A</v>
          </cell>
          <cell r="DZ109" t="str">
            <v>#N/A N/A</v>
          </cell>
          <cell r="EA109" t="str">
            <v>#N/A N/A</v>
          </cell>
          <cell r="EB109" t="str">
            <v>#N/A N/A</v>
          </cell>
          <cell r="EC109">
            <v>10729.053250809418</v>
          </cell>
          <cell r="ED109">
            <v>20088.261117863327</v>
          </cell>
          <cell r="EE109">
            <v>15141.076811513965</v>
          </cell>
          <cell r="EF109">
            <v>5816.6622609222522</v>
          </cell>
          <cell r="EG109">
            <v>2767.4630626297871</v>
          </cell>
          <cell r="EH109" t="str">
            <v>#N/A N/A</v>
          </cell>
          <cell r="EI109" t="str">
            <v>#N/A N/A</v>
          </cell>
          <cell r="EJ109" t="str">
            <v>#N/A N/A</v>
          </cell>
          <cell r="EK109" t="str">
            <v>#N/A N/A</v>
          </cell>
          <cell r="EL109" t="str">
            <v>#N/A N/A</v>
          </cell>
          <cell r="EM109" t="str">
            <v>#N/A N/A</v>
          </cell>
          <cell r="EN109" t="str">
            <v>#N/A N/A</v>
          </cell>
          <cell r="EO109" t="str">
            <v>#N/A N/A</v>
          </cell>
          <cell r="EP109" t="str">
            <v>#N/A N/A</v>
          </cell>
          <cell r="EQ109" t="str">
            <v>#N/A N/A</v>
          </cell>
          <cell r="ER109">
            <v>22141.609500000002</v>
          </cell>
          <cell r="ES109">
            <v>6706.8903199999986</v>
          </cell>
          <cell r="ET109">
            <v>7912.2261000000008</v>
          </cell>
          <cell r="EU109">
            <v>3787.6628999999998</v>
          </cell>
          <cell r="EV109">
            <v>4118.3832000000002</v>
          </cell>
          <cell r="EW109" t="str">
            <v>#N/A N/A</v>
          </cell>
          <cell r="EX109" t="str">
            <v>#N/A N/A</v>
          </cell>
          <cell r="EY109" t="str">
            <v>#N/A N/A</v>
          </cell>
          <cell r="EZ109" t="str">
            <v>#N/A N/A</v>
          </cell>
          <cell r="FA109" t="str">
            <v>#N/A N/A</v>
          </cell>
          <cell r="FB109" t="str">
            <v>#N/A N/A</v>
          </cell>
          <cell r="FC109" t="str">
            <v>#N/A N/A</v>
          </cell>
          <cell r="FD109" t="str">
            <v>#N/A N/A</v>
          </cell>
          <cell r="FE109" t="str">
            <v>#N/A N/A</v>
          </cell>
          <cell r="FF109" t="str">
            <v>#N/A N/A</v>
          </cell>
          <cell r="FG109">
            <v>10475.717499999997</v>
          </cell>
          <cell r="FH109">
            <v>4352.2011000000002</v>
          </cell>
          <cell r="FI109">
            <v>3093.8496</v>
          </cell>
          <cell r="FJ109">
            <v>3363.4397999999992</v>
          </cell>
          <cell r="FK109">
            <v>2800.3871999999997</v>
          </cell>
          <cell r="FL109" t="str">
            <v>#N/A N/A</v>
          </cell>
          <cell r="FM109" t="str">
            <v>#N/A N/A</v>
          </cell>
          <cell r="FN109" t="str">
            <v>#N/A N/A</v>
          </cell>
          <cell r="FO109" t="str">
            <v>#N/A N/A</v>
          </cell>
          <cell r="FP109" t="str">
            <v>#N/A N/A</v>
          </cell>
          <cell r="FQ109" t="str">
            <v>#N/A N/A</v>
          </cell>
          <cell r="FR109" t="str">
            <v>#N/A N/A</v>
          </cell>
          <cell r="FS109" t="str">
            <v>#N/A N/A</v>
          </cell>
          <cell r="FT109" t="str">
            <v>#N/A N/A</v>
          </cell>
          <cell r="FU109" t="str">
            <v>#N/A N/A</v>
          </cell>
          <cell r="FV109" t="str">
            <v>#N/A N/A</v>
          </cell>
          <cell r="FW109" t="str">
            <v>#N/A N/A</v>
          </cell>
          <cell r="FX109" t="str">
            <v>#N/A N/A</v>
          </cell>
          <cell r="FY109" t="str">
            <v>#N/A N/A</v>
          </cell>
          <cell r="FZ109" t="str">
            <v>#N/A N/A</v>
          </cell>
          <cell r="GA109" t="str">
            <v>#N/A N/A</v>
          </cell>
          <cell r="GB109" t="str">
            <v>#N/A N/A</v>
          </cell>
          <cell r="GC109" t="str">
            <v>#N/A N/A</v>
          </cell>
          <cell r="GD109" t="str">
            <v>#N/A N/A</v>
          </cell>
          <cell r="GE109" t="str">
            <v>#N/A N/A</v>
          </cell>
          <cell r="GF109" t="str">
            <v>#N/A N/A</v>
          </cell>
          <cell r="GG109" t="str">
            <v>#N/A N/A</v>
          </cell>
          <cell r="GH109" t="str">
            <v>#N/A N/A</v>
          </cell>
          <cell r="GI109" t="str">
            <v>#N/A N/A</v>
          </cell>
          <cell r="GJ109" t="str">
            <v>#N/A N/A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 t="str">
            <v>#N/A N/A</v>
          </cell>
          <cell r="GQ109" t="str">
            <v>#N/A N/A</v>
          </cell>
          <cell r="GR109" t="str">
            <v>#N/A N/A</v>
          </cell>
          <cell r="GS109" t="str">
            <v>#N/A N/A</v>
          </cell>
          <cell r="GT109" t="str">
            <v>#N/A N/A</v>
          </cell>
          <cell r="GU109" t="str">
            <v>#N/A N/A</v>
          </cell>
          <cell r="GV109" t="str">
            <v>#N/A N/A</v>
          </cell>
          <cell r="GW109" t="str">
            <v>#N/A N/A</v>
          </cell>
          <cell r="GX109" t="str">
            <v>#N/A N/A</v>
          </cell>
          <cell r="GY109" t="str">
            <v>#N/A N/A</v>
          </cell>
          <cell r="GZ109">
            <v>38605.603500000005</v>
          </cell>
          <cell r="HA109">
            <v>17742.521030000004</v>
          </cell>
          <cell r="HB109">
            <v>20410.579800000003</v>
          </cell>
          <cell r="HC109">
            <v>23047.0275</v>
          </cell>
          <cell r="HD109">
            <v>27539.0304</v>
          </cell>
          <cell r="HE109" t="str">
            <v>#N/A N/A</v>
          </cell>
          <cell r="HF109" t="str">
            <v>#N/A N/A</v>
          </cell>
          <cell r="HG109" t="str">
            <v>#N/A N/A</v>
          </cell>
          <cell r="HH109" t="str">
            <v>#N/A N/A</v>
          </cell>
          <cell r="HI109" t="str">
            <v>#N/A N/A</v>
          </cell>
          <cell r="HJ109" t="str">
            <v>#N/A N/A</v>
          </cell>
          <cell r="HK109" t="str">
            <v>#N/A N/A</v>
          </cell>
          <cell r="HL109" t="str">
            <v>#N/A N/A</v>
          </cell>
          <cell r="HM109" t="str">
            <v>#N/A N/A</v>
          </cell>
          <cell r="HN109" t="str">
            <v>#N/A N/A</v>
          </cell>
          <cell r="HO109">
            <v>0</v>
          </cell>
          <cell r="HP109">
            <v>2.3939500000000002</v>
          </cell>
          <cell r="HQ109">
            <v>0</v>
          </cell>
          <cell r="HR109">
            <v>0</v>
          </cell>
          <cell r="HS109">
            <v>0</v>
          </cell>
          <cell r="HT109" t="str">
            <v>#N/A N/A</v>
          </cell>
          <cell r="HU109" t="str">
            <v>#N/A N/A</v>
          </cell>
          <cell r="HV109" t="str">
            <v>#N/A N/A</v>
          </cell>
          <cell r="HW109" t="str">
            <v>#N/A N/A</v>
          </cell>
          <cell r="HX109" t="str">
            <v>#N/A N/A</v>
          </cell>
          <cell r="HY109" t="str">
            <v>#N/A N/A</v>
          </cell>
          <cell r="HZ109" t="str">
            <v>#N/A N/A</v>
          </cell>
          <cell r="IA109" t="str">
            <v>#N/A N/A</v>
          </cell>
          <cell r="IB109" t="str">
            <v>#N/A N/A</v>
          </cell>
          <cell r="IC109" t="str">
            <v>#N/A N/A</v>
          </cell>
          <cell r="ID109">
            <v>316184.32399999991</v>
          </cell>
          <cell r="IE109">
            <v>298901.89393999998</v>
          </cell>
          <cell r="IF109">
            <v>329129.26920000004</v>
          </cell>
          <cell r="IG109">
            <v>374501.60369999998</v>
          </cell>
          <cell r="IH109">
            <v>445469.89320000005</v>
          </cell>
          <cell r="II109" t="str">
            <v>#N/A N/A</v>
          </cell>
          <cell r="IJ109" t="str">
            <v>#N/A N/A</v>
          </cell>
          <cell r="IK109" t="str">
            <v>#N/A N/A</v>
          </cell>
          <cell r="IL109" t="str">
            <v>#N/A N/A</v>
          </cell>
          <cell r="IM109" t="str">
            <v>#N/A N/A</v>
          </cell>
          <cell r="IN109" t="str">
            <v>#N/A N/A</v>
          </cell>
          <cell r="IO109" t="str">
            <v>#N/A N/A</v>
          </cell>
          <cell r="IP109" t="str">
            <v>#N/A N/A</v>
          </cell>
          <cell r="IQ109" t="str">
            <v>#N/A N/A</v>
          </cell>
          <cell r="IR109" t="str">
            <v>#N/A N/A</v>
          </cell>
          <cell r="IS109">
            <v>0</v>
          </cell>
          <cell r="IT109">
            <v>0</v>
          </cell>
          <cell r="IU109">
            <v>27.323399999999999</v>
          </cell>
          <cell r="IV109">
            <v>19.4208</v>
          </cell>
          <cell r="IW109">
            <v>25.509599999999999</v>
          </cell>
          <cell r="IX109" t="str">
            <v>#N/A N/A</v>
          </cell>
          <cell r="IY109" t="str">
            <v>#N/A N/A</v>
          </cell>
          <cell r="IZ109" t="str">
            <v>#N/A N/A</v>
          </cell>
          <cell r="JA109" t="str">
            <v>#N/A N/A</v>
          </cell>
          <cell r="JB109" t="str">
            <v>#N/A N/A</v>
          </cell>
          <cell r="JC109" t="str">
            <v>#N/A N/A</v>
          </cell>
          <cell r="JD109" t="str">
            <v>#N/A N/A</v>
          </cell>
          <cell r="JE109" t="str">
            <v>#N/A N/A</v>
          </cell>
          <cell r="JF109" t="str">
            <v>#N/A N/A</v>
          </cell>
          <cell r="JG109" t="str">
            <v>#N/A N/A</v>
          </cell>
          <cell r="JH109">
            <v>130921.7925</v>
          </cell>
          <cell r="JI109">
            <v>168850.56019000002</v>
          </cell>
          <cell r="JJ109">
            <v>196801.51755000002</v>
          </cell>
          <cell r="JK109">
            <v>149712.5196</v>
          </cell>
          <cell r="JL109">
            <v>175118.44379999998</v>
          </cell>
          <cell r="JM109" t="str">
            <v>#N/A N/A</v>
          </cell>
          <cell r="JN109" t="str">
            <v>#N/A N/A</v>
          </cell>
          <cell r="JO109" t="str">
            <v>#N/A N/A</v>
          </cell>
          <cell r="JP109" t="str">
            <v>#N/A N/A</v>
          </cell>
          <cell r="JQ109" t="str">
            <v>#N/A N/A</v>
          </cell>
          <cell r="JR109" t="str">
            <v>#N/A N/A</v>
          </cell>
          <cell r="JS109" t="str">
            <v>#N/A N/A</v>
          </cell>
          <cell r="JT109" t="str">
            <v>#N/A N/A</v>
          </cell>
          <cell r="JU109" t="str">
            <v>#N/A N/A</v>
          </cell>
          <cell r="JV109" t="str">
            <v>#N/A N/A</v>
          </cell>
          <cell r="JW109">
            <v>231983.76400000002</v>
          </cell>
          <cell r="JX109">
            <v>197362.50469</v>
          </cell>
          <cell r="JY109">
            <v>221842.88820000004</v>
          </cell>
          <cell r="JZ109">
            <v>250872.43230000001</v>
          </cell>
          <cell r="KA109">
            <v>299992.89600000001</v>
          </cell>
          <cell r="KB109" t="str">
            <v>#N/A N/A</v>
          </cell>
          <cell r="KC109" t="str">
            <v>#N/A N/A</v>
          </cell>
          <cell r="KD109" t="str">
            <v>#N/A N/A</v>
          </cell>
          <cell r="KE109" t="str">
            <v>#N/A N/A</v>
          </cell>
          <cell r="KF109" t="str">
            <v>#N/A N/A</v>
          </cell>
          <cell r="KG109" t="str">
            <v>#N/A N/A</v>
          </cell>
          <cell r="KH109" t="str">
            <v>#N/A N/A</v>
          </cell>
          <cell r="KI109" t="str">
            <v>#N/A N/A</v>
          </cell>
          <cell r="KJ109" t="str">
            <v>#N/A N/A</v>
          </cell>
          <cell r="KK109" t="str">
            <v>#N/A N/A</v>
          </cell>
          <cell r="KL109">
            <v>0</v>
          </cell>
          <cell r="KM109">
            <v>0</v>
          </cell>
          <cell r="KN109">
            <v>0</v>
          </cell>
          <cell r="KO109">
            <v>0</v>
          </cell>
          <cell r="KP109">
            <v>0</v>
          </cell>
          <cell r="KQ109" t="str">
            <v>#N/A N/A</v>
          </cell>
          <cell r="KR109" t="str">
            <v>#N/A N/A</v>
          </cell>
          <cell r="KS109" t="str">
            <v>#N/A N/A</v>
          </cell>
          <cell r="KT109" t="str">
            <v>#N/A N/A</v>
          </cell>
          <cell r="KU109" t="str">
            <v>#N/A N/A</v>
          </cell>
          <cell r="KV109" t="str">
            <v>#N/A N/A</v>
          </cell>
          <cell r="KW109" t="str">
            <v>#N/A N/A</v>
          </cell>
          <cell r="KX109" t="str">
            <v>#N/A N/A</v>
          </cell>
          <cell r="KY109" t="str">
            <v>#N/A N/A</v>
          </cell>
          <cell r="KZ109" t="str">
            <v>#N/A N/A</v>
          </cell>
          <cell r="LA109">
            <v>84200.560000000012</v>
          </cell>
          <cell r="LB109">
            <v>101539.38924999999</v>
          </cell>
          <cell r="LC109">
            <v>107286.38100000001</v>
          </cell>
          <cell r="LD109">
            <v>123629.17139999999</v>
          </cell>
          <cell r="LE109">
            <v>145476.99719999998</v>
          </cell>
          <cell r="LF109" t="str">
            <v>#N/A N/A</v>
          </cell>
          <cell r="LG109" t="str">
            <v>#N/A N/A</v>
          </cell>
          <cell r="LH109" t="str">
            <v>#N/A N/A</v>
          </cell>
          <cell r="LI109" t="str">
            <v>#N/A N/A</v>
          </cell>
          <cell r="LJ109" t="str">
            <v>#N/A N/A</v>
          </cell>
          <cell r="LK109" t="str">
            <v>#N/A N/A</v>
          </cell>
          <cell r="LL109" t="str">
            <v>#N/A N/A</v>
          </cell>
          <cell r="LM109" t="str">
            <v>#N/A N/A</v>
          </cell>
          <cell r="LN109" t="str">
            <v>#N/A N/A</v>
          </cell>
          <cell r="LO109" t="str">
            <v>#N/A N/A</v>
          </cell>
          <cell r="LP109">
            <v>0</v>
          </cell>
          <cell r="LQ109">
            <v>-2.4316396065781398</v>
          </cell>
          <cell r="LR109">
            <v>0</v>
          </cell>
          <cell r="LS109">
            <v>0</v>
          </cell>
          <cell r="LT109">
            <v>0</v>
          </cell>
          <cell r="LU109" t="str">
            <v>#N/A N/A</v>
          </cell>
          <cell r="LV109" t="str">
            <v>#N/A N/A</v>
          </cell>
          <cell r="LW109" t="str">
            <v>#N/A N/A</v>
          </cell>
          <cell r="LX109" t="str">
            <v>#N/A N/A</v>
          </cell>
          <cell r="LY109" t="str">
            <v>#N/A N/A</v>
          </cell>
          <cell r="LZ109" t="str">
            <v>#N/A N/A</v>
          </cell>
          <cell r="MA109" t="str">
            <v>#N/A N/A</v>
          </cell>
          <cell r="MB109" t="str">
            <v>#N/A N/A</v>
          </cell>
          <cell r="MC109" t="str">
            <v>#N/A N/A</v>
          </cell>
          <cell r="MD109" t="str">
            <v>#N/A N/A</v>
          </cell>
          <cell r="ME109">
            <v>1954.0787635591946</v>
          </cell>
          <cell r="MF109">
            <v>4996.0467356754461</v>
          </cell>
          <cell r="MG109">
            <v>6919.2853227840715</v>
          </cell>
          <cell r="MH109">
            <v>7512.5703646710272</v>
          </cell>
          <cell r="MI109">
            <v>9202.6167041221397</v>
          </cell>
          <cell r="MJ109" t="str">
            <v>#N/A N/A</v>
          </cell>
          <cell r="MK109" t="str">
            <v>#N/A N/A</v>
          </cell>
          <cell r="ML109" t="str">
            <v>#N/A N/A</v>
          </cell>
          <cell r="MM109" t="str">
            <v>#N/A N/A</v>
          </cell>
          <cell r="MN109" t="str">
            <v>#N/A N/A</v>
          </cell>
          <cell r="MO109" t="str">
            <v>#N/A N/A</v>
          </cell>
          <cell r="MP109" t="str">
            <v>#N/A N/A</v>
          </cell>
          <cell r="MQ109" t="str">
            <v>#N/A N/A</v>
          </cell>
          <cell r="MR109" t="str">
            <v>#N/A N/A</v>
          </cell>
          <cell r="MS109" t="str">
            <v>#N/A N/A</v>
          </cell>
          <cell r="MT109" t="str">
            <v>#N/A N/A</v>
          </cell>
          <cell r="MU109" t="str">
            <v>#N/A N/A</v>
          </cell>
          <cell r="MV109">
            <v>0</v>
          </cell>
          <cell r="MW109" t="str">
            <v>#N/A N/A</v>
          </cell>
          <cell r="MX109" t="str">
            <v>#N/A N/A</v>
          </cell>
          <cell r="MY109" t="str">
            <v>#N/A N/A</v>
          </cell>
          <cell r="MZ109" t="str">
            <v>#N/A N/A</v>
          </cell>
          <cell r="NA109" t="str">
            <v>#N/A N/A</v>
          </cell>
          <cell r="NB109" t="str">
            <v>#N/A N/A</v>
          </cell>
          <cell r="NC109" t="str">
            <v>#N/A N/A</v>
          </cell>
          <cell r="ND109" t="str">
            <v>#N/A N/A</v>
          </cell>
          <cell r="NE109" t="str">
            <v>#N/A N/A</v>
          </cell>
          <cell r="NF109" t="str">
            <v>#N/A N/A</v>
          </cell>
          <cell r="NG109" t="str">
            <v>#N/A N/A</v>
          </cell>
          <cell r="NH109" t="str">
            <v>#N/A N/A</v>
          </cell>
          <cell r="NI109">
            <v>0</v>
          </cell>
          <cell r="NJ109">
            <v>-3234.5670046702417</v>
          </cell>
          <cell r="NK109">
            <v>-20593.370594790405</v>
          </cell>
          <cell r="NL109">
            <v>-5231.5711110257535</v>
          </cell>
          <cell r="NM109">
            <v>-2001.4512851808042</v>
          </cell>
          <cell r="NN109" t="str">
            <v>#N/A N/A</v>
          </cell>
          <cell r="NO109" t="str">
            <v>#N/A N/A</v>
          </cell>
          <cell r="NP109" t="str">
            <v>#N/A N/A</v>
          </cell>
          <cell r="NQ109" t="str">
            <v>#N/A N/A</v>
          </cell>
          <cell r="NR109" t="str">
            <v>#N/A N/A</v>
          </cell>
          <cell r="NS109" t="str">
            <v>#N/A N/A</v>
          </cell>
          <cell r="NT109" t="str">
            <v>#N/A N/A</v>
          </cell>
          <cell r="NU109" t="str">
            <v>#N/A N/A</v>
          </cell>
          <cell r="NV109" t="str">
            <v>#N/A N/A</v>
          </cell>
          <cell r="NW109" t="str">
            <v>#N/A N/A</v>
          </cell>
          <cell r="NX109" t="str">
            <v>#N/A N/A</v>
          </cell>
          <cell r="NY109">
            <v>0.48632792131562796</v>
          </cell>
          <cell r="NZ109">
            <v>0.49543787217414242</v>
          </cell>
          <cell r="OA109">
            <v>0</v>
          </cell>
          <cell r="OB109">
            <v>0</v>
          </cell>
          <cell r="OC109" t="str">
            <v>#N/A N/A</v>
          </cell>
          <cell r="OD109" t="str">
            <v>CLP</v>
          </cell>
        </row>
        <row r="110">
          <cell r="C110" t="str">
            <v>QUEMCHI</v>
          </cell>
          <cell r="D110">
            <v>13540.8701171875</v>
          </cell>
          <cell r="E110">
            <v>19448.341796875</v>
          </cell>
          <cell r="F110">
            <v>53686.81640625</v>
          </cell>
          <cell r="G110">
            <v>2003127.375</v>
          </cell>
          <cell r="H110">
            <v>45768.88</v>
          </cell>
          <cell r="I110">
            <v>212769.527</v>
          </cell>
          <cell r="J110">
            <v>122871.921875</v>
          </cell>
          <cell r="K110">
            <v>1534872.5</v>
          </cell>
          <cell r="L110">
            <v>2794450.9139299337</v>
          </cell>
          <cell r="M110">
            <v>2617.207967727426</v>
          </cell>
          <cell r="N110">
            <v>313.19518132726444</v>
          </cell>
          <cell r="O110">
            <v>1412.4933735684799</v>
          </cell>
          <cell r="P110">
            <v>1018.9148317709736</v>
          </cell>
          <cell r="Q110">
            <v>2062.9941117450817</v>
          </cell>
          <cell r="R110" t="str">
            <v>#N/A N/A</v>
          </cell>
          <cell r="S110" t="str">
            <v>#N/A N/A</v>
          </cell>
          <cell r="T110" t="str">
            <v>#N/A N/A</v>
          </cell>
          <cell r="U110" t="str">
            <v>#N/A N/A</v>
          </cell>
          <cell r="V110" t="str">
            <v>#N/A N/A</v>
          </cell>
          <cell r="W110" t="str">
            <v>#N/A N/A</v>
          </cell>
          <cell r="X110" t="str">
            <v>#N/A N/A</v>
          </cell>
          <cell r="Y110" t="str">
            <v>#N/A N/A</v>
          </cell>
          <cell r="Z110" t="str">
            <v>#N/A N/A</v>
          </cell>
          <cell r="AA110" t="str">
            <v>#N/A N/A</v>
          </cell>
          <cell r="AB110" t="str">
            <v>#N/A N/A</v>
          </cell>
          <cell r="AC110" t="str">
            <v>#N/A N/A</v>
          </cell>
          <cell r="AD110" t="str">
            <v>#N/A N/A</v>
          </cell>
          <cell r="AE110" t="str">
            <v>#N/A N/A</v>
          </cell>
          <cell r="AF110" t="str">
            <v>#N/A N/A</v>
          </cell>
          <cell r="AG110" t="str">
            <v>#N/A N/A</v>
          </cell>
          <cell r="AH110">
            <v>13541.228942871094</v>
          </cell>
          <cell r="AI110">
            <v>19449.775146484375</v>
          </cell>
          <cell r="AJ110">
            <v>53230.354293823242</v>
          </cell>
          <cell r="AK110">
            <v>106047.5107421875</v>
          </cell>
          <cell r="AL110">
            <v>-90935.36099999999</v>
          </cell>
          <cell r="AM110">
            <v>76728.349999999991</v>
          </cell>
          <cell r="AN110">
            <v>-64689.87109375</v>
          </cell>
          <cell r="AO110">
            <v>-283724.783203125</v>
          </cell>
          <cell r="AP110">
            <v>154003.36534029205</v>
          </cell>
          <cell r="AQ110" t="str">
            <v>#N/A N/A</v>
          </cell>
          <cell r="AR110" t="str">
            <v>#N/A N/A</v>
          </cell>
          <cell r="AS110" t="str">
            <v>#N/A N/A</v>
          </cell>
          <cell r="AT110" t="str">
            <v>#N/A N/A</v>
          </cell>
          <cell r="AU110" t="str">
            <v>#N/A N/A</v>
          </cell>
          <cell r="AV110" t="str">
            <v>#N/A N/A</v>
          </cell>
          <cell r="AW110">
            <v>12213.4599609375</v>
          </cell>
          <cell r="AX110">
            <v>18278.701171875</v>
          </cell>
          <cell r="AY110">
            <v>52493.48828125</v>
          </cell>
          <cell r="AZ110">
            <v>71298.5390625</v>
          </cell>
          <cell r="BA110">
            <v>-128023.628</v>
          </cell>
          <cell r="BB110">
            <v>37731.466999999997</v>
          </cell>
          <cell r="BC110">
            <v>-117393.984375</v>
          </cell>
          <cell r="BD110">
            <v>-325018.78125</v>
          </cell>
          <cell r="BE110">
            <v>92052.225946585808</v>
          </cell>
          <cell r="BF110">
            <v>150.42537016507663</v>
          </cell>
          <cell r="BG110">
            <v>-496.05447974194055</v>
          </cell>
          <cell r="BH110">
            <v>-73.820242953947215</v>
          </cell>
          <cell r="BI110">
            <v>-295.68508843549824</v>
          </cell>
          <cell r="BJ110">
            <v>566.97965749642663</v>
          </cell>
          <cell r="BK110" t="str">
            <v>#N/A N/A</v>
          </cell>
          <cell r="BL110">
            <v>42.784999847412109</v>
          </cell>
          <cell r="BM110">
            <v>42.86199951171875</v>
          </cell>
          <cell r="BN110">
            <v>27.795000076293945</v>
          </cell>
          <cell r="BO110">
            <v>11444.7919921875</v>
          </cell>
          <cell r="BP110">
            <v>14043.596</v>
          </cell>
          <cell r="BQ110">
            <v>16040.620999999999</v>
          </cell>
          <cell r="BR110">
            <v>13208.1494140625</v>
          </cell>
          <cell r="BS110">
            <v>4165.3740234375</v>
          </cell>
          <cell r="BT110">
            <v>5603.3208566326275</v>
          </cell>
          <cell r="BU110">
            <v>271.8297685941256</v>
          </cell>
          <cell r="BV110">
            <v>104.07417516154437</v>
          </cell>
          <cell r="BW110">
            <v>14.367698293050131</v>
          </cell>
          <cell r="BX110">
            <v>14.270515851134085</v>
          </cell>
          <cell r="BY110">
            <v>17.022483943310728</v>
          </cell>
          <cell r="BZ110" t="str">
            <v>#N/A N/A</v>
          </cell>
          <cell r="CA110" t="str">
            <v>#N/A N/A</v>
          </cell>
          <cell r="CB110" t="str">
            <v>#N/A N/A</v>
          </cell>
          <cell r="CC110" t="str">
            <v>#N/A N/A</v>
          </cell>
          <cell r="CD110" t="str">
            <v>#N/A N/A</v>
          </cell>
          <cell r="CE110" t="str">
            <v>#N/A N/A</v>
          </cell>
          <cell r="CF110" t="str">
            <v>#N/A N/A</v>
          </cell>
          <cell r="CG110" t="str">
            <v>#N/A N/A</v>
          </cell>
          <cell r="CH110" t="str">
            <v>#N/A N/A</v>
          </cell>
          <cell r="CI110" t="str">
            <v>#N/A N/A</v>
          </cell>
          <cell r="CJ110" t="str">
            <v>#N/A N/A</v>
          </cell>
          <cell r="CK110" t="str">
            <v>#N/A N/A</v>
          </cell>
          <cell r="CL110" t="str">
            <v>#N/A N/A</v>
          </cell>
          <cell r="CM110" t="str">
            <v>#N/A N/A</v>
          </cell>
          <cell r="CN110" t="str">
            <v>#N/A N/A</v>
          </cell>
          <cell r="CO110" t="str">
            <v>#N/A N/A</v>
          </cell>
          <cell r="CP110">
            <v>11279.537963867188</v>
          </cell>
          <cell r="CQ110">
            <v>18676.248168945313</v>
          </cell>
          <cell r="CR110">
            <v>52124.339294433594</v>
          </cell>
          <cell r="CS110">
            <v>87576.6123046875</v>
          </cell>
          <cell r="CT110">
            <v>-39744.519</v>
          </cell>
          <cell r="CU110">
            <v>79129.002000000008</v>
          </cell>
          <cell r="CV110">
            <v>-6882.2109375</v>
          </cell>
          <cell r="CW110">
            <v>-363426.953125</v>
          </cell>
          <cell r="CX110">
            <v>118094.48694492943</v>
          </cell>
          <cell r="CY110">
            <v>-128253.34775875149</v>
          </cell>
          <cell r="CZ110">
            <v>-8755.8478953665672</v>
          </cell>
          <cell r="DA110">
            <v>3371.9501580172132</v>
          </cell>
          <cell r="DB110">
            <v>17909.497393173275</v>
          </cell>
          <cell r="DC110">
            <v>-58688.941660089135</v>
          </cell>
          <cell r="DD110" t="str">
            <v>#N/A N/A</v>
          </cell>
          <cell r="DE110">
            <v>-187.3699951171875</v>
          </cell>
          <cell r="DF110">
            <v>71.023002624511719</v>
          </cell>
          <cell r="DG110">
            <v>-64.5260009765625</v>
          </cell>
          <cell r="DH110">
            <v>11180.6318359375</v>
          </cell>
          <cell r="DI110">
            <v>-4271.49</v>
          </cell>
          <cell r="DJ110">
            <v>16019.628999999999</v>
          </cell>
          <cell r="DK110">
            <v>11449.5751953125</v>
          </cell>
          <cell r="DL110">
            <v>-19876.404296875</v>
          </cell>
          <cell r="DM110">
            <v>18822.548557806604</v>
          </cell>
          <cell r="DN110">
            <v>-2.4184143113356371</v>
          </cell>
          <cell r="DO110">
            <v>-233.92373015281706</v>
          </cell>
          <cell r="DP110">
            <v>-216.50635014010024</v>
          </cell>
          <cell r="DQ110">
            <v>320.8011963334942</v>
          </cell>
          <cell r="DR110">
            <v>0</v>
          </cell>
          <cell r="DS110" t="str">
            <v>#N/A N/A</v>
          </cell>
          <cell r="DT110">
            <v>11466.900390625</v>
          </cell>
          <cell r="DU110">
            <v>18605.224609375</v>
          </cell>
          <cell r="DV110">
            <v>52188.86328125</v>
          </cell>
          <cell r="DW110">
            <v>76395.984375</v>
          </cell>
          <cell r="DX110">
            <v>-35473.028999999995</v>
          </cell>
          <cell r="DY110">
            <v>63109.373</v>
          </cell>
          <cell r="DZ110">
            <v>-18331.78125</v>
          </cell>
          <cell r="EA110">
            <v>-343550.53125</v>
          </cell>
          <cell r="EB110">
            <v>99271.938387122835</v>
          </cell>
          <cell r="EC110">
            <v>-128250.92934444016</v>
          </cell>
          <cell r="ED110">
            <v>-8521.924165213748</v>
          </cell>
          <cell r="EE110">
            <v>5099.5420182884473</v>
          </cell>
          <cell r="EF110">
            <v>17588.696196839781</v>
          </cell>
          <cell r="EG110">
            <v>-58688.941660089135</v>
          </cell>
          <cell r="EH110" t="str">
            <v>#N/A N/A</v>
          </cell>
          <cell r="EI110">
            <v>663.95599365234375</v>
          </cell>
          <cell r="EJ110">
            <v>1423.1259765625</v>
          </cell>
          <cell r="EK110">
            <v>3322.14208984375</v>
          </cell>
          <cell r="EL110">
            <v>335292.0625</v>
          </cell>
          <cell r="EM110">
            <v>329381.25899999996</v>
          </cell>
          <cell r="EN110">
            <v>261134.071</v>
          </cell>
          <cell r="EO110">
            <v>117053.90625</v>
          </cell>
          <cell r="EP110">
            <v>155772.359375</v>
          </cell>
          <cell r="EQ110">
            <v>259138.15200000003</v>
          </cell>
          <cell r="ER110">
            <v>1852.0174999999999</v>
          </cell>
          <cell r="ES110">
            <v>1852.4385100000002</v>
          </cell>
          <cell r="ET110">
            <v>5356.4373000000005</v>
          </cell>
          <cell r="EU110">
            <v>1982.7422999999999</v>
          </cell>
          <cell r="EV110">
            <v>1131.6342</v>
          </cell>
          <cell r="EW110" t="str">
            <v>#N/A N/A</v>
          </cell>
          <cell r="EX110">
            <v>226.51499938964844</v>
          </cell>
          <cell r="EY110">
            <v>381.60198974609375</v>
          </cell>
          <cell r="EZ110">
            <v>391.14199829101562</v>
          </cell>
          <cell r="FA110">
            <v>4867.26318359375</v>
          </cell>
          <cell r="FB110">
            <v>1053.039</v>
          </cell>
          <cell r="FC110">
            <v>7071.9549999999999</v>
          </cell>
          <cell r="FD110">
            <v>184.67399597167969</v>
          </cell>
          <cell r="FE110">
            <v>3292.3310546875</v>
          </cell>
          <cell r="FF110">
            <v>5266.4039999999995</v>
          </cell>
          <cell r="FG110">
            <v>121.56299999999999</v>
          </cell>
          <cell r="FH110">
            <v>99.109529999999978</v>
          </cell>
          <cell r="FI110">
            <v>115.07355000000001</v>
          </cell>
          <cell r="FJ110">
            <v>135.94559999999996</v>
          </cell>
          <cell r="FK110">
            <v>59374.302599999995</v>
          </cell>
          <cell r="FL110" t="str">
            <v>#N/A N/A</v>
          </cell>
          <cell r="FM110">
            <v>0</v>
          </cell>
          <cell r="FN110">
            <v>0</v>
          </cell>
          <cell r="FO110" t="str">
            <v>#N/A N/A</v>
          </cell>
          <cell r="FP110">
            <v>133667.34375</v>
          </cell>
          <cell r="FQ110">
            <v>138847.228</v>
          </cell>
          <cell r="FR110">
            <v>146628.361</v>
          </cell>
          <cell r="FS110">
            <v>163195.140625</v>
          </cell>
          <cell r="FT110">
            <v>127076.6171875</v>
          </cell>
          <cell r="FU110">
            <v>275790.99599999998</v>
          </cell>
          <cell r="FV110" t="str">
            <v>#N/A N/A</v>
          </cell>
          <cell r="FW110">
            <v>1852.4385100000002</v>
          </cell>
          <cell r="FX110">
            <v>2957.7580499999999</v>
          </cell>
          <cell r="FY110">
            <v>3137.0660999999996</v>
          </cell>
          <cell r="FZ110">
            <v>1755.2021999999999</v>
          </cell>
          <cell r="GA110" t="str">
            <v>#N/A N/A</v>
          </cell>
          <cell r="GB110" t="str">
            <v>#N/A N/A</v>
          </cell>
          <cell r="GC110" t="str">
            <v>#N/A N/A</v>
          </cell>
          <cell r="GD110" t="str">
            <v>#N/A N/A</v>
          </cell>
          <cell r="GE110" t="str">
            <v>#N/A N/A</v>
          </cell>
          <cell r="GF110" t="str">
            <v>#N/A N/A</v>
          </cell>
          <cell r="GG110" t="str">
            <v>#N/A N/A</v>
          </cell>
          <cell r="GH110" t="str">
            <v>#N/A N/A</v>
          </cell>
          <cell r="GI110" t="str">
            <v>#N/A N/A</v>
          </cell>
          <cell r="GJ110" t="str">
            <v>#N/A N/A</v>
          </cell>
          <cell r="GK110" t="str">
            <v>#N/A N/A</v>
          </cell>
          <cell r="GL110" t="str">
            <v>#N/A N/A</v>
          </cell>
          <cell r="GM110" t="str">
            <v>#N/A N/A</v>
          </cell>
          <cell r="GN110" t="str">
            <v>#N/A N/A</v>
          </cell>
          <cell r="GO110" t="str">
            <v>#N/A N/A</v>
          </cell>
          <cell r="GP110" t="str">
            <v>#N/A N/A</v>
          </cell>
          <cell r="GQ110" t="str">
            <v>#N/A N/A</v>
          </cell>
          <cell r="GR110" t="str">
            <v>#N/A N/A</v>
          </cell>
          <cell r="GS110" t="str">
            <v>#N/A N/A</v>
          </cell>
          <cell r="GT110" t="str">
            <v>#N/A N/A</v>
          </cell>
          <cell r="GU110" t="str">
            <v>#N/A N/A</v>
          </cell>
          <cell r="GV110" t="str">
            <v>#N/A N/A</v>
          </cell>
          <cell r="GW110" t="str">
            <v>#N/A N/A</v>
          </cell>
          <cell r="GX110" t="str">
            <v>#N/A N/A</v>
          </cell>
          <cell r="GY110" t="str">
            <v>#N/A N/A</v>
          </cell>
          <cell r="GZ110" t="str">
            <v>#N/A N/A</v>
          </cell>
          <cell r="HA110" t="str">
            <v>#N/A N/A</v>
          </cell>
          <cell r="HB110" t="str">
            <v>#N/A N/A</v>
          </cell>
          <cell r="HC110" t="str">
            <v>#N/A N/A</v>
          </cell>
          <cell r="HD110" t="str">
            <v>#N/A N/A</v>
          </cell>
          <cell r="HE110" t="str">
            <v>#N/A N/A</v>
          </cell>
          <cell r="HF110">
            <v>3.8900001049041748</v>
          </cell>
          <cell r="HG110">
            <v>2.4960000514984131</v>
          </cell>
          <cell r="HH110">
            <v>1.3869999647140503</v>
          </cell>
          <cell r="HI110">
            <v>139444.078125</v>
          </cell>
          <cell r="HJ110">
            <v>148138.58299999998</v>
          </cell>
          <cell r="HK110">
            <v>160896.46</v>
          </cell>
          <cell r="HL110">
            <v>391170.4375</v>
          </cell>
          <cell r="HM110">
            <v>337105.375</v>
          </cell>
          <cell r="HN110">
            <v>581577.04799999995</v>
          </cell>
          <cell r="HO110" t="str">
            <v>#N/A N/A</v>
          </cell>
          <cell r="HP110" t="str">
            <v>#N/A N/A</v>
          </cell>
          <cell r="HQ110" t="str">
            <v>#N/A N/A</v>
          </cell>
          <cell r="HR110" t="str">
            <v>#N/A N/A</v>
          </cell>
          <cell r="HS110" t="str">
            <v>#N/A N/A</v>
          </cell>
          <cell r="HT110" t="str">
            <v>#N/A N/A</v>
          </cell>
          <cell r="HU110">
            <v>185715.5</v>
          </cell>
          <cell r="HV110">
            <v>175043.15625</v>
          </cell>
          <cell r="HW110">
            <v>214670.46875</v>
          </cell>
          <cell r="HX110">
            <v>965489</v>
          </cell>
          <cell r="HY110">
            <v>944537.29999999993</v>
          </cell>
          <cell r="HZ110">
            <v>1007689.7289999999</v>
          </cell>
          <cell r="IA110">
            <v>1236195.625</v>
          </cell>
          <cell r="IB110">
            <v>1037646.1875</v>
          </cell>
          <cell r="IC110">
            <v>1561460.4719999998</v>
          </cell>
          <cell r="ID110">
            <v>156924.326</v>
          </cell>
          <cell r="IE110">
            <v>130407.55351000001</v>
          </cell>
          <cell r="IF110">
            <v>131021.48294999999</v>
          </cell>
          <cell r="IG110">
            <v>152256.03750000001</v>
          </cell>
          <cell r="IH110">
            <v>116230.2408</v>
          </cell>
          <cell r="II110" t="str">
            <v>#N/A N/A</v>
          </cell>
          <cell r="IJ110" t="str">
            <v>#N/A N/A</v>
          </cell>
          <cell r="IK110" t="str">
            <v>#N/A N/A</v>
          </cell>
          <cell r="IL110" t="str">
            <v>#N/A N/A</v>
          </cell>
          <cell r="IM110" t="str">
            <v>#N/A N/A</v>
          </cell>
          <cell r="IN110" t="str">
            <v>#N/A N/A</v>
          </cell>
          <cell r="IO110" t="str">
            <v>#N/A N/A</v>
          </cell>
          <cell r="IP110" t="str">
            <v>#N/A N/A</v>
          </cell>
          <cell r="IQ110" t="str">
            <v>#N/A N/A</v>
          </cell>
          <cell r="IR110" t="str">
            <v>#N/A N/A</v>
          </cell>
          <cell r="IS110" t="str">
            <v>#N/A N/A</v>
          </cell>
          <cell r="IT110" t="str">
            <v>#N/A N/A</v>
          </cell>
          <cell r="IU110" t="str">
            <v>#N/A N/A</v>
          </cell>
          <cell r="IV110" t="str">
            <v>#N/A N/A</v>
          </cell>
          <cell r="IW110" t="str">
            <v>#N/A N/A</v>
          </cell>
          <cell r="IX110" t="str">
            <v>#N/A N/A</v>
          </cell>
          <cell r="IY110">
            <v>8704.4677734375</v>
          </cell>
          <cell r="IZ110">
            <v>4983.4439811706543</v>
          </cell>
          <cell r="JA110">
            <v>3406.8369026184082</v>
          </cell>
          <cell r="JB110">
            <v>173676.376953125</v>
          </cell>
          <cell r="JC110">
            <v>182355.682</v>
          </cell>
          <cell r="JD110">
            <v>177481.73500000002</v>
          </cell>
          <cell r="JE110">
            <v>279119.7578125</v>
          </cell>
          <cell r="JF110">
            <v>279910.134765625</v>
          </cell>
          <cell r="JG110">
            <v>447330.31199999998</v>
          </cell>
          <cell r="JH110">
            <v>1305.5035</v>
          </cell>
          <cell r="JI110">
            <v>4237.7702900000004</v>
          </cell>
          <cell r="JJ110">
            <v>9983.0245500000001</v>
          </cell>
          <cell r="JK110">
            <v>8467.4688000000006</v>
          </cell>
          <cell r="JL110">
            <v>14597.160000000002</v>
          </cell>
          <cell r="JM110" t="str">
            <v>#N/A N/A</v>
          </cell>
          <cell r="JN110">
            <v>9498.9367632865906</v>
          </cell>
          <cell r="JO110">
            <v>9232.7519383430481</v>
          </cell>
          <cell r="JP110">
            <v>5471.8818187713623</v>
          </cell>
          <cell r="JQ110">
            <v>496344.80859375</v>
          </cell>
          <cell r="JR110">
            <v>507570.25199999998</v>
          </cell>
          <cell r="JS110">
            <v>527210.005</v>
          </cell>
          <cell r="JT110">
            <v>659014.6171875</v>
          </cell>
          <cell r="JU110">
            <v>728342.74609375</v>
          </cell>
          <cell r="JV110">
            <v>895366.36800000002</v>
          </cell>
          <cell r="JW110">
            <v>1442.1319999999998</v>
          </cell>
          <cell r="JX110">
            <v>4313.8978999999999</v>
          </cell>
          <cell r="JY110">
            <v>11989.7181</v>
          </cell>
          <cell r="JZ110">
            <v>8815.2224999999999</v>
          </cell>
          <cell r="KA110">
            <v>14694.238200000002</v>
          </cell>
          <cell r="KB110" t="str">
            <v>#N/A N/A</v>
          </cell>
          <cell r="KC110">
            <v>99181.828125</v>
          </cell>
          <cell r="KD110">
            <v>93898.3828125</v>
          </cell>
          <cell r="KE110">
            <v>116041.2734375</v>
          </cell>
          <cell r="KF110">
            <v>368492.8125</v>
          </cell>
          <cell r="KG110">
            <v>339752.799</v>
          </cell>
          <cell r="KH110">
            <v>372845.27299999999</v>
          </cell>
          <cell r="KI110">
            <v>448616.40625</v>
          </cell>
          <cell r="KJ110">
            <v>251891.59375</v>
          </cell>
          <cell r="KK110">
            <v>549619.66800000006</v>
          </cell>
          <cell r="KL110">
            <v>79663.766499999998</v>
          </cell>
          <cell r="KM110">
            <v>60301.206549999995</v>
          </cell>
          <cell r="KN110">
            <v>52778.825249999994</v>
          </cell>
          <cell r="KO110">
            <v>62198.146499999988</v>
          </cell>
          <cell r="KP110">
            <v>41981.006999999998</v>
          </cell>
          <cell r="KQ110" t="str">
            <v>#N/A N/A</v>
          </cell>
          <cell r="KR110">
            <v>176216.5615234375</v>
          </cell>
          <cell r="KS110">
            <v>165810.4140625</v>
          </cell>
          <cell r="KT110">
            <v>209198.58203125</v>
          </cell>
          <cell r="KU110">
            <v>469144.19140625</v>
          </cell>
          <cell r="KV110">
            <v>436967.04799999995</v>
          </cell>
          <cell r="KW110">
            <v>480479.72399999999</v>
          </cell>
          <cell r="KX110">
            <v>577180.947265625</v>
          </cell>
          <cell r="KY110">
            <v>309303.478515625</v>
          </cell>
          <cell r="KZ110">
            <v>666094.10399999993</v>
          </cell>
          <cell r="LA110">
            <v>155482.19400000002</v>
          </cell>
          <cell r="LB110">
            <v>126093.65560999999</v>
          </cell>
          <cell r="LC110">
            <v>119031.76484999999</v>
          </cell>
          <cell r="LD110">
            <v>143440.815</v>
          </cell>
          <cell r="LE110">
            <v>101536.00259999999</v>
          </cell>
          <cell r="LF110" t="str">
            <v>#N/A N/A</v>
          </cell>
          <cell r="LG110">
            <v>-3.5680000782012939</v>
          </cell>
          <cell r="LH110">
            <v>0</v>
          </cell>
          <cell r="LI110">
            <v>-0.23999999463558197</v>
          </cell>
          <cell r="LJ110">
            <v>-20466.6875</v>
          </cell>
          <cell r="LK110">
            <v>-28438.144</v>
          </cell>
          <cell r="LL110">
            <v>-40918.394999999997</v>
          </cell>
          <cell r="LM110">
            <v>-138099.46875</v>
          </cell>
          <cell r="LN110">
            <v>-46448.83984375</v>
          </cell>
          <cell r="LO110">
            <v>-167371.48463216005</v>
          </cell>
          <cell r="LP110" t="str">
            <v>#N/A N/A</v>
          </cell>
          <cell r="LQ110">
            <v>0</v>
          </cell>
          <cell r="LR110">
            <v>0</v>
          </cell>
          <cell r="LS110">
            <v>0</v>
          </cell>
          <cell r="LT110">
            <v>0</v>
          </cell>
          <cell r="LU110" t="str">
            <v>#N/A N/A</v>
          </cell>
          <cell r="LV110" t="str">
            <v>#N/A N/A</v>
          </cell>
          <cell r="LW110" t="str">
            <v>#N/A N/A</v>
          </cell>
          <cell r="LX110" t="str">
            <v>#N/A N/A</v>
          </cell>
          <cell r="LY110" t="str">
            <v>#N/A N/A</v>
          </cell>
          <cell r="LZ110" t="str">
            <v>#N/A N/A</v>
          </cell>
          <cell r="MA110" t="str">
            <v>#N/A N/A</v>
          </cell>
          <cell r="MB110" t="str">
            <v>#N/A N/A</v>
          </cell>
          <cell r="MC110" t="str">
            <v>#N/A N/A</v>
          </cell>
          <cell r="MD110" t="str">
            <v>#N/A N/A</v>
          </cell>
          <cell r="ME110" t="str">
            <v>#N/A N/A</v>
          </cell>
          <cell r="MF110" t="str">
            <v>#N/A N/A</v>
          </cell>
          <cell r="MG110">
            <v>616.82015085680735</v>
          </cell>
          <cell r="MH110">
            <v>330.50514711226532</v>
          </cell>
          <cell r="MI110">
            <v>834.10171322222584</v>
          </cell>
          <cell r="MJ110" t="str">
            <v>#N/A N/A</v>
          </cell>
          <cell r="MK110" t="str">
            <v>#N/A N/A</v>
          </cell>
          <cell r="ML110" t="str">
            <v>#N/A N/A</v>
          </cell>
          <cell r="MM110" t="str">
            <v>#N/A N/A</v>
          </cell>
          <cell r="MN110" t="str">
            <v>#N/A N/A</v>
          </cell>
          <cell r="MO110" t="str">
            <v>#N/A N/A</v>
          </cell>
          <cell r="MP110" t="str">
            <v>#N/A N/A</v>
          </cell>
          <cell r="MQ110" t="str">
            <v>#N/A N/A</v>
          </cell>
          <cell r="MR110" t="str">
            <v>#N/A N/A</v>
          </cell>
          <cell r="MS110" t="str">
            <v>#N/A N/A</v>
          </cell>
          <cell r="MT110" t="str">
            <v>#N/A N/A</v>
          </cell>
          <cell r="MU110" t="str">
            <v>#N/A N/A</v>
          </cell>
          <cell r="MV110">
            <v>-209.57021992966222</v>
          </cell>
          <cell r="MW110">
            <v>39.957444383175435</v>
          </cell>
          <cell r="MX110">
            <v>14.403640259724465</v>
          </cell>
          <cell r="MY110" t="str">
            <v>#N/A N/A</v>
          </cell>
          <cell r="MZ110">
            <v>-1405.373046875</v>
          </cell>
          <cell r="NA110">
            <v>-4124.91796875</v>
          </cell>
          <cell r="NB110">
            <v>-7808.18798828125</v>
          </cell>
          <cell r="NC110">
            <v>-35203.42578125</v>
          </cell>
          <cell r="ND110">
            <v>-13902.701999999999</v>
          </cell>
          <cell r="NE110">
            <v>-3428.6089999999999</v>
          </cell>
          <cell r="NF110">
            <v>-29739.115234375</v>
          </cell>
          <cell r="NG110">
            <v>-3333.4541015625</v>
          </cell>
          <cell r="NH110">
            <v>-5156.1361818426722</v>
          </cell>
          <cell r="NI110">
            <v>-11230.632378980432</v>
          </cell>
          <cell r="NJ110">
            <v>-20.912100616571998</v>
          </cell>
          <cell r="NK110">
            <v>-28.239958713926118</v>
          </cell>
          <cell r="NL110">
            <v>-5.7082063404536338</v>
          </cell>
          <cell r="NM110">
            <v>-4.5829764462759668</v>
          </cell>
          <cell r="NN110" t="str">
            <v>#N/A N/A</v>
          </cell>
          <cell r="NO110">
            <v>941.68798828125</v>
          </cell>
          <cell r="NP110">
            <v>646.1309814453125</v>
          </cell>
          <cell r="NQ110">
            <v>558.39801025390625</v>
          </cell>
          <cell r="NR110">
            <v>15815.0400390625</v>
          </cell>
          <cell r="NS110">
            <v>18833.544999999998</v>
          </cell>
          <cell r="NT110">
            <v>19691.745999999999</v>
          </cell>
          <cell r="NU110">
            <v>25153.4609375</v>
          </cell>
          <cell r="NV110">
            <v>22637.87890625</v>
          </cell>
          <cell r="NW110">
            <v>38876.512155086122</v>
          </cell>
          <cell r="NX110" t="str">
            <v>#N/A N/A</v>
          </cell>
          <cell r="NY110" t="str">
            <v>#N/A N/A</v>
          </cell>
          <cell r="NZ110" t="str">
            <v>#N/A N/A</v>
          </cell>
          <cell r="OA110" t="str">
            <v>#N/A N/A</v>
          </cell>
          <cell r="OB110" t="str">
            <v>#N/A N/A</v>
          </cell>
          <cell r="OC110" t="str">
            <v>#N/A N/A</v>
          </cell>
          <cell r="OD110" t="str">
            <v>CLP</v>
          </cell>
        </row>
        <row r="111">
          <cell r="C111" t="str">
            <v>NAVARINO</v>
          </cell>
          <cell r="D111">
            <v>13062.396484375</v>
          </cell>
          <cell r="E111">
            <v>19408.759765625</v>
          </cell>
          <cell r="F111">
            <v>53041.640625</v>
          </cell>
          <cell r="G111">
            <v>95320.796875</v>
          </cell>
          <cell r="H111">
            <v>45756.633999999998</v>
          </cell>
          <cell r="I111">
            <v>212745.364</v>
          </cell>
          <cell r="J111">
            <v>122848.276</v>
          </cell>
          <cell r="K111">
            <v>-168168.171875</v>
          </cell>
          <cell r="L111">
            <v>2794084.2938829851</v>
          </cell>
          <cell r="M111">
            <v>2561.1007557044395</v>
          </cell>
          <cell r="N111">
            <v>484.86893755168109</v>
          </cell>
          <cell r="O111">
            <v>1101.3583898431184</v>
          </cell>
          <cell r="P111">
            <v>396.72034066152753</v>
          </cell>
          <cell r="Q111">
            <v>1374.89293388279</v>
          </cell>
          <cell r="R111" t="str">
            <v>#N/A N/A</v>
          </cell>
          <cell r="S111" t="str">
            <v>#N/A N/A</v>
          </cell>
          <cell r="T111" t="str">
            <v>#N/A N/A</v>
          </cell>
          <cell r="U111" t="str">
            <v>#N/A N/A</v>
          </cell>
          <cell r="V111" t="str">
            <v>#N/A N/A</v>
          </cell>
          <cell r="W111" t="str">
            <v>#N/A N/A</v>
          </cell>
          <cell r="X111" t="str">
            <v>#N/A N/A</v>
          </cell>
          <cell r="Y111" t="str">
            <v>#N/A N/A</v>
          </cell>
          <cell r="Z111" t="str">
            <v>#N/A N/A</v>
          </cell>
          <cell r="AA111" t="str">
            <v>#N/A N/A</v>
          </cell>
          <cell r="AB111" t="str">
            <v>#N/A N/A</v>
          </cell>
          <cell r="AC111" t="str">
            <v>#N/A N/A</v>
          </cell>
          <cell r="AD111" t="str">
            <v>#N/A N/A</v>
          </cell>
          <cell r="AE111" t="str">
            <v>#N/A N/A</v>
          </cell>
          <cell r="AF111" t="str">
            <v>#N/A N/A</v>
          </cell>
          <cell r="AG111" t="str">
            <v>#N/A N/A</v>
          </cell>
          <cell r="AH111">
            <v>13062.750183105469</v>
          </cell>
          <cell r="AI111">
            <v>19282.180816650391</v>
          </cell>
          <cell r="AJ111">
            <v>52911.890991210938</v>
          </cell>
          <cell r="AK111">
            <v>110520.9345703125</v>
          </cell>
          <cell r="AL111">
            <v>-90947.606999999989</v>
          </cell>
          <cell r="AM111">
            <v>76704.187000000005</v>
          </cell>
          <cell r="AN111">
            <v>-64713.517999999996</v>
          </cell>
          <cell r="AO111">
            <v>-284002.7265625</v>
          </cell>
          <cell r="AP111">
            <v>153672.94838560119</v>
          </cell>
          <cell r="AQ111">
            <v>4837.3123055335409</v>
          </cell>
          <cell r="AR111" t="str">
            <v>#N/A N/A</v>
          </cell>
          <cell r="AS111" t="str">
            <v>#N/A N/A</v>
          </cell>
          <cell r="AT111" t="str">
            <v>#N/A N/A</v>
          </cell>
          <cell r="AU111" t="str">
            <v>#N/A N/A</v>
          </cell>
          <cell r="AV111" t="str">
            <v>#N/A N/A</v>
          </cell>
          <cell r="AW111">
            <v>11543.5732421875</v>
          </cell>
          <cell r="AX111">
            <v>18093.716796875</v>
          </cell>
          <cell r="AY111">
            <v>51943.125</v>
          </cell>
          <cell r="AZ111">
            <v>75487.65625</v>
          </cell>
          <cell r="BA111">
            <v>-128316.568</v>
          </cell>
          <cell r="BB111">
            <v>37358.462999999996</v>
          </cell>
          <cell r="BC111">
            <v>-117773.05399999999</v>
          </cell>
          <cell r="BD111">
            <v>-324812.4375</v>
          </cell>
          <cell r="BE111">
            <v>91815.631090140494</v>
          </cell>
          <cell r="BF111">
            <v>1298.6884851872369</v>
          </cell>
          <cell r="BG111">
            <v>-105.04683100417564</v>
          </cell>
          <cell r="BH111">
            <v>-63.911485510464367</v>
          </cell>
          <cell r="BI111">
            <v>-563.97078643681903</v>
          </cell>
          <cell r="BJ111">
            <v>269.74089940938541</v>
          </cell>
          <cell r="BK111" t="str">
            <v>#N/A N/A</v>
          </cell>
          <cell r="BL111">
            <v>69.916000366210937</v>
          </cell>
          <cell r="BM111">
            <v>77.805000305175781</v>
          </cell>
          <cell r="BN111">
            <v>23.569999694824219</v>
          </cell>
          <cell r="BO111">
            <v>11433.326171875</v>
          </cell>
          <cell r="BP111">
            <v>14031.349999999999</v>
          </cell>
          <cell r="BQ111">
            <v>16016.457999999999</v>
          </cell>
          <cell r="BR111">
            <v>13184.501</v>
          </cell>
          <cell r="BS111">
            <v>3897.425048828125</v>
          </cell>
          <cell r="BT111">
            <v>5559.469223756987</v>
          </cell>
          <cell r="BU111">
            <v>122.85544701585036</v>
          </cell>
          <cell r="BV111">
            <v>42.31052915445963</v>
          </cell>
          <cell r="BW111">
            <v>5.9452544660897093</v>
          </cell>
          <cell r="BX111">
            <v>6.279026974498997</v>
          </cell>
          <cell r="BY111">
            <v>2.6188436835862667</v>
          </cell>
          <cell r="BZ111" t="str">
            <v>#N/A N/A</v>
          </cell>
          <cell r="CA111" t="str">
            <v>#N/A N/A</v>
          </cell>
          <cell r="CB111" t="str">
            <v>#N/A N/A</v>
          </cell>
          <cell r="CC111" t="str">
            <v>#N/A N/A</v>
          </cell>
          <cell r="CD111" t="str">
            <v>#N/A N/A</v>
          </cell>
          <cell r="CE111" t="str">
            <v>#N/A N/A</v>
          </cell>
          <cell r="CF111" t="str">
            <v>#N/A N/A</v>
          </cell>
          <cell r="CG111" t="str">
            <v>#N/A N/A</v>
          </cell>
          <cell r="CH111" t="str">
            <v>#N/A N/A</v>
          </cell>
          <cell r="CI111" t="str">
            <v>#N/A N/A</v>
          </cell>
          <cell r="CJ111" t="str">
            <v>#N/A N/A</v>
          </cell>
          <cell r="CK111" t="str">
            <v>#N/A N/A</v>
          </cell>
          <cell r="CL111" t="str">
            <v>#N/A N/A</v>
          </cell>
          <cell r="CM111" t="str">
            <v>#N/A N/A</v>
          </cell>
          <cell r="CN111" t="str">
            <v>#N/A N/A</v>
          </cell>
          <cell r="CO111" t="str">
            <v>#N/A N/A</v>
          </cell>
          <cell r="CP111">
            <v>10551.433227539062</v>
          </cell>
          <cell r="CQ111">
            <v>18517.316802978516</v>
          </cell>
          <cell r="CR111">
            <v>51298.385009765625</v>
          </cell>
          <cell r="CS111">
            <v>86804.0166015625</v>
          </cell>
          <cell r="CT111">
            <v>-40735.374000000003</v>
          </cell>
          <cell r="CU111">
            <v>78056.624000000011</v>
          </cell>
          <cell r="CV111">
            <v>-8092.3950000000004</v>
          </cell>
          <cell r="CW111">
            <v>-364746.24609375</v>
          </cell>
          <cell r="CX111">
            <v>115076.37281712815</v>
          </cell>
          <cell r="CY111">
            <v>-69313.688894328428</v>
          </cell>
          <cell r="CZ111">
            <v>-10837.81772651877</v>
          </cell>
          <cell r="DA111">
            <v>3522.0678332859784</v>
          </cell>
          <cell r="DB111">
            <v>16198.747952939322</v>
          </cell>
          <cell r="DC111">
            <v>-60155.494122897442</v>
          </cell>
          <cell r="DD111" t="str">
            <v>#N/A N/A</v>
          </cell>
          <cell r="DE111">
            <v>-188.04600524902344</v>
          </cell>
          <cell r="DF111">
            <v>71.023002624511719</v>
          </cell>
          <cell r="DG111">
            <v>-67.911003112792969</v>
          </cell>
          <cell r="DH111">
            <v>11160.8740234375</v>
          </cell>
          <cell r="DI111">
            <v>-4279.4470000000001</v>
          </cell>
          <cell r="DJ111">
            <v>16019.628999999999</v>
          </cell>
          <cell r="DK111">
            <v>11416.266</v>
          </cell>
          <cell r="DL111">
            <v>-19876.404296875</v>
          </cell>
          <cell r="DM111">
            <v>18788.385076380237</v>
          </cell>
          <cell r="DN111">
            <v>-7.25524293400691</v>
          </cell>
          <cell r="DO111">
            <v>-232.95107431018579</v>
          </cell>
          <cell r="DP111">
            <v>-186.78007780965166</v>
          </cell>
          <cell r="DQ111">
            <v>240.88630756714332</v>
          </cell>
          <cell r="DR111">
            <v>0</v>
          </cell>
          <cell r="DS111" t="str">
            <v>#N/A N/A</v>
          </cell>
          <cell r="DT111">
            <v>10739.478515625</v>
          </cell>
          <cell r="DU111">
            <v>18446.294921875</v>
          </cell>
          <cell r="DV111">
            <v>51366.296875</v>
          </cell>
          <cell r="DW111">
            <v>75643.140625</v>
          </cell>
          <cell r="DX111">
            <v>-36455.926999999996</v>
          </cell>
          <cell r="DY111">
            <v>62036.994999999995</v>
          </cell>
          <cell r="DZ111">
            <v>-19508.661</v>
          </cell>
          <cell r="EA111">
            <v>-344869.84375</v>
          </cell>
          <cell r="EB111">
            <v>96287.987740747922</v>
          </cell>
          <cell r="EC111">
            <v>-129646.35440208082</v>
          </cell>
          <cell r="ED111">
            <v>-10604.866652208584</v>
          </cell>
          <cell r="EE111">
            <v>3708.84791109563</v>
          </cell>
          <cell r="EF111">
            <v>15957.861645372177</v>
          </cell>
          <cell r="EG111">
            <v>-60155.494122897442</v>
          </cell>
          <cell r="EH111" t="str">
            <v>#N/A N/A</v>
          </cell>
          <cell r="EI111">
            <v>657.947021484375</v>
          </cell>
          <cell r="EJ111">
            <v>1281.89599609375</v>
          </cell>
          <cell r="EK111">
            <v>2410.889892578125</v>
          </cell>
          <cell r="EL111">
            <v>334576.0625</v>
          </cell>
          <cell r="EM111">
            <v>329094.55199999997</v>
          </cell>
          <cell r="EN111">
            <v>260627.37199999997</v>
          </cell>
          <cell r="EO111">
            <v>117053.90699999999</v>
          </cell>
          <cell r="EP111">
            <v>152751.234375</v>
          </cell>
          <cell r="EQ111">
            <v>252872.568</v>
          </cell>
          <cell r="ER111">
            <v>483.65450000000004</v>
          </cell>
          <cell r="ES111">
            <v>1504.3581799999999</v>
          </cell>
          <cell r="ET111">
            <v>5214.5657999999994</v>
          </cell>
          <cell r="EU111">
            <v>1805.5274999999999</v>
          </cell>
          <cell r="EV111">
            <v>478.30500000000006</v>
          </cell>
          <cell r="EW111" t="str">
            <v>#N/A N/A</v>
          </cell>
          <cell r="EX111">
            <v>226.51499938964844</v>
          </cell>
          <cell r="EY111">
            <v>381.60198974609375</v>
          </cell>
          <cell r="EZ111">
            <v>391.14199829101562</v>
          </cell>
          <cell r="FA111">
            <v>4867.26318359375</v>
          </cell>
          <cell r="FB111">
            <v>1053.039</v>
          </cell>
          <cell r="FC111">
            <v>7071.9549999999999</v>
          </cell>
          <cell r="FD111">
            <v>184.67399999999998</v>
          </cell>
          <cell r="FE111">
            <v>1576.10302734375</v>
          </cell>
          <cell r="FF111">
            <v>5266.4039999999995</v>
          </cell>
          <cell r="FG111">
            <v>121.56299999999999</v>
          </cell>
          <cell r="FH111">
            <v>99.109529999999978</v>
          </cell>
          <cell r="FI111">
            <v>94.055550000000011</v>
          </cell>
          <cell r="FJ111">
            <v>97.710899999999995</v>
          </cell>
          <cell r="FK111">
            <v>59339.581200000008</v>
          </cell>
          <cell r="FL111" t="str">
            <v>#N/A N/A</v>
          </cell>
          <cell r="FM111">
            <v>0</v>
          </cell>
          <cell r="FN111" t="str">
            <v>#N/A N/A</v>
          </cell>
          <cell r="FO111" t="str">
            <v>#N/A N/A</v>
          </cell>
          <cell r="FP111">
            <v>130939.2109375</v>
          </cell>
          <cell r="FQ111">
            <v>138847.228</v>
          </cell>
          <cell r="FR111">
            <v>146628.361</v>
          </cell>
          <cell r="FS111">
            <v>163195.133</v>
          </cell>
          <cell r="FT111">
            <v>126876.65625</v>
          </cell>
          <cell r="FU111">
            <v>275754.02399999998</v>
          </cell>
          <cell r="FV111">
            <v>53165.630000000005</v>
          </cell>
          <cell r="FW111">
            <v>1637.4618</v>
          </cell>
          <cell r="FX111">
            <v>2461.7332499999998</v>
          </cell>
          <cell r="FY111">
            <v>2599.3526999999999</v>
          </cell>
          <cell r="FZ111">
            <v>1348.4658000000002</v>
          </cell>
          <cell r="GA111" t="str">
            <v>#N/A N/A</v>
          </cell>
          <cell r="GB111" t="str">
            <v>#N/A N/A</v>
          </cell>
          <cell r="GC111" t="str">
            <v>#N/A N/A</v>
          </cell>
          <cell r="GD111" t="str">
            <v>#N/A N/A</v>
          </cell>
          <cell r="GE111" t="str">
            <v>#N/A N/A</v>
          </cell>
          <cell r="GF111" t="str">
            <v>#N/A N/A</v>
          </cell>
          <cell r="GG111" t="str">
            <v>#N/A N/A</v>
          </cell>
          <cell r="GH111" t="str">
            <v>#N/A N/A</v>
          </cell>
          <cell r="GI111" t="str">
            <v>#N/A N/A</v>
          </cell>
          <cell r="GJ111" t="str">
            <v>#N/A N/A</v>
          </cell>
          <cell r="GK111" t="str">
            <v>#N/A N/A</v>
          </cell>
          <cell r="GL111" t="str">
            <v>#N/A N/A</v>
          </cell>
          <cell r="GM111" t="str">
            <v>#N/A N/A</v>
          </cell>
          <cell r="GN111" t="str">
            <v>#N/A N/A</v>
          </cell>
          <cell r="GO111" t="str">
            <v>#N/A N/A</v>
          </cell>
          <cell r="GP111" t="str">
            <v>#N/A N/A</v>
          </cell>
          <cell r="GQ111" t="str">
            <v>#N/A N/A</v>
          </cell>
          <cell r="GR111" t="str">
            <v>#N/A N/A</v>
          </cell>
          <cell r="GS111" t="str">
            <v>#N/A N/A</v>
          </cell>
          <cell r="GT111" t="str">
            <v>#N/A N/A</v>
          </cell>
          <cell r="GU111" t="str">
            <v>#N/A N/A</v>
          </cell>
          <cell r="GV111" t="str">
            <v>#N/A N/A</v>
          </cell>
          <cell r="GW111" t="str">
            <v>#N/A N/A</v>
          </cell>
          <cell r="GX111" t="str">
            <v>#N/A N/A</v>
          </cell>
          <cell r="GY111" t="str">
            <v>#N/A N/A</v>
          </cell>
          <cell r="GZ111" t="str">
            <v>#N/A N/A</v>
          </cell>
          <cell r="HA111" t="str">
            <v>#N/A N/A</v>
          </cell>
          <cell r="HB111" t="str">
            <v>#N/A N/A</v>
          </cell>
          <cell r="HC111" t="str">
            <v>#N/A N/A</v>
          </cell>
          <cell r="HD111" t="str">
            <v>#N/A N/A</v>
          </cell>
          <cell r="HE111" t="str">
            <v>#N/A N/A</v>
          </cell>
          <cell r="HF111">
            <v>3.8900001049041748</v>
          </cell>
          <cell r="HG111">
            <v>2.4960000514984131</v>
          </cell>
          <cell r="HH111">
            <v>1.3869999647140503</v>
          </cell>
          <cell r="HI111">
            <v>139444.078125</v>
          </cell>
          <cell r="HJ111">
            <v>148138.58299999998</v>
          </cell>
          <cell r="HK111">
            <v>160896.46</v>
          </cell>
          <cell r="HL111">
            <v>391170.44399999996</v>
          </cell>
          <cell r="HM111">
            <v>337105.375</v>
          </cell>
          <cell r="HN111">
            <v>581577.04799999995</v>
          </cell>
          <cell r="HO111">
            <v>0</v>
          </cell>
          <cell r="HP111" t="str">
            <v>#N/A N/A</v>
          </cell>
          <cell r="HQ111" t="str">
            <v>#N/A N/A</v>
          </cell>
          <cell r="HR111" t="str">
            <v>#N/A N/A</v>
          </cell>
          <cell r="HS111" t="str">
            <v>#N/A N/A</v>
          </cell>
          <cell r="HT111" t="str">
            <v>#N/A N/A</v>
          </cell>
          <cell r="HU111">
            <v>181457.90625</v>
          </cell>
          <cell r="HV111">
            <v>170902.625</v>
          </cell>
          <cell r="HW111">
            <v>208131.703125</v>
          </cell>
          <cell r="HX111">
            <v>958299.75</v>
          </cell>
          <cell r="HY111">
            <v>936384.0959999999</v>
          </cell>
          <cell r="HZ111">
            <v>998002.45799999998</v>
          </cell>
          <cell r="IA111">
            <v>1225018.3569999998</v>
          </cell>
          <cell r="IB111">
            <v>1023263.6875</v>
          </cell>
          <cell r="IC111">
            <v>1545242.4000000001</v>
          </cell>
          <cell r="ID111">
            <v>144715.55650000001</v>
          </cell>
          <cell r="IE111">
            <v>120016.85293000001</v>
          </cell>
          <cell r="IF111">
            <v>119901.91004999999</v>
          </cell>
          <cell r="IG111">
            <v>139980.8781</v>
          </cell>
          <cell r="IH111">
            <v>102673.30559999999</v>
          </cell>
          <cell r="II111" t="str">
            <v>#N/A N/A</v>
          </cell>
          <cell r="IJ111" t="str">
            <v>#N/A N/A</v>
          </cell>
          <cell r="IK111" t="str">
            <v>#N/A N/A</v>
          </cell>
          <cell r="IL111" t="str">
            <v>#N/A N/A</v>
          </cell>
          <cell r="IM111" t="str">
            <v>#N/A N/A</v>
          </cell>
          <cell r="IN111" t="str">
            <v>#N/A N/A</v>
          </cell>
          <cell r="IO111" t="str">
            <v>#N/A N/A</v>
          </cell>
          <cell r="IP111" t="str">
            <v>#N/A N/A</v>
          </cell>
          <cell r="IQ111" t="str">
            <v>#N/A N/A</v>
          </cell>
          <cell r="IR111" t="str">
            <v>#N/A N/A</v>
          </cell>
          <cell r="IS111" t="str">
            <v>#N/A N/A</v>
          </cell>
          <cell r="IT111" t="str">
            <v>#N/A N/A</v>
          </cell>
          <cell r="IU111" t="str">
            <v>#N/A N/A</v>
          </cell>
          <cell r="IV111" t="str">
            <v>#N/A N/A</v>
          </cell>
          <cell r="IW111" t="str">
            <v>#N/A N/A</v>
          </cell>
          <cell r="IX111" t="str">
            <v>#N/A N/A</v>
          </cell>
          <cell r="IY111">
            <v>7874.8218994140625</v>
          </cell>
          <cell r="IZ111">
            <v>4299.0778636932373</v>
          </cell>
          <cell r="JA111">
            <v>3386.0639038085938</v>
          </cell>
          <cell r="JB111">
            <v>172774.89013671875</v>
          </cell>
          <cell r="JC111">
            <v>182355.682</v>
          </cell>
          <cell r="JD111">
            <v>177481.73500000002</v>
          </cell>
          <cell r="JE111">
            <v>278867.13099999999</v>
          </cell>
          <cell r="JF111">
            <v>269690.7626953125</v>
          </cell>
          <cell r="JG111">
            <v>447330.31199999998</v>
          </cell>
          <cell r="JH111">
            <v>1305.5035</v>
          </cell>
          <cell r="JI111">
            <v>100.5459</v>
          </cell>
          <cell r="JJ111">
            <v>6242.8714500000006</v>
          </cell>
          <cell r="JK111">
            <v>3427.1642999999999</v>
          </cell>
          <cell r="JL111">
            <v>9568.2258000000002</v>
          </cell>
          <cell r="JM111" t="str">
            <v>#N/A N/A</v>
          </cell>
          <cell r="JN111">
            <v>8642.1638751029968</v>
          </cell>
          <cell r="JO111">
            <v>8402.9940316677094</v>
          </cell>
          <cell r="JP111">
            <v>5455.502858877182</v>
          </cell>
          <cell r="JQ111">
            <v>496318.14404296875</v>
          </cell>
          <cell r="JR111">
            <v>507545.38699999999</v>
          </cell>
          <cell r="JS111">
            <v>527183.03299999994</v>
          </cell>
          <cell r="JT111">
            <v>658713.9169999999</v>
          </cell>
          <cell r="JU111">
            <v>719903.3740234375</v>
          </cell>
          <cell r="JV111">
            <v>894491.67599999986</v>
          </cell>
          <cell r="JW111">
            <v>1426.547</v>
          </cell>
          <cell r="JX111">
            <v>166.14013</v>
          </cell>
          <cell r="JY111">
            <v>8244.3105000000014</v>
          </cell>
          <cell r="JZ111">
            <v>3743.3591999999999</v>
          </cell>
          <cell r="KA111">
            <v>9654.6750000000011</v>
          </cell>
          <cell r="KB111" t="str">
            <v>#N/A N/A</v>
          </cell>
          <cell r="KC111">
            <v>76208.1640625</v>
          </cell>
          <cell r="KD111">
            <v>72494.890625</v>
          </cell>
          <cell r="KE111">
            <v>89011.3046875</v>
          </cell>
          <cell r="KF111">
            <v>339419.34375</v>
          </cell>
          <cell r="KG111">
            <v>312054.12299999996</v>
          </cell>
          <cell r="KH111">
            <v>342383.05799999996</v>
          </cell>
          <cell r="KI111">
            <v>412365.86799999996</v>
          </cell>
          <cell r="KJ111">
            <v>236875.5625</v>
          </cell>
          <cell r="KK111">
            <v>521090.38800000004</v>
          </cell>
          <cell r="KL111">
            <v>63319.2575</v>
          </cell>
          <cell r="KM111">
            <v>51712.671530000007</v>
          </cell>
          <cell r="KN111">
            <v>44284.926000000007</v>
          </cell>
          <cell r="KO111">
            <v>53943.092699999987</v>
          </cell>
          <cell r="KP111">
            <v>36256.936199999996</v>
          </cell>
          <cell r="KQ111" t="str">
            <v>#N/A N/A</v>
          </cell>
          <cell r="KR111">
            <v>172815.7421875</v>
          </cell>
          <cell r="KS111">
            <v>162499.62890625</v>
          </cell>
          <cell r="KT111">
            <v>202676.20703125</v>
          </cell>
          <cell r="KU111">
            <v>461981.57421875</v>
          </cell>
          <cell r="KV111">
            <v>428838.70900000003</v>
          </cell>
          <cell r="KW111">
            <v>470819.42500000005</v>
          </cell>
          <cell r="KX111">
            <v>566304.43999999994</v>
          </cell>
          <cell r="KY111">
            <v>303360.34033203125</v>
          </cell>
          <cell r="KZ111">
            <v>650750.72399999981</v>
          </cell>
          <cell r="LA111">
            <v>143289.00949999999</v>
          </cell>
          <cell r="LB111">
            <v>119850.71280000001</v>
          </cell>
          <cell r="LC111">
            <v>111657.59955000001</v>
          </cell>
          <cell r="LD111">
            <v>136237.5189</v>
          </cell>
          <cell r="LE111">
            <v>93018.630599999975</v>
          </cell>
          <cell r="LF111" t="str">
            <v>#N/A N/A</v>
          </cell>
          <cell r="LG111">
            <v>-3.5680000782012939</v>
          </cell>
          <cell r="LH111">
            <v>0</v>
          </cell>
          <cell r="LI111">
            <v>-0.23999999463558197</v>
          </cell>
          <cell r="LJ111">
            <v>-20359.57421875</v>
          </cell>
          <cell r="LK111">
            <v>-28438.144</v>
          </cell>
          <cell r="LL111">
            <v>-40918.394999999997</v>
          </cell>
          <cell r="LM111">
            <v>-138099.467</v>
          </cell>
          <cell r="LN111">
            <v>-46448.83984375</v>
          </cell>
          <cell r="LO111">
            <v>-167371.48463216005</v>
          </cell>
          <cell r="LP111">
            <v>0</v>
          </cell>
          <cell r="LQ111" t="str">
            <v>#N/A N/A</v>
          </cell>
          <cell r="LR111" t="str">
            <v>#N/A N/A</v>
          </cell>
          <cell r="LS111" t="str">
            <v>#N/A N/A</v>
          </cell>
          <cell r="LT111">
            <v>0</v>
          </cell>
          <cell r="LU111" t="str">
            <v>#N/A N/A</v>
          </cell>
          <cell r="LV111" t="str">
            <v>#N/A N/A</v>
          </cell>
          <cell r="LW111" t="str">
            <v>#N/A N/A</v>
          </cell>
          <cell r="LX111" t="str">
            <v>#N/A N/A</v>
          </cell>
          <cell r="LY111" t="str">
            <v>#N/A N/A</v>
          </cell>
          <cell r="LZ111" t="str">
            <v>#N/A N/A</v>
          </cell>
          <cell r="MA111" t="str">
            <v>#N/A N/A</v>
          </cell>
          <cell r="MB111" t="str">
            <v>#N/A N/A</v>
          </cell>
          <cell r="MC111" t="str">
            <v>#N/A N/A</v>
          </cell>
          <cell r="MD111" t="str">
            <v>#N/A N/A</v>
          </cell>
          <cell r="ME111">
            <v>553.33319443359358</v>
          </cell>
          <cell r="MF111" t="str">
            <v>#N/A N/A</v>
          </cell>
          <cell r="MG111">
            <v>310.63954585318726</v>
          </cell>
          <cell r="MH111">
            <v>109.59756173670975</v>
          </cell>
          <cell r="MI111">
            <v>466.80888659925199</v>
          </cell>
          <cell r="MJ111" t="str">
            <v>#N/A N/A</v>
          </cell>
          <cell r="MK111" t="str">
            <v>#N/A N/A</v>
          </cell>
          <cell r="ML111" t="str">
            <v>#N/A N/A</v>
          </cell>
          <cell r="MM111" t="str">
            <v>#N/A N/A</v>
          </cell>
          <cell r="MN111" t="str">
            <v>#N/A N/A</v>
          </cell>
          <cell r="MO111" t="str">
            <v>#N/A N/A</v>
          </cell>
          <cell r="MP111" t="str">
            <v>#N/A N/A</v>
          </cell>
          <cell r="MQ111" t="str">
            <v>#N/A N/A</v>
          </cell>
          <cell r="MR111" t="str">
            <v>#N/A N/A</v>
          </cell>
          <cell r="MS111" t="str">
            <v>#N/A N/A</v>
          </cell>
          <cell r="MT111">
            <v>243.29247972036509</v>
          </cell>
          <cell r="MU111" t="str">
            <v>#N/A N/A</v>
          </cell>
          <cell r="MV111" t="str">
            <v>#N/A N/A</v>
          </cell>
          <cell r="MW111">
            <v>20.549542825633079</v>
          </cell>
          <cell r="MX111">
            <v>-12.439507497034766</v>
          </cell>
          <cell r="MY111" t="str">
            <v>#N/A N/A</v>
          </cell>
          <cell r="MZ111">
            <v>-910.79302978515625</v>
          </cell>
          <cell r="NA111">
            <v>-4011.18310546875</v>
          </cell>
          <cell r="NB111">
            <v>-7861.9111328125</v>
          </cell>
          <cell r="NC111">
            <v>-34983.44921875</v>
          </cell>
          <cell r="ND111">
            <v>-13730.487999999999</v>
          </cell>
          <cell r="NE111">
            <v>-3427.2729999999997</v>
          </cell>
          <cell r="NF111">
            <v>-29477.178</v>
          </cell>
          <cell r="NG111">
            <v>-3328.469970703125</v>
          </cell>
          <cell r="NH111">
            <v>-5152.0569601798215</v>
          </cell>
          <cell r="NI111">
            <v>-10425.78409616793</v>
          </cell>
          <cell r="NJ111">
            <v>-20.912100616571998</v>
          </cell>
          <cell r="NK111">
            <v>-25.762769353055401</v>
          </cell>
          <cell r="NL111">
            <v>-5.7082063404536338</v>
          </cell>
          <cell r="NM111">
            <v>-4.5829764462759668</v>
          </cell>
          <cell r="NN111" t="str">
            <v>#N/A N/A</v>
          </cell>
          <cell r="NO111">
            <v>1173.7049560546875</v>
          </cell>
          <cell r="NP111">
            <v>880.468017578125</v>
          </cell>
          <cell r="NQ111">
            <v>798.593994140625</v>
          </cell>
          <cell r="NR111">
            <v>16099.3466796875</v>
          </cell>
          <cell r="NS111">
            <v>19114.238999999998</v>
          </cell>
          <cell r="NT111">
            <v>20040.587</v>
          </cell>
          <cell r="NU111">
            <v>25521.66</v>
          </cell>
          <cell r="NV111">
            <v>22641.86328125</v>
          </cell>
          <cell r="NW111">
            <v>38876.512155086122</v>
          </cell>
          <cell r="NX111">
            <v>3009.9584518883335</v>
          </cell>
          <cell r="NY111" t="str">
            <v>#N/A N/A</v>
          </cell>
          <cell r="NZ111" t="str">
            <v>#N/A N/A</v>
          </cell>
          <cell r="OA111" t="str">
            <v>#N/A N/A</v>
          </cell>
          <cell r="OB111" t="str">
            <v>#N/A N/A</v>
          </cell>
          <cell r="OC111" t="str">
            <v>#N/A N/A</v>
          </cell>
          <cell r="OD111" t="str">
            <v>CLP</v>
          </cell>
        </row>
        <row r="112">
          <cell r="C112" t="str">
            <v>AUSTRALIS SEAFOO</v>
          </cell>
          <cell r="D112" t="str">
            <v>#N/A N/A</v>
          </cell>
          <cell r="E112" t="str">
            <v>#N/A N/A</v>
          </cell>
          <cell r="F112" t="str">
            <v>#N/A N/A</v>
          </cell>
          <cell r="G112" t="str">
            <v>#N/A N/A</v>
          </cell>
          <cell r="H112" t="str">
            <v>#N/A N/A</v>
          </cell>
          <cell r="I112" t="str">
            <v>#N/A N/A</v>
          </cell>
          <cell r="J112" t="str">
            <v>#N/A N/A</v>
          </cell>
          <cell r="K112">
            <v>53.662908762092265</v>
          </cell>
          <cell r="L112">
            <v>79.151952418480235</v>
          </cell>
          <cell r="M112">
            <v>163.66399999999999</v>
          </cell>
          <cell r="N112">
            <v>121.749</v>
          </cell>
          <cell r="O112">
            <v>141.79900000000001</v>
          </cell>
          <cell r="P112">
            <v>159.75899999999999</v>
          </cell>
          <cell r="Q112">
            <v>191.249</v>
          </cell>
          <cell r="R112" t="str">
            <v>#N/A N/A</v>
          </cell>
          <cell r="S112" t="str">
            <v>#N/A N/A</v>
          </cell>
          <cell r="T112" t="str">
            <v>#N/A N/A</v>
          </cell>
          <cell r="U112" t="str">
            <v>#N/A N/A</v>
          </cell>
          <cell r="V112" t="str">
            <v>#N/A N/A</v>
          </cell>
          <cell r="W112" t="str">
            <v>#N/A N/A</v>
          </cell>
          <cell r="X112" t="str">
            <v>#N/A N/A</v>
          </cell>
          <cell r="Y112" t="str">
            <v>#N/A N/A</v>
          </cell>
          <cell r="Z112">
            <v>39.246998821817428</v>
          </cell>
          <cell r="AA112">
            <v>53.405237928716545</v>
          </cell>
          <cell r="AB112">
            <v>113.315</v>
          </cell>
          <cell r="AC112">
            <v>156.90799999999999</v>
          </cell>
          <cell r="AD112">
            <v>157.43899999999999</v>
          </cell>
          <cell r="AE112">
            <v>177.751</v>
          </cell>
          <cell r="AF112">
            <v>241.66799999999998</v>
          </cell>
          <cell r="AG112" t="str">
            <v>#N/A N/A</v>
          </cell>
          <cell r="AH112" t="str">
            <v>#N/A N/A</v>
          </cell>
          <cell r="AI112" t="str">
            <v>#N/A N/A</v>
          </cell>
          <cell r="AJ112" t="str">
            <v>#N/A N/A</v>
          </cell>
          <cell r="AK112" t="str">
            <v>#N/A N/A</v>
          </cell>
          <cell r="AL112" t="str">
            <v>#N/A N/A</v>
          </cell>
          <cell r="AM112" t="str">
            <v>#N/A N/A</v>
          </cell>
          <cell r="AN112" t="str">
            <v>#N/A N/A</v>
          </cell>
          <cell r="AO112">
            <v>12.485176489989316</v>
          </cell>
          <cell r="AP112">
            <v>21.098484158754637</v>
          </cell>
          <cell r="AQ112">
            <v>41.527999999999999</v>
          </cell>
          <cell r="AR112">
            <v>-53.83</v>
          </cell>
          <cell r="AS112">
            <v>-22.542000000000002</v>
          </cell>
          <cell r="AT112">
            <v>-40.272000000000006</v>
          </cell>
          <cell r="AU112">
            <v>-77.777000000000001</v>
          </cell>
          <cell r="AV112" t="str">
            <v>#N/A N/A</v>
          </cell>
          <cell r="AW112" t="str">
            <v>#N/A N/A</v>
          </cell>
          <cell r="AX112" t="str">
            <v>#N/A N/A</v>
          </cell>
          <cell r="AY112" t="str">
            <v>#N/A N/A</v>
          </cell>
          <cell r="AZ112" t="str">
            <v>#N/A N/A</v>
          </cell>
          <cell r="BA112" t="str">
            <v>#N/A N/A</v>
          </cell>
          <cell r="BB112" t="str">
            <v>#N/A N/A</v>
          </cell>
          <cell r="BC112" t="str">
            <v>#N/A N/A</v>
          </cell>
          <cell r="BD112">
            <v>11.237063567728903</v>
          </cell>
          <cell r="BE112">
            <v>18.277255671431771</v>
          </cell>
          <cell r="BF112">
            <v>38.756999999999998</v>
          </cell>
          <cell r="BG112">
            <v>-57.614999999999995</v>
          </cell>
          <cell r="BH112">
            <v>-30.378999999999998</v>
          </cell>
          <cell r="BI112">
            <v>-52.318999999999996</v>
          </cell>
          <cell r="BJ112">
            <v>-90.768999999999991</v>
          </cell>
          <cell r="BK112" t="str">
            <v>#N/A N/A</v>
          </cell>
          <cell r="BL112" t="str">
            <v>#N/A N/A</v>
          </cell>
          <cell r="BM112" t="str">
            <v>#N/A N/A</v>
          </cell>
          <cell r="BN112" t="str">
            <v>#N/A N/A</v>
          </cell>
          <cell r="BO112" t="str">
            <v>#N/A N/A</v>
          </cell>
          <cell r="BP112" t="str">
            <v>#N/A N/A</v>
          </cell>
          <cell r="BQ112" t="str">
            <v>#N/A N/A</v>
          </cell>
          <cell r="BR112" t="str">
            <v>#N/A N/A</v>
          </cell>
          <cell r="BS112">
            <v>2.8853853405479676E-2</v>
          </cell>
          <cell r="BT112">
            <v>0.21803667483197922</v>
          </cell>
          <cell r="BU112">
            <v>1.9209999999999998</v>
          </cell>
          <cell r="BV112">
            <v>1.43</v>
          </cell>
          <cell r="BW112">
            <v>0.24099999999999999</v>
          </cell>
          <cell r="BX112">
            <v>0.157</v>
          </cell>
          <cell r="BY112">
            <v>0.11199999999999999</v>
          </cell>
          <cell r="BZ112" t="str">
            <v>#N/A N/A</v>
          </cell>
          <cell r="CA112" t="str">
            <v>#N/A N/A</v>
          </cell>
          <cell r="CB112" t="str">
            <v>#N/A N/A</v>
          </cell>
          <cell r="CC112" t="str">
            <v>#N/A N/A</v>
          </cell>
          <cell r="CD112" t="str">
            <v>#N/A N/A</v>
          </cell>
          <cell r="CE112" t="str">
            <v>#N/A N/A</v>
          </cell>
          <cell r="CF112" t="str">
            <v>#N/A N/A</v>
          </cell>
          <cell r="CG112" t="str">
            <v>#N/A N/A</v>
          </cell>
          <cell r="CH112">
            <v>1.388115664966129</v>
          </cell>
          <cell r="CI112">
            <v>1.1401817983782931</v>
          </cell>
          <cell r="CJ112">
            <v>1.8179999999999998</v>
          </cell>
          <cell r="CK112">
            <v>3.4279999999999999</v>
          </cell>
          <cell r="CL112">
            <v>4.3789999999999996</v>
          </cell>
          <cell r="CM112">
            <v>6.2469999999999999</v>
          </cell>
          <cell r="CN112">
            <v>8.6639999999999997</v>
          </cell>
          <cell r="CO112" t="str">
            <v>#N/A N/A</v>
          </cell>
          <cell r="CP112" t="str">
            <v>#N/A N/A</v>
          </cell>
          <cell r="CQ112" t="str">
            <v>#N/A N/A</v>
          </cell>
          <cell r="CR112" t="str">
            <v>#N/A N/A</v>
          </cell>
          <cell r="CS112" t="str">
            <v>#N/A N/A</v>
          </cell>
          <cell r="CT112" t="str">
            <v>#N/A N/A</v>
          </cell>
          <cell r="CU112" t="str">
            <v>#N/A N/A</v>
          </cell>
          <cell r="CV112" t="str">
            <v>#N/A N/A</v>
          </cell>
          <cell r="CW112">
            <v>16.186760154153529</v>
          </cell>
          <cell r="CX112">
            <v>17.002794973488164</v>
          </cell>
          <cell r="CY112">
            <v>34.125</v>
          </cell>
          <cell r="CZ112">
            <v>-81.201999999999998</v>
          </cell>
          <cell r="DA112">
            <v>-35.192</v>
          </cell>
          <cell r="DB112">
            <v>-57.027999999999999</v>
          </cell>
          <cell r="DC112">
            <v>-94.394999999999996</v>
          </cell>
          <cell r="DD112" t="str">
            <v>#N/A N/A</v>
          </cell>
          <cell r="DE112" t="str">
            <v>#N/A N/A</v>
          </cell>
          <cell r="DF112" t="str">
            <v>#N/A N/A</v>
          </cell>
          <cell r="DG112" t="str">
            <v>#N/A N/A</v>
          </cell>
          <cell r="DH112" t="str">
            <v>#N/A N/A</v>
          </cell>
          <cell r="DI112" t="str">
            <v>#N/A N/A</v>
          </cell>
          <cell r="DJ112" t="str">
            <v>#N/A N/A</v>
          </cell>
          <cell r="DK112" t="str">
            <v>#N/A N/A</v>
          </cell>
          <cell r="DL112">
            <v>2.9504830844316974</v>
          </cell>
          <cell r="DM112">
            <v>1.9964038305993914</v>
          </cell>
          <cell r="DN112">
            <v>6.6959999999999997</v>
          </cell>
          <cell r="DO112">
            <v>-15.106</v>
          </cell>
          <cell r="DP112">
            <v>-7.1179999999999994</v>
          </cell>
          <cell r="DQ112">
            <v>-13.333</v>
          </cell>
          <cell r="DR112">
            <v>-27.186999999999998</v>
          </cell>
          <cell r="DS112" t="str">
            <v>#N/A N/A</v>
          </cell>
          <cell r="DT112" t="str">
            <v>#N/A N/A</v>
          </cell>
          <cell r="DU112" t="str">
            <v>#N/A N/A</v>
          </cell>
          <cell r="DV112" t="str">
            <v>#N/A N/A</v>
          </cell>
          <cell r="DW112" t="str">
            <v>#N/A N/A</v>
          </cell>
          <cell r="DX112" t="str">
            <v>#N/A N/A</v>
          </cell>
          <cell r="DY112" t="str">
            <v>#N/A N/A</v>
          </cell>
          <cell r="DZ112" t="str">
            <v>#N/A N/A</v>
          </cell>
          <cell r="EA112">
            <v>13.236277069721831</v>
          </cell>
          <cell r="EB112">
            <v>15.006391142888768</v>
          </cell>
          <cell r="EC112">
            <v>27.428999999999998</v>
          </cell>
          <cell r="ED112">
            <v>-66.096000000000004</v>
          </cell>
          <cell r="EE112">
            <v>-28.073999999999998</v>
          </cell>
          <cell r="EF112">
            <v>-43.695</v>
          </cell>
          <cell r="EG112">
            <v>-67.207999999999998</v>
          </cell>
          <cell r="EH112" t="str">
            <v>#N/A N/A</v>
          </cell>
          <cell r="EI112" t="str">
            <v>#N/A N/A</v>
          </cell>
          <cell r="EJ112" t="str">
            <v>#N/A N/A</v>
          </cell>
          <cell r="EK112" t="str">
            <v>#N/A N/A</v>
          </cell>
          <cell r="EL112" t="str">
            <v>#N/A N/A</v>
          </cell>
          <cell r="EM112" t="str">
            <v>#N/A N/A</v>
          </cell>
          <cell r="EN112" t="str">
            <v>#N/A N/A</v>
          </cell>
          <cell r="EO112" t="str">
            <v>#N/A N/A</v>
          </cell>
          <cell r="EP112">
            <v>2.803817124839886</v>
          </cell>
          <cell r="EQ112">
            <v>8.4683055555555562</v>
          </cell>
          <cell r="ER112">
            <v>51.48</v>
          </cell>
          <cell r="ES112">
            <v>15.526999999999999</v>
          </cell>
          <cell r="ET112">
            <v>6.9119999999999999</v>
          </cell>
          <cell r="EU112">
            <v>6.6229999999999993</v>
          </cell>
          <cell r="EV112">
            <v>6.6280000000000001</v>
          </cell>
          <cell r="EW112" t="str">
            <v>#N/A N/A</v>
          </cell>
          <cell r="EX112" t="str">
            <v>#N/A N/A</v>
          </cell>
          <cell r="EY112" t="str">
            <v>#N/A N/A</v>
          </cell>
          <cell r="EZ112" t="str">
            <v>#N/A N/A</v>
          </cell>
          <cell r="FA112" t="str">
            <v>#N/A N/A</v>
          </cell>
          <cell r="FB112" t="str">
            <v>#N/A N/A</v>
          </cell>
          <cell r="FC112" t="str">
            <v>#N/A N/A</v>
          </cell>
          <cell r="FD112" t="str">
            <v>#N/A N/A</v>
          </cell>
          <cell r="FE112">
            <v>0.95558774263474233</v>
          </cell>
          <cell r="FF112">
            <v>3.300070512820513</v>
          </cell>
          <cell r="FG112" t="str">
            <v>#N/A N/A</v>
          </cell>
          <cell r="FH112" t="str">
            <v>#N/A N/A</v>
          </cell>
          <cell r="FI112" t="str">
            <v>#N/A N/A</v>
          </cell>
          <cell r="FJ112" t="str">
            <v>#N/A N/A</v>
          </cell>
          <cell r="FK112">
            <v>0</v>
          </cell>
          <cell r="FL112" t="str">
            <v>#N/A N/A</v>
          </cell>
          <cell r="FM112" t="str">
            <v>#N/A N/A</v>
          </cell>
          <cell r="FN112" t="str">
            <v>#N/A N/A</v>
          </cell>
          <cell r="FO112" t="str">
            <v>#N/A N/A</v>
          </cell>
          <cell r="FP112" t="str">
            <v>#N/A N/A</v>
          </cell>
          <cell r="FQ112" t="str">
            <v>#N/A N/A</v>
          </cell>
          <cell r="FR112" t="str">
            <v>#N/A N/A</v>
          </cell>
          <cell r="FS112" t="str">
            <v>#N/A N/A</v>
          </cell>
          <cell r="FT112">
            <v>10.231843531382403</v>
          </cell>
          <cell r="FU112">
            <v>8.8181132478632502</v>
          </cell>
          <cell r="FV112">
            <v>16.864000000000001</v>
          </cell>
          <cell r="FW112">
            <v>14.41</v>
          </cell>
          <cell r="FX112">
            <v>10.08</v>
          </cell>
          <cell r="FY112">
            <v>20.518000000000001</v>
          </cell>
          <cell r="FZ112">
            <v>15.622</v>
          </cell>
          <cell r="GA112" t="str">
            <v>#N/A N/A</v>
          </cell>
          <cell r="GB112" t="str">
            <v>#N/A N/A</v>
          </cell>
          <cell r="GC112" t="str">
            <v>#N/A N/A</v>
          </cell>
          <cell r="GD112" t="str">
            <v>#N/A N/A</v>
          </cell>
          <cell r="GE112" t="str">
            <v>#N/A N/A</v>
          </cell>
          <cell r="GF112" t="str">
            <v>#N/A N/A</v>
          </cell>
          <cell r="GG112" t="str">
            <v>#N/A N/A</v>
          </cell>
          <cell r="GH112" t="str">
            <v>#N/A N/A</v>
          </cell>
          <cell r="GI112">
            <v>38.112346043945216</v>
          </cell>
          <cell r="GJ112">
            <v>70.949252136752136</v>
          </cell>
          <cell r="GK112">
            <v>11.506</v>
          </cell>
          <cell r="GL112">
            <v>14.849</v>
          </cell>
          <cell r="GM112">
            <v>108.34699999999999</v>
          </cell>
          <cell r="GN112">
            <v>157.47499999999999</v>
          </cell>
          <cell r="GO112">
            <v>190.803</v>
          </cell>
          <cell r="GP112" t="str">
            <v>#N/A N/A</v>
          </cell>
          <cell r="GQ112" t="str">
            <v>#N/A N/A</v>
          </cell>
          <cell r="GR112" t="str">
            <v>#N/A N/A</v>
          </cell>
          <cell r="GS112" t="str">
            <v>#N/A N/A</v>
          </cell>
          <cell r="GT112" t="str">
            <v>#N/A N/A</v>
          </cell>
          <cell r="GU112" t="str">
            <v>#N/A N/A</v>
          </cell>
          <cell r="GV112" t="str">
            <v>#N/A N/A</v>
          </cell>
          <cell r="GW112" t="str">
            <v>#N/A N/A</v>
          </cell>
          <cell r="GX112">
            <v>56.381913489013691</v>
          </cell>
          <cell r="GY112">
            <v>108.9725747863248</v>
          </cell>
          <cell r="GZ112">
            <v>172.76900000000001</v>
          </cell>
          <cell r="HA112">
            <v>128.87299999999999</v>
          </cell>
          <cell r="HB112">
            <v>152.83699999999999</v>
          </cell>
          <cell r="HC112">
            <v>193.00799999999998</v>
          </cell>
          <cell r="HD112">
            <v>226.56099999999998</v>
          </cell>
          <cell r="HE112" t="str">
            <v>#N/A N/A</v>
          </cell>
          <cell r="HF112" t="str">
            <v>#N/A N/A</v>
          </cell>
          <cell r="HG112" t="str">
            <v>#N/A N/A</v>
          </cell>
          <cell r="HH112" t="str">
            <v>#N/A N/A</v>
          </cell>
          <cell r="HI112" t="str">
            <v>#N/A N/A</v>
          </cell>
          <cell r="HJ112" t="str">
            <v>#N/A N/A</v>
          </cell>
          <cell r="HK112" t="str">
            <v>#N/A N/A</v>
          </cell>
          <cell r="HL112" t="str">
            <v>#N/A N/A</v>
          </cell>
          <cell r="HM112">
            <v>22.757288402798306</v>
          </cell>
          <cell r="HN112">
            <v>32.148737179487185</v>
          </cell>
          <cell r="HO112">
            <v>60.372999999999998</v>
          </cell>
          <cell r="HP112">
            <v>75.34</v>
          </cell>
          <cell r="HQ112">
            <v>96.054999999999993</v>
          </cell>
          <cell r="HR112">
            <v>128.07</v>
          </cell>
          <cell r="HS112">
            <v>117.931</v>
          </cell>
          <cell r="HT112" t="str">
            <v>#N/A N/A</v>
          </cell>
          <cell r="HU112" t="str">
            <v>#N/A N/A</v>
          </cell>
          <cell r="HV112" t="str">
            <v>#N/A N/A</v>
          </cell>
          <cell r="HW112" t="str">
            <v>#N/A N/A</v>
          </cell>
          <cell r="HX112" t="str">
            <v>#N/A N/A</v>
          </cell>
          <cell r="HY112" t="str">
            <v>#N/A N/A</v>
          </cell>
          <cell r="HZ112" t="str">
            <v>#N/A N/A</v>
          </cell>
          <cell r="IA112" t="str">
            <v>#N/A N/A</v>
          </cell>
          <cell r="IB112">
            <v>96.556415410385256</v>
          </cell>
          <cell r="IC112">
            <v>162.78750854700857</v>
          </cell>
          <cell r="ID112">
            <v>295.60499999999996</v>
          </cell>
          <cell r="IE112">
            <v>266.38</v>
          </cell>
          <cell r="IF112">
            <v>296.846</v>
          </cell>
          <cell r="IG112">
            <v>400.85300000000001</v>
          </cell>
          <cell r="IH112">
            <v>452.08099999999996</v>
          </cell>
          <cell r="II112" t="str">
            <v>#N/A N/A</v>
          </cell>
          <cell r="IJ112" t="str">
            <v>#N/A N/A</v>
          </cell>
          <cell r="IK112" t="str">
            <v>#N/A N/A</v>
          </cell>
          <cell r="IL112" t="str">
            <v>#N/A N/A</v>
          </cell>
          <cell r="IM112" t="str">
            <v>#N/A N/A</v>
          </cell>
          <cell r="IN112" t="str">
            <v>#N/A N/A</v>
          </cell>
          <cell r="IO112" t="str">
            <v>#N/A N/A</v>
          </cell>
          <cell r="IP112" t="str">
            <v>#N/A N/A</v>
          </cell>
          <cell r="IQ112">
            <v>12.115481328209677</v>
          </cell>
          <cell r="IR112">
            <v>20.261876068376072</v>
          </cell>
          <cell r="IS112">
            <v>51.33</v>
          </cell>
          <cell r="IT112">
            <v>64.480999999999995</v>
          </cell>
          <cell r="IU112">
            <v>63.82</v>
          </cell>
          <cell r="IV112">
            <v>111.09899999999999</v>
          </cell>
          <cell r="IW112">
            <v>121.997</v>
          </cell>
          <cell r="IX112" t="str">
            <v>#N/A N/A</v>
          </cell>
          <cell r="IY112" t="str">
            <v>#N/A N/A</v>
          </cell>
          <cell r="IZ112" t="str">
            <v>#N/A N/A</v>
          </cell>
          <cell r="JA112" t="str">
            <v>#N/A N/A</v>
          </cell>
          <cell r="JB112" t="str">
            <v>#N/A N/A</v>
          </cell>
          <cell r="JC112" t="str">
            <v>#N/A N/A</v>
          </cell>
          <cell r="JD112" t="str">
            <v>#N/A N/A</v>
          </cell>
          <cell r="JE112" t="str">
            <v>#N/A N/A</v>
          </cell>
          <cell r="JF112">
            <v>48.844006306040008</v>
          </cell>
          <cell r="JG112">
            <v>68.649175213675221</v>
          </cell>
          <cell r="JH112">
            <v>82.169999999999987</v>
          </cell>
          <cell r="JI112">
            <v>93.822000000000003</v>
          </cell>
          <cell r="JJ112">
            <v>120.47299999999998</v>
          </cell>
          <cell r="JK112">
            <v>176.05600000000001</v>
          </cell>
          <cell r="JL112">
            <v>209.41800000000001</v>
          </cell>
          <cell r="JM112" t="str">
            <v>#N/A N/A</v>
          </cell>
          <cell r="JN112" t="str">
            <v>#N/A N/A</v>
          </cell>
          <cell r="JO112" t="str">
            <v>#N/A N/A</v>
          </cell>
          <cell r="JP112" t="str">
            <v>#N/A N/A</v>
          </cell>
          <cell r="JQ112" t="str">
            <v>#N/A N/A</v>
          </cell>
          <cell r="JR112" t="str">
            <v>#N/A N/A</v>
          </cell>
          <cell r="JS112" t="str">
            <v>#N/A N/A</v>
          </cell>
          <cell r="JT112" t="str">
            <v>#N/A N/A</v>
          </cell>
          <cell r="JU112">
            <v>83.575495122672194</v>
          </cell>
          <cell r="JV112">
            <v>110.06652564102566</v>
          </cell>
          <cell r="JW112">
            <v>150.38100000000003</v>
          </cell>
          <cell r="JX112">
            <v>187.25200000000001</v>
          </cell>
          <cell r="JY112">
            <v>188.99499999999998</v>
          </cell>
          <cell r="JZ112">
            <v>290.43299999999999</v>
          </cell>
          <cell r="KA112">
            <v>384.077</v>
          </cell>
          <cell r="KB112" t="str">
            <v>#N/A N/A</v>
          </cell>
          <cell r="KC112" t="str">
            <v>#N/A N/A</v>
          </cell>
          <cell r="KD112" t="str">
            <v>#N/A N/A</v>
          </cell>
          <cell r="KE112" t="str">
            <v>#N/A N/A</v>
          </cell>
          <cell r="KF112" t="str">
            <v>#N/A N/A</v>
          </cell>
          <cell r="KG112" t="str">
            <v>#N/A N/A</v>
          </cell>
          <cell r="KH112" t="str">
            <v>#N/A N/A</v>
          </cell>
          <cell r="KI112" t="str">
            <v>#N/A N/A</v>
          </cell>
          <cell r="KJ112">
            <v>0.20623903832889942</v>
          </cell>
          <cell r="KK112" t="str">
            <v>#N/A N/A</v>
          </cell>
          <cell r="KL112">
            <v>0</v>
          </cell>
          <cell r="KM112">
            <v>0</v>
          </cell>
          <cell r="KN112">
            <v>0</v>
          </cell>
          <cell r="KO112">
            <v>0</v>
          </cell>
          <cell r="KP112">
            <v>0</v>
          </cell>
          <cell r="KQ112" t="str">
            <v>#N/A N/A</v>
          </cell>
          <cell r="KR112" t="str">
            <v>#N/A N/A</v>
          </cell>
          <cell r="KS112" t="str">
            <v>#N/A N/A</v>
          </cell>
          <cell r="KT112" t="str">
            <v>#N/A N/A</v>
          </cell>
          <cell r="KU112" t="str">
            <v>#N/A N/A</v>
          </cell>
          <cell r="KV112" t="str">
            <v>#N/A N/A</v>
          </cell>
          <cell r="KW112" t="str">
            <v>#N/A N/A</v>
          </cell>
          <cell r="KX112" t="str">
            <v>#N/A N/A</v>
          </cell>
          <cell r="KY112">
            <v>12.980920287713074</v>
          </cell>
          <cell r="KZ112">
            <v>52.720982905982908</v>
          </cell>
          <cell r="LA112">
            <v>145.22399999999999</v>
          </cell>
          <cell r="LB112">
            <v>79.128</v>
          </cell>
          <cell r="LC112">
            <v>107.85099999999998</v>
          </cell>
          <cell r="LD112">
            <v>110.42</v>
          </cell>
          <cell r="LE112">
            <v>68.003999999999976</v>
          </cell>
          <cell r="LF112" t="str">
            <v>#N/A N/A</v>
          </cell>
          <cell r="LG112" t="str">
            <v>#N/A N/A</v>
          </cell>
          <cell r="LH112" t="str">
            <v>#N/A N/A</v>
          </cell>
          <cell r="LI112" t="str">
            <v>#N/A N/A</v>
          </cell>
          <cell r="LJ112" t="str">
            <v>#N/A N/A</v>
          </cell>
          <cell r="LK112" t="str">
            <v>#N/A N/A</v>
          </cell>
          <cell r="LL112" t="str">
            <v>#N/A N/A</v>
          </cell>
          <cell r="LM112" t="str">
            <v>#N/A N/A</v>
          </cell>
          <cell r="LN112">
            <v>-8.5477406552978703</v>
          </cell>
          <cell r="LO112">
            <v>-13.02307642971269</v>
          </cell>
          <cell r="LP112">
            <v>-32.877000000000002</v>
          </cell>
          <cell r="LQ112">
            <v>-24.677</v>
          </cell>
          <cell r="LR112">
            <v>-24.15</v>
          </cell>
          <cell r="LS112">
            <v>-22.361999999999998</v>
          </cell>
          <cell r="LT112">
            <v>-22.773999999999997</v>
          </cell>
          <cell r="LU112" t="str">
            <v>#N/A N/A</v>
          </cell>
          <cell r="LV112" t="str">
            <v>#N/A N/A</v>
          </cell>
          <cell r="LW112" t="str">
            <v>#N/A N/A</v>
          </cell>
          <cell r="LX112" t="str">
            <v>#N/A N/A</v>
          </cell>
          <cell r="LY112" t="str">
            <v>#N/A N/A</v>
          </cell>
          <cell r="LZ112" t="str">
            <v>#N/A N/A</v>
          </cell>
          <cell r="MA112" t="str">
            <v>#N/A N/A</v>
          </cell>
          <cell r="MB112" t="str">
            <v>#N/A N/A</v>
          </cell>
          <cell r="MC112" t="str">
            <v>#N/A N/A</v>
          </cell>
          <cell r="MD112" t="str">
            <v>#N/A N/A</v>
          </cell>
          <cell r="ME112" t="str">
            <v>#N/A N/A</v>
          </cell>
          <cell r="MF112">
            <v>1.8699999999999999</v>
          </cell>
          <cell r="MG112">
            <v>2.613</v>
          </cell>
          <cell r="MH112">
            <v>4.1849999999999996</v>
          </cell>
          <cell r="MI112">
            <v>8.1039999999999992</v>
          </cell>
          <cell r="MJ112" t="str">
            <v>#N/A N/A</v>
          </cell>
          <cell r="MK112" t="str">
            <v>#N/A N/A</v>
          </cell>
          <cell r="ML112" t="str">
            <v>#N/A N/A</v>
          </cell>
          <cell r="MM112" t="str">
            <v>#N/A N/A</v>
          </cell>
          <cell r="MN112" t="str">
            <v>#N/A N/A</v>
          </cell>
          <cell r="MO112" t="str">
            <v>#N/A N/A</v>
          </cell>
          <cell r="MP112" t="str">
            <v>#N/A N/A</v>
          </cell>
          <cell r="MQ112" t="str">
            <v>#N/A N/A</v>
          </cell>
          <cell r="MR112" t="str">
            <v>#N/A N/A</v>
          </cell>
          <cell r="MS112" t="str">
            <v>#N/A N/A</v>
          </cell>
          <cell r="MT112" t="str">
            <v>#N/A N/A</v>
          </cell>
          <cell r="MU112">
            <v>15.106</v>
          </cell>
          <cell r="MV112">
            <v>0</v>
          </cell>
          <cell r="MW112" t="str">
            <v>#N/A N/A</v>
          </cell>
          <cell r="MX112" t="str">
            <v>#N/A N/A</v>
          </cell>
          <cell r="MY112" t="str">
            <v>#N/A N/A</v>
          </cell>
          <cell r="MZ112" t="str">
            <v>#N/A N/A</v>
          </cell>
          <cell r="NA112" t="str">
            <v>#N/A N/A</v>
          </cell>
          <cell r="NB112" t="str">
            <v>#N/A N/A</v>
          </cell>
          <cell r="NC112" t="str">
            <v>#N/A N/A</v>
          </cell>
          <cell r="ND112" t="str">
            <v>#N/A N/A</v>
          </cell>
          <cell r="NE112" t="str">
            <v>#N/A N/A</v>
          </cell>
          <cell r="NF112" t="str">
            <v>#N/A N/A</v>
          </cell>
          <cell r="NG112" t="str">
            <v>#N/A N/A</v>
          </cell>
          <cell r="NH112" t="str">
            <v>#N/A N/A</v>
          </cell>
          <cell r="NI112">
            <v>0</v>
          </cell>
          <cell r="NJ112">
            <v>0</v>
          </cell>
          <cell r="NK112">
            <v>0</v>
          </cell>
          <cell r="NL112">
            <v>0</v>
          </cell>
          <cell r="NM112">
            <v>0</v>
          </cell>
          <cell r="NN112" t="str">
            <v>#N/A N/A</v>
          </cell>
          <cell r="NO112" t="str">
            <v>#N/A N/A</v>
          </cell>
          <cell r="NP112" t="str">
            <v>#N/A N/A</v>
          </cell>
          <cell r="NQ112" t="str">
            <v>#N/A N/A</v>
          </cell>
          <cell r="NR112" t="str">
            <v>#N/A N/A</v>
          </cell>
          <cell r="NS112" t="str">
            <v>#N/A N/A</v>
          </cell>
          <cell r="NT112" t="str">
            <v>#N/A N/A</v>
          </cell>
          <cell r="NU112" t="str">
            <v>#N/A N/A</v>
          </cell>
          <cell r="NV112">
            <v>1.2481129222604128</v>
          </cell>
          <cell r="NW112">
            <v>2.8212284873228657</v>
          </cell>
          <cell r="NX112">
            <v>2.7709999999999999</v>
          </cell>
          <cell r="NY112">
            <v>3.7849999999999997</v>
          </cell>
          <cell r="NZ112">
            <v>7.8369999999999997</v>
          </cell>
          <cell r="OA112">
            <v>12.046999999999999</v>
          </cell>
          <cell r="OB112">
            <v>12.991999999999999</v>
          </cell>
          <cell r="OC112" t="str">
            <v>#N/A N/A</v>
          </cell>
          <cell r="OD112" t="str">
            <v>USD</v>
          </cell>
        </row>
        <row r="113">
          <cell r="C113" t="str">
            <v>TRICAHUE</v>
          </cell>
          <cell r="D113">
            <v>2678.471923828125</v>
          </cell>
          <cell r="E113">
            <v>1053.0389404296875</v>
          </cell>
          <cell r="F113">
            <v>1056.8599853515625</v>
          </cell>
          <cell r="G113">
            <v>1445.0309999999999</v>
          </cell>
          <cell r="H113">
            <v>1847.6650390625</v>
          </cell>
          <cell r="I113">
            <v>3247.97412109375</v>
          </cell>
          <cell r="J113">
            <v>5622.921875</v>
          </cell>
          <cell r="K113">
            <v>5304.1080000000002</v>
          </cell>
          <cell r="L113">
            <v>4804.6360000000004</v>
          </cell>
          <cell r="M113">
            <v>3959.6750000000002</v>
          </cell>
          <cell r="N113">
            <v>7691.0959999999995</v>
          </cell>
          <cell r="O113">
            <v>3167.68</v>
          </cell>
          <cell r="P113">
            <v>3829.8139999999999</v>
          </cell>
          <cell r="Q113">
            <v>4102.607</v>
          </cell>
          <cell r="R113" t="str">
            <v>#N/A N/A</v>
          </cell>
          <cell r="S113">
            <v>1423.7960205078125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 t="str">
            <v>#N/A N/A</v>
          </cell>
          <cell r="AA113" t="str">
            <v>#N/A N/A</v>
          </cell>
          <cell r="AB113" t="str">
            <v>#N/A N/A</v>
          </cell>
          <cell r="AC113" t="str">
            <v>#N/A N/A</v>
          </cell>
          <cell r="AD113" t="str">
            <v>#N/A N/A</v>
          </cell>
          <cell r="AE113" t="str">
            <v>#N/A N/A</v>
          </cell>
          <cell r="AF113" t="str">
            <v>#N/A N/A</v>
          </cell>
          <cell r="AG113" t="str">
            <v>#N/A N/A</v>
          </cell>
          <cell r="AH113">
            <v>1156.8309902399778</v>
          </cell>
          <cell r="AI113">
            <v>996.60501025617123</v>
          </cell>
          <cell r="AJ113">
            <v>1000.7500117123127</v>
          </cell>
          <cell r="AK113">
            <v>1386.4479999999999</v>
          </cell>
          <cell r="AL113">
            <v>1782.9810244143009</v>
          </cell>
          <cell r="AM113">
            <v>3169.8959609419107</v>
          </cell>
          <cell r="AN113">
            <v>5507.4361132830381</v>
          </cell>
          <cell r="AO113">
            <v>5235.8270000000002</v>
          </cell>
          <cell r="AP113">
            <v>4630.1030000000001</v>
          </cell>
          <cell r="AQ113">
            <v>3799.9210000000003</v>
          </cell>
          <cell r="AR113">
            <v>6918.2620000000006</v>
          </cell>
          <cell r="AS113">
            <v>3068.1840000000002</v>
          </cell>
          <cell r="AT113">
            <v>3724.5910000000003</v>
          </cell>
          <cell r="AU113">
            <v>3996.9319999999998</v>
          </cell>
          <cell r="AV113" t="str">
            <v>#N/A N/A</v>
          </cell>
          <cell r="AW113">
            <v>1156.614990234375</v>
          </cell>
          <cell r="AX113">
            <v>996.39801025390625</v>
          </cell>
          <cell r="AY113">
            <v>1000.56201171875</v>
          </cell>
          <cell r="AZ113">
            <v>1386.2449999999999</v>
          </cell>
          <cell r="BA113">
            <v>1782.7750244140625</v>
          </cell>
          <cell r="BB113">
            <v>3169.7099609375</v>
          </cell>
          <cell r="BC113">
            <v>5507.26611328125</v>
          </cell>
          <cell r="BD113">
            <v>5235.1349999999993</v>
          </cell>
          <cell r="BE113">
            <v>4629.8440000000001</v>
          </cell>
          <cell r="BF113">
            <v>3799.6969999999997</v>
          </cell>
          <cell r="BG113">
            <v>6918.1939999999995</v>
          </cell>
          <cell r="BH113">
            <v>3068.029</v>
          </cell>
          <cell r="BI113">
            <v>3724.5699999999997</v>
          </cell>
          <cell r="BJ113">
            <v>3996.924</v>
          </cell>
          <cell r="BK113" t="str">
            <v>#N/A N/A</v>
          </cell>
          <cell r="BL113">
            <v>4.1570000648498535</v>
          </cell>
          <cell r="BM113">
            <v>6.190000057220459</v>
          </cell>
          <cell r="BN113">
            <v>1.7699999809265137</v>
          </cell>
          <cell r="BO113">
            <v>1.18</v>
          </cell>
          <cell r="BP113">
            <v>0.54500001668930054</v>
          </cell>
          <cell r="BQ113">
            <v>3.9000000804662704E-2</v>
          </cell>
          <cell r="BR113">
            <v>0.39899998903274536</v>
          </cell>
          <cell r="BS113">
            <v>0.93699999999999994</v>
          </cell>
          <cell r="BT113">
            <v>0.17299999999999999</v>
          </cell>
          <cell r="BU113" t="str">
            <v>#N/A N/A</v>
          </cell>
          <cell r="BV113">
            <v>1.601</v>
          </cell>
          <cell r="BW113">
            <v>1.6139999999999999</v>
          </cell>
          <cell r="BX113">
            <v>0</v>
          </cell>
          <cell r="BY113">
            <v>0</v>
          </cell>
          <cell r="BZ113" t="str">
            <v>#N/A N/A</v>
          </cell>
          <cell r="CA113">
            <v>90.597000122070313</v>
          </cell>
          <cell r="CB113">
            <v>0.89499998092651367</v>
          </cell>
          <cell r="CC113">
            <v>0.31600001454353333</v>
          </cell>
          <cell r="CD113">
            <v>0.375</v>
          </cell>
          <cell r="CE113">
            <v>0.30300000309944153</v>
          </cell>
          <cell r="CF113">
            <v>0.25699999928474426</v>
          </cell>
          <cell r="CG113">
            <v>0.54600000381469727</v>
          </cell>
          <cell r="CH113">
            <v>0.53999999999999992</v>
          </cell>
          <cell r="CI113">
            <v>7.5999999999999998E-2</v>
          </cell>
          <cell r="CJ113">
            <v>0.51300000000000001</v>
          </cell>
          <cell r="CK113">
            <v>4.8860000000000001</v>
          </cell>
          <cell r="CL113">
            <v>6.4000000000000001E-2</v>
          </cell>
          <cell r="CM113">
            <v>5.9819999999999993</v>
          </cell>
          <cell r="CN113">
            <v>1.5</v>
          </cell>
          <cell r="CO113" t="str">
            <v>#N/A N/A</v>
          </cell>
          <cell r="CP113">
            <v>1068.4019901752472</v>
          </cell>
          <cell r="CQ113">
            <v>999.13401031494141</v>
          </cell>
          <cell r="CR113">
            <v>996.63301178812981</v>
          </cell>
          <cell r="CS113">
            <v>1381.376</v>
          </cell>
          <cell r="CT113">
            <v>1780.5990243852139</v>
          </cell>
          <cell r="CU113">
            <v>3173.1799609363079</v>
          </cell>
          <cell r="CV113">
            <v>5495.7601132392883</v>
          </cell>
          <cell r="CW113">
            <v>5235.5320000000002</v>
          </cell>
          <cell r="CX113">
            <v>4629.9409999999998</v>
          </cell>
          <cell r="CY113">
            <v>3799.1839999999997</v>
          </cell>
          <cell r="CZ113">
            <v>6914.9089999999997</v>
          </cell>
          <cell r="DA113">
            <v>3069.5790000000002</v>
          </cell>
          <cell r="DB113">
            <v>3722.3960000000002</v>
          </cell>
          <cell r="DC113">
            <v>3995.424</v>
          </cell>
          <cell r="DD113" t="str">
            <v>#N/A N/A</v>
          </cell>
          <cell r="DE113">
            <v>84.366996765136719</v>
          </cell>
          <cell r="DF113">
            <v>0</v>
          </cell>
          <cell r="DG113">
            <v>0</v>
          </cell>
          <cell r="DH113">
            <v>-10.184999999999999</v>
          </cell>
          <cell r="DI113">
            <v>0</v>
          </cell>
          <cell r="DJ113">
            <v>0</v>
          </cell>
          <cell r="DK113">
            <v>-28.670999526977539</v>
          </cell>
          <cell r="DL113">
            <v>-17.338000000000001</v>
          </cell>
          <cell r="DM113">
            <v>-25.382999999999999</v>
          </cell>
          <cell r="DN113">
            <v>-11.504999999999999</v>
          </cell>
          <cell r="DO113">
            <v>-112.881</v>
          </cell>
          <cell r="DP113">
            <v>-17</v>
          </cell>
          <cell r="DQ113">
            <v>-18.337999999999997</v>
          </cell>
          <cell r="DR113">
            <v>0.72</v>
          </cell>
          <cell r="DS113" t="str">
            <v>#N/A N/A</v>
          </cell>
          <cell r="DT113">
            <v>984.03497314453125</v>
          </cell>
          <cell r="DU113">
            <v>999.13397216796875</v>
          </cell>
          <cell r="DV113">
            <v>996.63299560546875</v>
          </cell>
          <cell r="DW113">
            <v>1391.5609999999999</v>
          </cell>
          <cell r="DX113">
            <v>1780.5989990234375</v>
          </cell>
          <cell r="DY113">
            <v>3173.179931640625</v>
          </cell>
          <cell r="DZ113">
            <v>5524.43115234375</v>
          </cell>
          <cell r="EA113">
            <v>5252.87</v>
          </cell>
          <cell r="EB113">
            <v>4655.3239999999996</v>
          </cell>
          <cell r="EC113">
            <v>3810.6889999999999</v>
          </cell>
          <cell r="ED113">
            <v>7027.79</v>
          </cell>
          <cell r="EE113">
            <v>3086.5789999999997</v>
          </cell>
          <cell r="EF113">
            <v>3740.7339999999999</v>
          </cell>
          <cell r="EG113">
            <v>3994.7039999999997</v>
          </cell>
          <cell r="EH113" t="str">
            <v>#N/A N/A</v>
          </cell>
          <cell r="EI113">
            <v>9.2639999389648437</v>
          </cell>
          <cell r="EJ113">
            <v>1.4479999542236328</v>
          </cell>
          <cell r="EK113">
            <v>0</v>
          </cell>
          <cell r="EL113">
            <v>0</v>
          </cell>
          <cell r="EM113">
            <v>0</v>
          </cell>
          <cell r="EN113">
            <v>7.9999998211860657E-2</v>
          </cell>
          <cell r="EO113">
            <v>0</v>
          </cell>
          <cell r="EP113">
            <v>1.3859999999999999</v>
          </cell>
          <cell r="EQ113">
            <v>9.7530000000000001</v>
          </cell>
          <cell r="ER113">
            <v>22.143999999999998</v>
          </cell>
          <cell r="ES113">
            <v>96.342999999999989</v>
          </cell>
          <cell r="ET113">
            <v>4.4169999999999998</v>
          </cell>
          <cell r="EU113">
            <v>1.224</v>
          </cell>
          <cell r="EV113">
            <v>0.26200000000000001</v>
          </cell>
          <cell r="EW113" t="str">
            <v>#N/A N/A</v>
          </cell>
          <cell r="EX113">
            <v>88.869003295898437</v>
          </cell>
          <cell r="EY113">
            <v>120.77200317382812</v>
          </cell>
          <cell r="EZ113">
            <v>17.332000732421875</v>
          </cell>
          <cell r="FA113">
            <v>3.6059999999999999</v>
          </cell>
          <cell r="FB113">
            <v>4.1490001678466797</v>
          </cell>
          <cell r="FC113">
            <v>0</v>
          </cell>
          <cell r="FD113">
            <v>0</v>
          </cell>
          <cell r="FE113" t="str">
            <v>#N/A N/A</v>
          </cell>
          <cell r="FF113" t="str">
            <v>#N/A N/A</v>
          </cell>
          <cell r="FG113" t="str">
            <v>#N/A N/A</v>
          </cell>
          <cell r="FH113">
            <v>0</v>
          </cell>
          <cell r="FI113" t="str">
            <v>#N/A N/A</v>
          </cell>
          <cell r="FJ113" t="str">
            <v>#N/A N/A</v>
          </cell>
          <cell r="FK113">
            <v>0</v>
          </cell>
          <cell r="FL113" t="str">
            <v>#N/A N/A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1955.1279999999999</v>
          </cell>
          <cell r="FU113">
            <v>1421.2659999999998</v>
          </cell>
          <cell r="FV113">
            <v>1180.4859999999999</v>
          </cell>
          <cell r="FW113">
            <v>0.61299999999999999</v>
          </cell>
          <cell r="FX113">
            <v>592.31999999999994</v>
          </cell>
          <cell r="FY113">
            <v>1166.6389999999999</v>
          </cell>
          <cell r="FZ113">
            <v>1566.049</v>
          </cell>
          <cell r="GA113" t="str">
            <v>#N/A N/A</v>
          </cell>
          <cell r="GB113">
            <v>0</v>
          </cell>
          <cell r="GC113">
            <v>0</v>
          </cell>
          <cell r="GD113">
            <v>0</v>
          </cell>
          <cell r="GE113">
            <v>0</v>
          </cell>
          <cell r="GF113">
            <v>0</v>
          </cell>
          <cell r="GG113">
            <v>0</v>
          </cell>
          <cell r="GH113">
            <v>0</v>
          </cell>
          <cell r="GI113" t="str">
            <v>#N/A N/A</v>
          </cell>
          <cell r="GJ113" t="str">
            <v>#N/A N/A</v>
          </cell>
          <cell r="GK113" t="str">
            <v>#N/A N/A</v>
          </cell>
          <cell r="GL113">
            <v>0</v>
          </cell>
          <cell r="GM113">
            <v>0</v>
          </cell>
          <cell r="GN113">
            <v>0</v>
          </cell>
          <cell r="GO113">
            <v>0</v>
          </cell>
          <cell r="GP113" t="str">
            <v>#N/A N/A</v>
          </cell>
          <cell r="GQ113">
            <v>271.16000366210937</v>
          </cell>
          <cell r="GR113">
            <v>461.17599487304687</v>
          </cell>
          <cell r="GS113">
            <v>51.360000610351563</v>
          </cell>
          <cell r="GT113">
            <v>432.43</v>
          </cell>
          <cell r="GU113">
            <v>480.49600219726562</v>
          </cell>
          <cell r="GV113">
            <v>1191.68896484375</v>
          </cell>
          <cell r="GW113">
            <v>1680.512939453125</v>
          </cell>
          <cell r="GX113">
            <v>1974.0419999999999</v>
          </cell>
          <cell r="GY113">
            <v>1456.5919999999999</v>
          </cell>
          <cell r="GZ113">
            <v>1219.4079999999999</v>
          </cell>
          <cell r="HA113">
            <v>219.29</v>
          </cell>
          <cell r="HB113">
            <v>728.68799999999999</v>
          </cell>
          <cell r="HC113">
            <v>1185.0509999999999</v>
          </cell>
          <cell r="HD113">
            <v>1579.896</v>
          </cell>
          <cell r="HE113" t="str">
            <v>#N/A N/A</v>
          </cell>
          <cell r="HF113">
            <v>0.49000000953674316</v>
          </cell>
          <cell r="HG113">
            <v>0.28700000047683716</v>
          </cell>
          <cell r="HH113">
            <v>0.10700000077486038</v>
          </cell>
          <cell r="HI113">
            <v>0.86599999999999999</v>
          </cell>
          <cell r="HJ113">
            <v>0.67799997329711914</v>
          </cell>
          <cell r="HK113">
            <v>0.54199999570846558</v>
          </cell>
          <cell r="HL113">
            <v>0.69300001859664917</v>
          </cell>
          <cell r="HM113">
            <v>8.3999999999999991E-2</v>
          </cell>
          <cell r="HN113">
            <v>0.41399999999999998</v>
          </cell>
          <cell r="HO113">
            <v>0.19</v>
          </cell>
          <cell r="HP113">
            <v>0.122</v>
          </cell>
          <cell r="HQ113">
            <v>2.8999999999999998E-2</v>
          </cell>
          <cell r="HR113">
            <v>8.9999999999999993E-3</v>
          </cell>
          <cell r="HS113">
            <v>0</v>
          </cell>
          <cell r="HT113" t="str">
            <v>#N/A N/A</v>
          </cell>
          <cell r="HU113">
            <v>5656.3291015625</v>
          </cell>
          <cell r="HV113">
            <v>5899.98876953125</v>
          </cell>
          <cell r="HW113">
            <v>5625.9560546875</v>
          </cell>
          <cell r="HX113">
            <v>6208.4669999999996</v>
          </cell>
          <cell r="HY113">
            <v>6377.623046875</v>
          </cell>
          <cell r="HZ113">
            <v>7525.01806640625</v>
          </cell>
          <cell r="IA113">
            <v>8577.611328125</v>
          </cell>
          <cell r="IB113">
            <v>57185.190999999999</v>
          </cell>
          <cell r="IC113">
            <v>56489.970999999998</v>
          </cell>
          <cell r="ID113">
            <v>51141.087</v>
          </cell>
          <cell r="IE113">
            <v>61307.784</v>
          </cell>
          <cell r="IF113">
            <v>54158.78</v>
          </cell>
          <cell r="IG113">
            <v>72425.144</v>
          </cell>
          <cell r="IH113">
            <v>67461.631999999998</v>
          </cell>
          <cell r="II113" t="str">
            <v>#N/A N/A</v>
          </cell>
          <cell r="IJ113">
            <v>0</v>
          </cell>
          <cell r="IK113">
            <v>0</v>
          </cell>
          <cell r="IL113">
            <v>0</v>
          </cell>
          <cell r="IM113">
            <v>0</v>
          </cell>
          <cell r="IN113">
            <v>0</v>
          </cell>
          <cell r="IO113">
            <v>0</v>
          </cell>
          <cell r="IP113">
            <v>0</v>
          </cell>
          <cell r="IQ113">
            <v>1937.894</v>
          </cell>
          <cell r="IR113">
            <v>1421.31</v>
          </cell>
          <cell r="IS113">
            <v>1215.721</v>
          </cell>
          <cell r="IT113">
            <v>54.052999999999997</v>
          </cell>
          <cell r="IU113">
            <v>595.56599999999992</v>
          </cell>
          <cell r="IV113">
            <v>1156.297</v>
          </cell>
          <cell r="IW113">
            <v>1562.6419999999998</v>
          </cell>
          <cell r="IX113" t="str">
            <v>#N/A N/A</v>
          </cell>
          <cell r="IY113">
            <v>2.5820000171661377</v>
          </cell>
          <cell r="IZ113">
            <v>2.5769999027252197</v>
          </cell>
          <cell r="JA113">
            <v>2.7760000675916672</v>
          </cell>
          <cell r="JB113">
            <v>4.476</v>
          </cell>
          <cell r="JC113">
            <v>1.4780000448226929</v>
          </cell>
          <cell r="JD113">
            <v>1.4539999961853027</v>
          </cell>
          <cell r="JE113">
            <v>4.679999828338623</v>
          </cell>
          <cell r="JF113">
            <v>0</v>
          </cell>
          <cell r="JG113">
            <v>0</v>
          </cell>
          <cell r="JH113">
            <v>0</v>
          </cell>
          <cell r="JI113">
            <v>0</v>
          </cell>
          <cell r="JJ113">
            <v>0</v>
          </cell>
          <cell r="JK113">
            <v>0</v>
          </cell>
          <cell r="JL113">
            <v>5.5540000000000003</v>
          </cell>
          <cell r="JM113" t="str">
            <v>#N/A N/A</v>
          </cell>
          <cell r="JN113">
            <v>270.52899765968323</v>
          </cell>
          <cell r="JO113">
            <v>338.84299111366272</v>
          </cell>
          <cell r="JP113">
            <v>38.474999189376831</v>
          </cell>
          <cell r="JQ113">
            <v>407.58699999999999</v>
          </cell>
          <cell r="JR113">
            <v>465.58700561523437</v>
          </cell>
          <cell r="JS113">
            <v>1177.75</v>
          </cell>
          <cell r="JT113">
            <v>1652.927978515625</v>
          </cell>
          <cell r="JU113">
            <v>10152.467000000001</v>
          </cell>
          <cell r="JV113">
            <v>9576.9750000000004</v>
          </cell>
          <cell r="JW113">
            <v>8455.2860000000001</v>
          </cell>
          <cell r="JX113">
            <v>10773.252</v>
          </cell>
          <cell r="JY113">
            <v>9747.1510000000017</v>
          </cell>
          <cell r="JZ113">
            <v>18212.823</v>
          </cell>
          <cell r="KA113">
            <v>17091.882000000001</v>
          </cell>
          <cell r="KB113" t="str">
            <v>#N/A N/A</v>
          </cell>
          <cell r="KC113">
            <v>0</v>
          </cell>
          <cell r="KD113">
            <v>0</v>
          </cell>
          <cell r="KE113">
            <v>0</v>
          </cell>
          <cell r="KF113">
            <v>0</v>
          </cell>
          <cell r="KG113">
            <v>0</v>
          </cell>
          <cell r="KH113">
            <v>0</v>
          </cell>
          <cell r="KI113">
            <v>0</v>
          </cell>
          <cell r="KJ113">
            <v>0</v>
          </cell>
          <cell r="KK113">
            <v>0</v>
          </cell>
          <cell r="KL113">
            <v>0</v>
          </cell>
          <cell r="KM113">
            <v>0</v>
          </cell>
          <cell r="KN113">
            <v>0</v>
          </cell>
          <cell r="KO113">
            <v>0</v>
          </cell>
          <cell r="KP113">
            <v>0</v>
          </cell>
          <cell r="KQ113" t="str">
            <v>#N/A N/A</v>
          </cell>
          <cell r="KR113">
            <v>5385.800048828125</v>
          </cell>
          <cell r="KS113">
            <v>5561.1458740234375</v>
          </cell>
          <cell r="KT113">
            <v>5587.48095703125</v>
          </cell>
          <cell r="KU113">
            <v>5800.88</v>
          </cell>
          <cell r="KV113">
            <v>5912.0360107421875</v>
          </cell>
          <cell r="KW113">
            <v>6347.2679443359375</v>
          </cell>
          <cell r="KX113">
            <v>6924.68310546875</v>
          </cell>
          <cell r="KY113">
            <v>47032.723999999995</v>
          </cell>
          <cell r="KZ113">
            <v>46912.995999999999</v>
          </cell>
          <cell r="LA113">
            <v>42685.800999999999</v>
          </cell>
          <cell r="LB113">
            <v>50534.531999999999</v>
          </cell>
          <cell r="LC113">
            <v>44411.629000000001</v>
          </cell>
          <cell r="LD113">
            <v>54212.320999999996</v>
          </cell>
          <cell r="LE113">
            <v>50369.75</v>
          </cell>
          <cell r="LF113" t="str">
            <v>#N/A N/A</v>
          </cell>
          <cell r="LG113">
            <v>0</v>
          </cell>
          <cell r="LH113">
            <v>0</v>
          </cell>
          <cell r="LI113">
            <v>0</v>
          </cell>
          <cell r="LJ113">
            <v>-0.95799999999999996</v>
          </cell>
          <cell r="LK113">
            <v>0</v>
          </cell>
          <cell r="LL113">
            <v>0</v>
          </cell>
          <cell r="LM113">
            <v>-0.2720000147819519</v>
          </cell>
          <cell r="LN113">
            <v>-8.299999999999999E-2</v>
          </cell>
          <cell r="LO113">
            <v>-0.58899999999999997</v>
          </cell>
          <cell r="LP113" t="str">
            <v>#N/A N/A</v>
          </cell>
          <cell r="LQ113" t="str">
            <v>#N/A N/A</v>
          </cell>
          <cell r="LR113">
            <v>-6.2E-2</v>
          </cell>
          <cell r="LS113">
            <v>0</v>
          </cell>
          <cell r="LT113">
            <v>0</v>
          </cell>
          <cell r="LU113" t="str">
            <v>#N/A N/A</v>
          </cell>
          <cell r="LV113" t="str">
            <v>#N/A N/A</v>
          </cell>
          <cell r="LW113" t="str">
            <v>#N/A N/A</v>
          </cell>
          <cell r="LX113" t="str">
            <v>#N/A N/A</v>
          </cell>
          <cell r="LY113" t="str">
            <v>#N/A N/A</v>
          </cell>
          <cell r="LZ113" t="str">
            <v>#N/A N/A</v>
          </cell>
          <cell r="MA113" t="str">
            <v>#N/A N/A</v>
          </cell>
          <cell r="MB113" t="str">
            <v>#N/A N/A</v>
          </cell>
          <cell r="MC113" t="str">
            <v>#N/A N/A</v>
          </cell>
          <cell r="MD113" t="str">
            <v>#N/A N/A</v>
          </cell>
          <cell r="ME113" t="str">
            <v>#N/A N/A</v>
          </cell>
          <cell r="MF113" t="str">
            <v>#N/A N/A</v>
          </cell>
          <cell r="MG113" t="str">
            <v>#N/A N/A</v>
          </cell>
          <cell r="MH113">
            <v>5.9819999999999993</v>
          </cell>
          <cell r="MI113">
            <v>0.999</v>
          </cell>
          <cell r="MJ113" t="str">
            <v>#N/A N/A</v>
          </cell>
          <cell r="MK113" t="str">
            <v>#N/A N/A</v>
          </cell>
          <cell r="ML113" t="str">
            <v>#N/A N/A</v>
          </cell>
          <cell r="MM113" t="str">
            <v>#N/A N/A</v>
          </cell>
          <cell r="MN113" t="str">
            <v>#N/A N/A</v>
          </cell>
          <cell r="MO113" t="str">
            <v>#N/A N/A</v>
          </cell>
          <cell r="MP113" t="str">
            <v>#N/A N/A</v>
          </cell>
          <cell r="MQ113" t="str">
            <v>#N/A N/A</v>
          </cell>
          <cell r="MR113" t="str">
            <v>#N/A N/A</v>
          </cell>
          <cell r="MS113" t="str">
            <v>#N/A N/A</v>
          </cell>
          <cell r="MT113" t="str">
            <v>#N/A N/A</v>
          </cell>
          <cell r="MU113" t="str">
            <v>#N/A N/A</v>
          </cell>
          <cell r="MV113" t="str">
            <v>#N/A N/A</v>
          </cell>
          <cell r="MW113">
            <v>-135.56899999999999</v>
          </cell>
          <cell r="MX113">
            <v>3.1319999999999997</v>
          </cell>
          <cell r="MY113" t="str">
            <v>#N/A N/A</v>
          </cell>
          <cell r="MZ113">
            <v>-100.97799682617187</v>
          </cell>
          <cell r="NA113">
            <v>-697.218994140625</v>
          </cell>
          <cell r="NB113">
            <v>-1420.739990234375</v>
          </cell>
          <cell r="NC113">
            <v>-1013.3819999999999</v>
          </cell>
          <cell r="ND113">
            <v>-1737.760009765625</v>
          </cell>
          <cell r="NE113">
            <v>-2480.844970703125</v>
          </cell>
          <cell r="NF113">
            <v>-5120.501953125</v>
          </cell>
          <cell r="NG113">
            <v>-4898.7169999999996</v>
          </cell>
          <cell r="NH113">
            <v>-5156.0050000000001</v>
          </cell>
          <cell r="NI113">
            <v>-4034.9459999999999</v>
          </cell>
          <cell r="NJ113">
            <v>-8056.335</v>
          </cell>
          <cell r="NK113">
            <v>-2541.3339999999998</v>
          </cell>
          <cell r="NL113">
            <v>-3292.8409999999999</v>
          </cell>
          <cell r="NM113">
            <v>-3602.8239999999996</v>
          </cell>
          <cell r="NN113" t="str">
            <v>#N/A N/A</v>
          </cell>
          <cell r="NO113">
            <v>0.21600000560283661</v>
          </cell>
          <cell r="NP113">
            <v>0.2070000022649765</v>
          </cell>
          <cell r="NQ113">
            <v>0.18799999356269836</v>
          </cell>
          <cell r="NR113">
            <v>0.20299999999999999</v>
          </cell>
          <cell r="NS113">
            <v>0.20600000023841858</v>
          </cell>
          <cell r="NT113">
            <v>0.18600000441074371</v>
          </cell>
          <cell r="NU113">
            <v>0.17000000178813934</v>
          </cell>
          <cell r="NV113">
            <v>0.69199999999999995</v>
          </cell>
          <cell r="NW113">
            <v>0.25900000000000001</v>
          </cell>
          <cell r="NX113">
            <v>0.22399999999999998</v>
          </cell>
          <cell r="NY113">
            <v>6.7999999999999991E-2</v>
          </cell>
          <cell r="NZ113">
            <v>0.155</v>
          </cell>
          <cell r="OA113">
            <v>2.0999999999999998E-2</v>
          </cell>
          <cell r="OB113">
            <v>8.0000000000000002E-3</v>
          </cell>
          <cell r="OC113" t="str">
            <v>#N/A N/A</v>
          </cell>
          <cell r="OD113" t="str">
            <v>CLP</v>
          </cell>
        </row>
        <row r="114">
          <cell r="C114" t="str">
            <v>MOLLER Y PEREZ</v>
          </cell>
          <cell r="D114" t="str">
            <v>#N/A N/A</v>
          </cell>
          <cell r="E114" t="str">
            <v>#N/A N/A</v>
          </cell>
          <cell r="F114" t="str">
            <v>#N/A N/A</v>
          </cell>
          <cell r="G114" t="str">
            <v>#N/A N/A</v>
          </cell>
          <cell r="H114" t="str">
            <v>#N/A N/A</v>
          </cell>
          <cell r="I114" t="str">
            <v>#N/A N/A</v>
          </cell>
          <cell r="J114" t="str">
            <v>#N/A N/A</v>
          </cell>
          <cell r="K114" t="str">
            <v>#N/A N/A</v>
          </cell>
          <cell r="L114" t="str">
            <v>#N/A N/A</v>
          </cell>
          <cell r="M114">
            <v>80311.17</v>
          </cell>
          <cell r="N114">
            <v>128976.901</v>
          </cell>
          <cell r="O114">
            <v>151264.821</v>
          </cell>
          <cell r="P114">
            <v>125540.87300000001</v>
          </cell>
          <cell r="Q114">
            <v>133049.399</v>
          </cell>
          <cell r="R114" t="str">
            <v>#N/A N/A</v>
          </cell>
          <cell r="S114" t="str">
            <v>#N/A N/A</v>
          </cell>
          <cell r="T114" t="str">
            <v>#N/A N/A</v>
          </cell>
          <cell r="U114" t="str">
            <v>#N/A N/A</v>
          </cell>
          <cell r="V114" t="str">
            <v>#N/A N/A</v>
          </cell>
          <cell r="W114" t="str">
            <v>#N/A N/A</v>
          </cell>
          <cell r="X114" t="str">
            <v>#N/A N/A</v>
          </cell>
          <cell r="Y114" t="str">
            <v>#N/A N/A</v>
          </cell>
          <cell r="Z114" t="str">
            <v>#N/A N/A</v>
          </cell>
          <cell r="AA114" t="str">
            <v>#N/A N/A</v>
          </cell>
          <cell r="AB114">
            <v>69293.198000000004</v>
          </cell>
          <cell r="AC114">
            <v>113623.52899999999</v>
          </cell>
          <cell r="AD114">
            <v>135255.095</v>
          </cell>
          <cell r="AE114">
            <v>107417.30799999999</v>
          </cell>
          <cell r="AF114">
            <v>117378.09899999999</v>
          </cell>
          <cell r="AG114" t="str">
            <v>#N/A N/A</v>
          </cell>
          <cell r="AH114" t="str">
            <v>#N/A N/A</v>
          </cell>
          <cell r="AI114" t="str">
            <v>#N/A N/A</v>
          </cell>
          <cell r="AJ114" t="str">
            <v>#N/A N/A</v>
          </cell>
          <cell r="AK114" t="str">
            <v>#N/A N/A</v>
          </cell>
          <cell r="AL114" t="str">
            <v>#N/A N/A</v>
          </cell>
          <cell r="AM114" t="str">
            <v>#N/A N/A</v>
          </cell>
          <cell r="AN114" t="str">
            <v>#N/A N/A</v>
          </cell>
          <cell r="AO114" t="str">
            <v>#N/A N/A</v>
          </cell>
          <cell r="AP114" t="str">
            <v>#N/A N/A</v>
          </cell>
          <cell r="AQ114">
            <v>6377.3820000000005</v>
          </cell>
          <cell r="AR114">
            <v>7877.7669999999998</v>
          </cell>
          <cell r="AS114">
            <v>8041.5349999999999</v>
          </cell>
          <cell r="AT114">
            <v>9380.7039999999997</v>
          </cell>
          <cell r="AU114">
            <v>6283.607</v>
          </cell>
          <cell r="AV114" t="str">
            <v>#N/A N/A</v>
          </cell>
          <cell r="AW114" t="str">
            <v>#N/A N/A</v>
          </cell>
          <cell r="AX114" t="str">
            <v>#N/A N/A</v>
          </cell>
          <cell r="AY114" t="str">
            <v>#N/A N/A</v>
          </cell>
          <cell r="AZ114" t="str">
            <v>#N/A N/A</v>
          </cell>
          <cell r="BA114" t="str">
            <v>#N/A N/A</v>
          </cell>
          <cell r="BB114" t="str">
            <v>#N/A N/A</v>
          </cell>
          <cell r="BC114" t="str">
            <v>#N/A N/A</v>
          </cell>
          <cell r="BD114" t="str">
            <v>#N/A N/A</v>
          </cell>
          <cell r="BE114" t="str">
            <v>#N/A N/A</v>
          </cell>
          <cell r="BF114">
            <v>6187.1979999999994</v>
          </cell>
          <cell r="BG114">
            <v>6820.0159999999996</v>
          </cell>
          <cell r="BH114">
            <v>7448.0029999999997</v>
          </cell>
          <cell r="BI114">
            <v>8798.3320000000003</v>
          </cell>
          <cell r="BJ114">
            <v>5541.7460000000001</v>
          </cell>
          <cell r="BK114" t="str">
            <v>#N/A N/A</v>
          </cell>
          <cell r="BL114" t="str">
            <v>#N/A N/A</v>
          </cell>
          <cell r="BM114" t="str">
            <v>#N/A N/A</v>
          </cell>
          <cell r="BN114" t="str">
            <v>#N/A N/A</v>
          </cell>
          <cell r="BO114" t="str">
            <v>#N/A N/A</v>
          </cell>
          <cell r="BP114" t="str">
            <v>#N/A N/A</v>
          </cell>
          <cell r="BQ114" t="str">
            <v>#N/A N/A</v>
          </cell>
          <cell r="BR114" t="str">
            <v>#N/A N/A</v>
          </cell>
          <cell r="BS114" t="str">
            <v>#N/A N/A</v>
          </cell>
          <cell r="BT114" t="str">
            <v>#N/A N/A</v>
          </cell>
          <cell r="BU114">
            <v>146.874</v>
          </cell>
          <cell r="BV114">
            <v>380.89400000000001</v>
          </cell>
          <cell r="BW114">
            <v>1210.463</v>
          </cell>
          <cell r="BX114">
            <v>1777.5529999999999</v>
          </cell>
          <cell r="BY114">
            <v>1583.347</v>
          </cell>
          <cell r="BZ114" t="str">
            <v>#N/A N/A</v>
          </cell>
          <cell r="CA114" t="str">
            <v>#N/A N/A</v>
          </cell>
          <cell r="CB114" t="str">
            <v>#N/A N/A</v>
          </cell>
          <cell r="CC114" t="str">
            <v>#N/A N/A</v>
          </cell>
          <cell r="CD114" t="str">
            <v>#N/A N/A</v>
          </cell>
          <cell r="CE114" t="str">
            <v>#N/A N/A</v>
          </cell>
          <cell r="CF114" t="str">
            <v>#N/A N/A</v>
          </cell>
          <cell r="CG114" t="str">
            <v>#N/A N/A</v>
          </cell>
          <cell r="CH114" t="str">
            <v>#N/A N/A</v>
          </cell>
          <cell r="CI114" t="str">
            <v>#N/A N/A</v>
          </cell>
          <cell r="CJ114">
            <v>95.051000000000002</v>
          </cell>
          <cell r="CK114">
            <v>1843.2619999999999</v>
          </cell>
          <cell r="CL114">
            <v>1282.3139999999999</v>
          </cell>
          <cell r="CM114">
            <v>955.49799999999993</v>
          </cell>
          <cell r="CN114">
            <v>446.92699999999996</v>
          </cell>
          <cell r="CO114" t="str">
            <v>#N/A N/A</v>
          </cell>
          <cell r="CP114" t="str">
            <v>#N/A N/A</v>
          </cell>
          <cell r="CQ114" t="str">
            <v>#N/A N/A</v>
          </cell>
          <cell r="CR114" t="str">
            <v>#N/A N/A</v>
          </cell>
          <cell r="CS114" t="str">
            <v>#N/A N/A</v>
          </cell>
          <cell r="CT114" t="str">
            <v>#N/A N/A</v>
          </cell>
          <cell r="CU114" t="str">
            <v>#N/A N/A</v>
          </cell>
          <cell r="CV114" t="str">
            <v>#N/A N/A</v>
          </cell>
          <cell r="CW114" t="str">
            <v>#N/A N/A</v>
          </cell>
          <cell r="CX114" t="str">
            <v>#N/A N/A</v>
          </cell>
          <cell r="CY114">
            <v>5967.3680000000004</v>
          </cell>
          <cell r="CZ114">
            <v>6047.2780000000002</v>
          </cell>
          <cell r="DA114">
            <v>5622.085</v>
          </cell>
          <cell r="DB114">
            <v>2194.893</v>
          </cell>
          <cell r="DC114">
            <v>6479.16</v>
          </cell>
          <cell r="DD114" t="str">
            <v>#N/A N/A</v>
          </cell>
          <cell r="DE114" t="str">
            <v>#N/A N/A</v>
          </cell>
          <cell r="DF114" t="str">
            <v>#N/A N/A</v>
          </cell>
          <cell r="DG114" t="str">
            <v>#N/A N/A</v>
          </cell>
          <cell r="DH114" t="str">
            <v>#N/A N/A</v>
          </cell>
          <cell r="DI114" t="str">
            <v>#N/A N/A</v>
          </cell>
          <cell r="DJ114" t="str">
            <v>#N/A N/A</v>
          </cell>
          <cell r="DK114" t="str">
            <v>#N/A N/A</v>
          </cell>
          <cell r="DL114" t="str">
            <v>#N/A N/A</v>
          </cell>
          <cell r="DM114" t="str">
            <v>#N/A N/A</v>
          </cell>
          <cell r="DN114">
            <v>1028.0889999999999</v>
          </cell>
          <cell r="DO114">
            <v>959.35899999999992</v>
          </cell>
          <cell r="DP114">
            <v>1381.8149999999998</v>
          </cell>
          <cell r="DQ114">
            <v>1145.1130000000001</v>
          </cell>
          <cell r="DR114">
            <v>1325.653</v>
          </cell>
          <cell r="DS114" t="str">
            <v>#N/A N/A</v>
          </cell>
          <cell r="DT114" t="str">
            <v>#N/A N/A</v>
          </cell>
          <cell r="DU114" t="str">
            <v>#N/A N/A</v>
          </cell>
          <cell r="DV114" t="str">
            <v>#N/A N/A</v>
          </cell>
          <cell r="DW114" t="str">
            <v>#N/A N/A</v>
          </cell>
          <cell r="DX114" t="str">
            <v>#N/A N/A</v>
          </cell>
          <cell r="DY114" t="str">
            <v>#N/A N/A</v>
          </cell>
          <cell r="DZ114" t="str">
            <v>#N/A N/A</v>
          </cell>
          <cell r="EA114" t="str">
            <v>#N/A N/A</v>
          </cell>
          <cell r="EB114" t="str">
            <v>#N/A N/A</v>
          </cell>
          <cell r="EC114">
            <v>4939.2789999999995</v>
          </cell>
          <cell r="ED114">
            <v>5087.9189999999999</v>
          </cell>
          <cell r="EE114">
            <v>4240.2700000000004</v>
          </cell>
          <cell r="EF114">
            <v>1049.78</v>
          </cell>
          <cell r="EG114">
            <v>5153.5069999999996</v>
          </cell>
          <cell r="EH114" t="str">
            <v>#N/A N/A</v>
          </cell>
          <cell r="EI114" t="str">
            <v>#N/A N/A</v>
          </cell>
          <cell r="EJ114" t="str">
            <v>#N/A N/A</v>
          </cell>
          <cell r="EK114" t="str">
            <v>#N/A N/A</v>
          </cell>
          <cell r="EL114" t="str">
            <v>#N/A N/A</v>
          </cell>
          <cell r="EM114" t="str">
            <v>#N/A N/A</v>
          </cell>
          <cell r="EN114" t="str">
            <v>#N/A N/A</v>
          </cell>
          <cell r="EO114" t="str">
            <v>#N/A N/A</v>
          </cell>
          <cell r="EP114" t="str">
            <v>#N/A N/A</v>
          </cell>
          <cell r="EQ114" t="str">
            <v>#N/A N/A</v>
          </cell>
          <cell r="ER114">
            <v>8548.8940000000002</v>
          </cell>
          <cell r="ES114">
            <v>8585.3559999999998</v>
          </cell>
          <cell r="ET114">
            <v>8376.9169999999995</v>
          </cell>
          <cell r="EU114">
            <v>7378.0509999999995</v>
          </cell>
          <cell r="EV114">
            <v>2652.0209999999997</v>
          </cell>
          <cell r="EW114" t="str">
            <v>#N/A N/A</v>
          </cell>
          <cell r="EX114" t="str">
            <v>#N/A N/A</v>
          </cell>
          <cell r="EY114" t="str">
            <v>#N/A N/A</v>
          </cell>
          <cell r="EZ114" t="str">
            <v>#N/A N/A</v>
          </cell>
          <cell r="FA114" t="str">
            <v>#N/A N/A</v>
          </cell>
          <cell r="FB114" t="str">
            <v>#N/A N/A</v>
          </cell>
          <cell r="FC114" t="str">
            <v>#N/A N/A</v>
          </cell>
          <cell r="FD114" t="str">
            <v>#N/A N/A</v>
          </cell>
          <cell r="FE114" t="str">
            <v>#N/A N/A</v>
          </cell>
          <cell r="FF114" t="str">
            <v>#N/A N/A</v>
          </cell>
          <cell r="FG114" t="str">
            <v>#N/A N/A</v>
          </cell>
          <cell r="FH114" t="str">
            <v>#N/A N/A</v>
          </cell>
          <cell r="FI114" t="str">
            <v>#N/A N/A</v>
          </cell>
          <cell r="FJ114" t="str">
            <v>#N/A N/A</v>
          </cell>
          <cell r="FK114">
            <v>0</v>
          </cell>
          <cell r="FL114" t="str">
            <v>#N/A N/A</v>
          </cell>
          <cell r="FM114" t="str">
            <v>#N/A N/A</v>
          </cell>
          <cell r="FN114" t="str">
            <v>#N/A N/A</v>
          </cell>
          <cell r="FO114" t="str">
            <v>#N/A N/A</v>
          </cell>
          <cell r="FP114" t="str">
            <v>#N/A N/A</v>
          </cell>
          <cell r="FQ114" t="str">
            <v>#N/A N/A</v>
          </cell>
          <cell r="FR114" t="str">
            <v>#N/A N/A</v>
          </cell>
          <cell r="FS114" t="str">
            <v>#N/A N/A</v>
          </cell>
          <cell r="FT114" t="str">
            <v>#N/A N/A</v>
          </cell>
          <cell r="FU114" t="str">
            <v>#N/A N/A</v>
          </cell>
          <cell r="FV114">
            <v>21937.455999999998</v>
          </cell>
          <cell r="FW114">
            <v>36114.815999999999</v>
          </cell>
          <cell r="FX114">
            <v>49963.748</v>
          </cell>
          <cell r="FY114">
            <v>43975.258999999998</v>
          </cell>
          <cell r="FZ114">
            <v>23980.903999999999</v>
          </cell>
          <cell r="GA114" t="str">
            <v>#N/A N/A</v>
          </cell>
          <cell r="GB114" t="str">
            <v>#N/A N/A</v>
          </cell>
          <cell r="GC114" t="str">
            <v>#N/A N/A</v>
          </cell>
          <cell r="GD114" t="str">
            <v>#N/A N/A</v>
          </cell>
          <cell r="GE114" t="str">
            <v>#N/A N/A</v>
          </cell>
          <cell r="GF114" t="str">
            <v>#N/A N/A</v>
          </cell>
          <cell r="GG114" t="str">
            <v>#N/A N/A</v>
          </cell>
          <cell r="GH114" t="str">
            <v>#N/A N/A</v>
          </cell>
          <cell r="GI114" t="str">
            <v>#N/A N/A</v>
          </cell>
          <cell r="GJ114" t="str">
            <v>#N/A N/A</v>
          </cell>
          <cell r="GK114">
            <v>16722.857</v>
          </cell>
          <cell r="GL114">
            <v>16974.774000000001</v>
          </cell>
          <cell r="GM114">
            <v>45649.992999999995</v>
          </cell>
          <cell r="GN114">
            <v>32602.060999999998</v>
          </cell>
          <cell r="GO114">
            <v>64730.544999999998</v>
          </cell>
          <cell r="GP114" t="str">
            <v>#N/A N/A</v>
          </cell>
          <cell r="GQ114" t="str">
            <v>#N/A N/A</v>
          </cell>
          <cell r="GR114" t="str">
            <v>#N/A N/A</v>
          </cell>
          <cell r="GS114" t="str">
            <v>#N/A N/A</v>
          </cell>
          <cell r="GT114" t="str">
            <v>#N/A N/A</v>
          </cell>
          <cell r="GU114" t="str">
            <v>#N/A N/A</v>
          </cell>
          <cell r="GV114" t="str">
            <v>#N/A N/A</v>
          </cell>
          <cell r="GW114" t="str">
            <v>#N/A N/A</v>
          </cell>
          <cell r="GX114" t="str">
            <v>#N/A N/A</v>
          </cell>
          <cell r="GY114" t="str">
            <v>#N/A N/A</v>
          </cell>
          <cell r="GZ114">
            <v>50287.264999999999</v>
          </cell>
          <cell r="HA114">
            <v>71483.072</v>
          </cell>
          <cell r="HB114">
            <v>127505.86199999999</v>
          </cell>
          <cell r="HC114">
            <v>98268.47</v>
          </cell>
          <cell r="HD114">
            <v>117095.984</v>
          </cell>
          <cell r="HE114" t="str">
            <v>#N/A N/A</v>
          </cell>
          <cell r="HF114" t="str">
            <v>#N/A N/A</v>
          </cell>
          <cell r="HG114" t="str">
            <v>#N/A N/A</v>
          </cell>
          <cell r="HH114" t="str">
            <v>#N/A N/A</v>
          </cell>
          <cell r="HI114" t="str">
            <v>#N/A N/A</v>
          </cell>
          <cell r="HJ114" t="str">
            <v>#N/A N/A</v>
          </cell>
          <cell r="HK114" t="str">
            <v>#N/A N/A</v>
          </cell>
          <cell r="HL114" t="str">
            <v>#N/A N/A</v>
          </cell>
          <cell r="HM114" t="str">
            <v>#N/A N/A</v>
          </cell>
          <cell r="HN114" t="str">
            <v>#N/A N/A</v>
          </cell>
          <cell r="HO114">
            <v>2816.6389999999997</v>
          </cell>
          <cell r="HP114">
            <v>4826.12</v>
          </cell>
          <cell r="HQ114">
            <v>4436.9529999999995</v>
          </cell>
          <cell r="HR114">
            <v>3999.558</v>
          </cell>
          <cell r="HS114">
            <v>6407.0050000000001</v>
          </cell>
          <cell r="HT114" t="str">
            <v>#N/A N/A</v>
          </cell>
          <cell r="HU114" t="str">
            <v>#N/A N/A</v>
          </cell>
          <cell r="HV114" t="str">
            <v>#N/A N/A</v>
          </cell>
          <cell r="HW114" t="str">
            <v>#N/A N/A</v>
          </cell>
          <cell r="HX114" t="str">
            <v>#N/A N/A</v>
          </cell>
          <cell r="HY114" t="str">
            <v>#N/A N/A</v>
          </cell>
          <cell r="HZ114" t="str">
            <v>#N/A N/A</v>
          </cell>
          <cell r="IA114" t="str">
            <v>#N/A N/A</v>
          </cell>
          <cell r="IB114" t="str">
            <v>#N/A N/A</v>
          </cell>
          <cell r="IC114" t="str">
            <v>#N/A N/A</v>
          </cell>
          <cell r="ID114">
            <v>83386.535999999993</v>
          </cell>
          <cell r="IE114">
            <v>141585.818</v>
          </cell>
          <cell r="IF114">
            <v>173723.11299999998</v>
          </cell>
          <cell r="IG114">
            <v>164050.58499999999</v>
          </cell>
          <cell r="IH114">
            <v>183206.622</v>
          </cell>
          <cell r="II114" t="str">
            <v>#N/A N/A</v>
          </cell>
          <cell r="IJ114" t="str">
            <v>#N/A N/A</v>
          </cell>
          <cell r="IK114" t="str">
            <v>#N/A N/A</v>
          </cell>
          <cell r="IL114" t="str">
            <v>#N/A N/A</v>
          </cell>
          <cell r="IM114" t="str">
            <v>#N/A N/A</v>
          </cell>
          <cell r="IN114" t="str">
            <v>#N/A N/A</v>
          </cell>
          <cell r="IO114" t="str">
            <v>#N/A N/A</v>
          </cell>
          <cell r="IP114" t="str">
            <v>#N/A N/A</v>
          </cell>
          <cell r="IQ114" t="str">
            <v>#N/A N/A</v>
          </cell>
          <cell r="IR114" t="str">
            <v>#N/A N/A</v>
          </cell>
          <cell r="IS114">
            <v>6764.6889999999994</v>
          </cell>
          <cell r="IT114">
            <v>28778.047999999999</v>
          </cell>
          <cell r="IU114">
            <v>28219.444</v>
          </cell>
          <cell r="IV114">
            <v>23305.607</v>
          </cell>
          <cell r="IW114">
            <v>16405.923999999999</v>
          </cell>
          <cell r="IX114" t="str">
            <v>#N/A N/A</v>
          </cell>
          <cell r="IY114" t="str">
            <v>#N/A N/A</v>
          </cell>
          <cell r="IZ114" t="str">
            <v>#N/A N/A</v>
          </cell>
          <cell r="JA114" t="str">
            <v>#N/A N/A</v>
          </cell>
          <cell r="JB114" t="str">
            <v>#N/A N/A</v>
          </cell>
          <cell r="JC114" t="str">
            <v>#N/A N/A</v>
          </cell>
          <cell r="JD114" t="str">
            <v>#N/A N/A</v>
          </cell>
          <cell r="JE114" t="str">
            <v>#N/A N/A</v>
          </cell>
          <cell r="JF114" t="str">
            <v>#N/A N/A</v>
          </cell>
          <cell r="JG114" t="str">
            <v>#N/A N/A</v>
          </cell>
          <cell r="JH114">
            <v>26882.641</v>
          </cell>
          <cell r="JI114">
            <v>53373.185000000005</v>
          </cell>
          <cell r="JJ114">
            <v>57904.844000000005</v>
          </cell>
          <cell r="JK114">
            <v>45792.182999999997</v>
          </cell>
          <cell r="JL114">
            <v>58066.132000000005</v>
          </cell>
          <cell r="JM114" t="str">
            <v>#N/A N/A</v>
          </cell>
          <cell r="JN114" t="str">
            <v>#N/A N/A</v>
          </cell>
          <cell r="JO114" t="str">
            <v>#N/A N/A</v>
          </cell>
          <cell r="JP114" t="str">
            <v>#N/A N/A</v>
          </cell>
          <cell r="JQ114" t="str">
            <v>#N/A N/A</v>
          </cell>
          <cell r="JR114" t="str">
            <v>#N/A N/A</v>
          </cell>
          <cell r="JS114" t="str">
            <v>#N/A N/A</v>
          </cell>
          <cell r="JT114" t="str">
            <v>#N/A N/A</v>
          </cell>
          <cell r="JU114" t="str">
            <v>#N/A N/A</v>
          </cell>
          <cell r="JV114" t="str">
            <v>#N/A N/A</v>
          </cell>
          <cell r="JW114">
            <v>46981.25</v>
          </cell>
          <cell r="JX114">
            <v>100380.33499999999</v>
          </cell>
          <cell r="JY114">
            <v>111695.961</v>
          </cell>
          <cell r="JZ114">
            <v>102011.86</v>
          </cell>
          <cell r="KA114">
            <v>117769.99099999999</v>
          </cell>
          <cell r="KB114" t="str">
            <v>#N/A N/A</v>
          </cell>
          <cell r="KC114" t="str">
            <v>#N/A N/A</v>
          </cell>
          <cell r="KD114" t="str">
            <v>#N/A N/A</v>
          </cell>
          <cell r="KE114" t="str">
            <v>#N/A N/A</v>
          </cell>
          <cell r="KF114" t="str">
            <v>#N/A N/A</v>
          </cell>
          <cell r="KG114" t="str">
            <v>#N/A N/A</v>
          </cell>
          <cell r="KH114" t="str">
            <v>#N/A N/A</v>
          </cell>
          <cell r="KI114" t="str">
            <v>#N/A N/A</v>
          </cell>
          <cell r="KJ114" t="str">
            <v>#N/A N/A</v>
          </cell>
          <cell r="KK114" t="str">
            <v>#N/A N/A</v>
          </cell>
          <cell r="KL114">
            <v>-1.885</v>
          </cell>
          <cell r="KM114">
            <v>-40.887999999999998</v>
          </cell>
          <cell r="KN114">
            <v>0.56099999999999994</v>
          </cell>
          <cell r="KO114">
            <v>1.181</v>
          </cell>
          <cell r="KP114">
            <v>2.2159999999999997</v>
          </cell>
          <cell r="KQ114" t="str">
            <v>#N/A N/A</v>
          </cell>
          <cell r="KR114" t="str">
            <v>#N/A N/A</v>
          </cell>
          <cell r="KS114" t="str">
            <v>#N/A N/A</v>
          </cell>
          <cell r="KT114" t="str">
            <v>#N/A N/A</v>
          </cell>
          <cell r="KU114" t="str">
            <v>#N/A N/A</v>
          </cell>
          <cell r="KV114" t="str">
            <v>#N/A N/A</v>
          </cell>
          <cell r="KW114" t="str">
            <v>#N/A N/A</v>
          </cell>
          <cell r="KX114" t="str">
            <v>#N/A N/A</v>
          </cell>
          <cell r="KY114" t="str">
            <v>#N/A N/A</v>
          </cell>
          <cell r="KZ114" t="str">
            <v>#N/A N/A</v>
          </cell>
          <cell r="LA114">
            <v>36405.286</v>
          </cell>
          <cell r="LB114">
            <v>41205.483</v>
          </cell>
          <cell r="LC114">
            <v>62027.151999999995</v>
          </cell>
          <cell r="LD114">
            <v>62038.724999999991</v>
          </cell>
          <cell r="LE114">
            <v>65436.630999999987</v>
          </cell>
          <cell r="LF114" t="str">
            <v>#N/A N/A</v>
          </cell>
          <cell r="LG114" t="str">
            <v>#N/A N/A</v>
          </cell>
          <cell r="LH114" t="str">
            <v>#N/A N/A</v>
          </cell>
          <cell r="LI114" t="str">
            <v>#N/A N/A</v>
          </cell>
          <cell r="LJ114" t="str">
            <v>#N/A N/A</v>
          </cell>
          <cell r="LK114" t="str">
            <v>#N/A N/A</v>
          </cell>
          <cell r="LL114" t="str">
            <v>#N/A N/A</v>
          </cell>
          <cell r="LM114" t="str">
            <v>#N/A N/A</v>
          </cell>
          <cell r="LN114" t="str">
            <v>#N/A N/A</v>
          </cell>
          <cell r="LO114" t="str">
            <v>#N/A N/A</v>
          </cell>
          <cell r="LP114">
            <v>-1175.202</v>
          </cell>
          <cell r="LQ114">
            <v>-1076.403</v>
          </cell>
          <cell r="LR114">
            <v>-317.23500000000001</v>
          </cell>
          <cell r="LS114">
            <v>-197.114</v>
          </cell>
          <cell r="LT114">
            <v>-24.462999999999997</v>
          </cell>
          <cell r="LU114" t="str">
            <v>#N/A N/A</v>
          </cell>
          <cell r="LV114" t="str">
            <v>#N/A N/A</v>
          </cell>
          <cell r="LW114" t="str">
            <v>#N/A N/A</v>
          </cell>
          <cell r="LX114" t="str">
            <v>#N/A N/A</v>
          </cell>
          <cell r="LY114" t="str">
            <v>#N/A N/A</v>
          </cell>
          <cell r="LZ114" t="str">
            <v>#N/A N/A</v>
          </cell>
          <cell r="MA114" t="str">
            <v>#N/A N/A</v>
          </cell>
          <cell r="MB114" t="str">
            <v>#N/A N/A</v>
          </cell>
          <cell r="MC114" t="str">
            <v>#N/A N/A</v>
          </cell>
          <cell r="MD114" t="str">
            <v>#N/A N/A</v>
          </cell>
          <cell r="ME114">
            <v>0</v>
          </cell>
          <cell r="MF114">
            <v>2877.165</v>
          </cell>
          <cell r="MG114" t="str">
            <v>#N/A N/A</v>
          </cell>
          <cell r="MH114" t="str">
            <v>#N/A N/A</v>
          </cell>
          <cell r="MI114">
            <v>1566.961</v>
          </cell>
          <cell r="MJ114" t="str">
            <v>#N/A N/A</v>
          </cell>
          <cell r="MK114" t="str">
            <v>#N/A N/A</v>
          </cell>
          <cell r="ML114" t="str">
            <v>#N/A N/A</v>
          </cell>
          <cell r="MM114" t="str">
            <v>#N/A N/A</v>
          </cell>
          <cell r="MN114" t="str">
            <v>#N/A N/A</v>
          </cell>
          <cell r="MO114" t="str">
            <v>#N/A N/A</v>
          </cell>
          <cell r="MP114" t="str">
            <v>#N/A N/A</v>
          </cell>
          <cell r="MQ114" t="str">
            <v>#N/A N/A</v>
          </cell>
          <cell r="MR114" t="str">
            <v>#N/A N/A</v>
          </cell>
          <cell r="MS114" t="str">
            <v>#N/A N/A</v>
          </cell>
          <cell r="MT114">
            <v>2441.9449999999997</v>
          </cell>
          <cell r="MU114">
            <v>926.87199999999996</v>
          </cell>
          <cell r="MV114">
            <v>445.17599999999999</v>
          </cell>
          <cell r="MW114">
            <v>-1154.54</v>
          </cell>
          <cell r="MX114">
            <v>856.68</v>
          </cell>
          <cell r="MY114" t="str">
            <v>#N/A N/A</v>
          </cell>
          <cell r="MZ114" t="str">
            <v>#N/A N/A</v>
          </cell>
          <cell r="NA114" t="str">
            <v>#N/A N/A</v>
          </cell>
          <cell r="NB114" t="str">
            <v>#N/A N/A</v>
          </cell>
          <cell r="NC114" t="str">
            <v>#N/A N/A</v>
          </cell>
          <cell r="ND114" t="str">
            <v>#N/A N/A</v>
          </cell>
          <cell r="NE114" t="str">
            <v>#N/A N/A</v>
          </cell>
          <cell r="NF114" t="str">
            <v>#N/A N/A</v>
          </cell>
          <cell r="NG114" t="str">
            <v>#N/A N/A</v>
          </cell>
          <cell r="NH114" t="str">
            <v>#N/A N/A</v>
          </cell>
          <cell r="NI114">
            <v>0</v>
          </cell>
          <cell r="NJ114">
            <v>0</v>
          </cell>
          <cell r="NK114">
            <v>0</v>
          </cell>
          <cell r="NL114">
            <v>-2335.723</v>
          </cell>
          <cell r="NM114">
            <v>-524.63800000000003</v>
          </cell>
          <cell r="NN114" t="str">
            <v>#N/A N/A</v>
          </cell>
          <cell r="NO114" t="str">
            <v>#N/A N/A</v>
          </cell>
          <cell r="NP114" t="str">
            <v>#N/A N/A</v>
          </cell>
          <cell r="NQ114" t="str">
            <v>#N/A N/A</v>
          </cell>
          <cell r="NR114" t="str">
            <v>#N/A N/A</v>
          </cell>
          <cell r="NS114" t="str">
            <v>#N/A N/A</v>
          </cell>
          <cell r="NT114" t="str">
            <v>#N/A N/A</v>
          </cell>
          <cell r="NU114" t="str">
            <v>#N/A N/A</v>
          </cell>
          <cell r="NV114" t="str">
            <v>#N/A N/A</v>
          </cell>
          <cell r="NW114" t="str">
            <v>#N/A N/A</v>
          </cell>
          <cell r="NX114">
            <v>190.184</v>
          </cell>
          <cell r="NY114">
            <v>1057.751</v>
          </cell>
          <cell r="NZ114">
            <v>593.53199999999993</v>
          </cell>
          <cell r="OA114">
            <v>582.37199999999996</v>
          </cell>
          <cell r="OB114">
            <v>741.86099999999999</v>
          </cell>
          <cell r="OC114" t="str">
            <v>#N/A N/A</v>
          </cell>
          <cell r="OD114" t="str">
            <v>CLP</v>
          </cell>
        </row>
        <row r="115">
          <cell r="C115" t="str">
            <v>CTI SA</v>
          </cell>
          <cell r="D115" t="str">
            <v>#N/A N/A</v>
          </cell>
          <cell r="E115" t="str">
            <v>#N/A N/A</v>
          </cell>
          <cell r="F115" t="str">
            <v>#N/A N/A</v>
          </cell>
          <cell r="G115" t="str">
            <v>#N/A N/A</v>
          </cell>
          <cell r="H115" t="str">
            <v>#N/A N/A</v>
          </cell>
          <cell r="I115" t="str">
            <v>#N/A N/A</v>
          </cell>
          <cell r="J115" t="str">
            <v>#N/A N/A</v>
          </cell>
          <cell r="K115" t="str">
            <v>#N/A N/A</v>
          </cell>
          <cell r="L115" t="str">
            <v>#N/A N/A</v>
          </cell>
          <cell r="M115">
            <v>68255.436000000002</v>
          </cell>
          <cell r="N115">
            <v>275809.20600000001</v>
          </cell>
          <cell r="O115">
            <v>274219.91800000001</v>
          </cell>
          <cell r="P115">
            <v>284522.37800000003</v>
          </cell>
          <cell r="Q115">
            <v>344446.26899999997</v>
          </cell>
          <cell r="R115" t="str">
            <v>#N/A N/A</v>
          </cell>
          <cell r="S115" t="str">
            <v>#N/A N/A</v>
          </cell>
          <cell r="T115" t="str">
            <v>#N/A N/A</v>
          </cell>
          <cell r="U115" t="str">
            <v>#N/A N/A</v>
          </cell>
          <cell r="V115" t="str">
            <v>#N/A N/A</v>
          </cell>
          <cell r="W115" t="str">
            <v>#N/A N/A</v>
          </cell>
          <cell r="X115" t="str">
            <v>#N/A N/A</v>
          </cell>
          <cell r="Y115" t="str">
            <v>#N/A N/A</v>
          </cell>
          <cell r="Z115" t="str">
            <v>#N/A N/A</v>
          </cell>
          <cell r="AA115" t="str">
            <v>#N/A N/A</v>
          </cell>
          <cell r="AB115">
            <v>53461.445</v>
          </cell>
          <cell r="AC115">
            <v>208582.853</v>
          </cell>
          <cell r="AD115">
            <v>206050.92299999998</v>
          </cell>
          <cell r="AE115">
            <v>197462.77499999999</v>
          </cell>
          <cell r="AF115">
            <v>237272.03099999999</v>
          </cell>
          <cell r="AG115" t="str">
            <v>#N/A N/A</v>
          </cell>
          <cell r="AH115" t="str">
            <v>#N/A N/A</v>
          </cell>
          <cell r="AI115" t="str">
            <v>#N/A N/A</v>
          </cell>
          <cell r="AJ115" t="str">
            <v>#N/A N/A</v>
          </cell>
          <cell r="AK115" t="str">
            <v>#N/A N/A</v>
          </cell>
          <cell r="AL115" t="str">
            <v>#N/A N/A</v>
          </cell>
          <cell r="AM115" t="str">
            <v>#N/A N/A</v>
          </cell>
          <cell r="AN115" t="str">
            <v>#N/A N/A</v>
          </cell>
          <cell r="AO115" t="str">
            <v>#N/A N/A</v>
          </cell>
          <cell r="AP115" t="str">
            <v>#N/A N/A</v>
          </cell>
          <cell r="AQ115">
            <v>2590.8719999999998</v>
          </cell>
          <cell r="AR115">
            <v>40131.875999999997</v>
          </cell>
          <cell r="AS115">
            <v>35587.040000000001</v>
          </cell>
          <cell r="AT115">
            <v>42146.505000000005</v>
          </cell>
          <cell r="AU115">
            <v>55206.837</v>
          </cell>
          <cell r="AV115" t="str">
            <v>#N/A N/A</v>
          </cell>
          <cell r="AW115" t="str">
            <v>#N/A N/A</v>
          </cell>
          <cell r="AX115" t="str">
            <v>#N/A N/A</v>
          </cell>
          <cell r="AY115" t="str">
            <v>#N/A N/A</v>
          </cell>
          <cell r="AZ115" t="str">
            <v>#N/A N/A</v>
          </cell>
          <cell r="BA115" t="str">
            <v>#N/A N/A</v>
          </cell>
          <cell r="BB115" t="str">
            <v>#N/A N/A</v>
          </cell>
          <cell r="BC115" t="str">
            <v>#N/A N/A</v>
          </cell>
          <cell r="BD115" t="str">
            <v>#N/A N/A</v>
          </cell>
          <cell r="BE115" t="str">
            <v>#N/A N/A</v>
          </cell>
          <cell r="BF115">
            <v>1831.2729999999999</v>
          </cell>
          <cell r="BG115">
            <v>24796.370999999999</v>
          </cell>
          <cell r="BH115">
            <v>26205.005999999998</v>
          </cell>
          <cell r="BI115">
            <v>33022.910000000003</v>
          </cell>
          <cell r="BJ115">
            <v>43643.15</v>
          </cell>
          <cell r="BK115" t="str">
            <v>#N/A N/A</v>
          </cell>
          <cell r="BL115" t="str">
            <v>#N/A N/A</v>
          </cell>
          <cell r="BM115" t="str">
            <v>#N/A N/A</v>
          </cell>
          <cell r="BN115" t="str">
            <v>#N/A N/A</v>
          </cell>
          <cell r="BO115" t="str">
            <v>#N/A N/A</v>
          </cell>
          <cell r="BP115" t="str">
            <v>#N/A N/A</v>
          </cell>
          <cell r="BQ115" t="str">
            <v>#N/A N/A</v>
          </cell>
          <cell r="BR115" t="str">
            <v>#N/A N/A</v>
          </cell>
          <cell r="BS115" t="str">
            <v>#N/A N/A</v>
          </cell>
          <cell r="BT115" t="str">
            <v>#N/A N/A</v>
          </cell>
          <cell r="BU115">
            <v>25.105999999999998</v>
          </cell>
          <cell r="BV115">
            <v>767.51099999999997</v>
          </cell>
          <cell r="BW115">
            <v>669.947</v>
          </cell>
          <cell r="BX115">
            <v>307.096</v>
          </cell>
          <cell r="BY115">
            <v>920.96299999999997</v>
          </cell>
          <cell r="BZ115" t="str">
            <v>#N/A N/A</v>
          </cell>
          <cell r="CA115" t="str">
            <v>#N/A N/A</v>
          </cell>
          <cell r="CB115" t="str">
            <v>#N/A N/A</v>
          </cell>
          <cell r="CC115" t="str">
            <v>#N/A N/A</v>
          </cell>
          <cell r="CD115" t="str">
            <v>#N/A N/A</v>
          </cell>
          <cell r="CE115" t="str">
            <v>#N/A N/A</v>
          </cell>
          <cell r="CF115" t="str">
            <v>#N/A N/A</v>
          </cell>
          <cell r="CG115" t="str">
            <v>#N/A N/A</v>
          </cell>
          <cell r="CH115" t="str">
            <v>#N/A N/A</v>
          </cell>
          <cell r="CI115" t="str">
            <v>#N/A N/A</v>
          </cell>
          <cell r="CJ115">
            <v>705.19899999999996</v>
          </cell>
          <cell r="CK115">
            <v>958.52199999999993</v>
          </cell>
          <cell r="CL115">
            <v>560.84399999999994</v>
          </cell>
          <cell r="CM115">
            <v>1357.075</v>
          </cell>
          <cell r="CN115">
            <v>452.43199999999996</v>
          </cell>
          <cell r="CO115" t="str">
            <v>#N/A N/A</v>
          </cell>
          <cell r="CP115" t="str">
            <v>#N/A N/A</v>
          </cell>
          <cell r="CQ115" t="str">
            <v>#N/A N/A</v>
          </cell>
          <cell r="CR115" t="str">
            <v>#N/A N/A</v>
          </cell>
          <cell r="CS115" t="str">
            <v>#N/A N/A</v>
          </cell>
          <cell r="CT115" t="str">
            <v>#N/A N/A</v>
          </cell>
          <cell r="CU115" t="str">
            <v>#N/A N/A</v>
          </cell>
          <cell r="CV115" t="str">
            <v>#N/A N/A</v>
          </cell>
          <cell r="CW115" t="str">
            <v>#N/A N/A</v>
          </cell>
          <cell r="CX115" t="str">
            <v>#N/A N/A</v>
          </cell>
          <cell r="CY115">
            <v>850.77199999999993</v>
          </cell>
          <cell r="CZ115">
            <v>23108.706999999999</v>
          </cell>
          <cell r="DA115">
            <v>22577.379000000001</v>
          </cell>
          <cell r="DB115">
            <v>25591.307000000001</v>
          </cell>
          <cell r="DC115">
            <v>35973.828999999998</v>
          </cell>
          <cell r="DD115" t="str">
            <v>#N/A N/A</v>
          </cell>
          <cell r="DE115" t="str">
            <v>#N/A N/A</v>
          </cell>
          <cell r="DF115" t="str">
            <v>#N/A N/A</v>
          </cell>
          <cell r="DG115" t="str">
            <v>#N/A N/A</v>
          </cell>
          <cell r="DH115" t="str">
            <v>#N/A N/A</v>
          </cell>
          <cell r="DI115" t="str">
            <v>#N/A N/A</v>
          </cell>
          <cell r="DJ115" t="str">
            <v>#N/A N/A</v>
          </cell>
          <cell r="DK115" t="str">
            <v>#N/A N/A</v>
          </cell>
          <cell r="DL115" t="str">
            <v>#N/A N/A</v>
          </cell>
          <cell r="DM115" t="str">
            <v>#N/A N/A</v>
          </cell>
          <cell r="DN115">
            <v>5064.4579999999996</v>
          </cell>
          <cell r="DO115">
            <v>8789.9809999999998</v>
          </cell>
          <cell r="DP115">
            <v>5802.8109999999997</v>
          </cell>
          <cell r="DQ115">
            <v>9537.7109999999993</v>
          </cell>
          <cell r="DR115">
            <v>11767.075999999999</v>
          </cell>
          <cell r="DS115" t="str">
            <v>#N/A N/A</v>
          </cell>
          <cell r="DT115" t="str">
            <v>#N/A N/A</v>
          </cell>
          <cell r="DU115" t="str">
            <v>#N/A N/A</v>
          </cell>
          <cell r="DV115" t="str">
            <v>#N/A N/A</v>
          </cell>
          <cell r="DW115" t="str">
            <v>#N/A N/A</v>
          </cell>
          <cell r="DX115" t="str">
            <v>#N/A N/A</v>
          </cell>
          <cell r="DY115" t="str">
            <v>#N/A N/A</v>
          </cell>
          <cell r="DZ115" t="str">
            <v>#N/A N/A</v>
          </cell>
          <cell r="EA115" t="str">
            <v>#N/A N/A</v>
          </cell>
          <cell r="EB115" t="str">
            <v>#N/A N/A</v>
          </cell>
          <cell r="EC115">
            <v>-4213.6859999999997</v>
          </cell>
          <cell r="ED115">
            <v>14318.725999999999</v>
          </cell>
          <cell r="EE115">
            <v>16774.567999999999</v>
          </cell>
          <cell r="EF115">
            <v>16053.596</v>
          </cell>
          <cell r="EG115">
            <v>24206.753000000001</v>
          </cell>
          <cell r="EH115" t="str">
            <v>#N/A N/A</v>
          </cell>
          <cell r="EI115" t="str">
            <v>#N/A N/A</v>
          </cell>
          <cell r="EJ115" t="str">
            <v>#N/A N/A</v>
          </cell>
          <cell r="EK115" t="str">
            <v>#N/A N/A</v>
          </cell>
          <cell r="EL115" t="str">
            <v>#N/A N/A</v>
          </cell>
          <cell r="EM115" t="str">
            <v>#N/A N/A</v>
          </cell>
          <cell r="EN115" t="str">
            <v>#N/A N/A</v>
          </cell>
          <cell r="EO115" t="str">
            <v>#N/A N/A</v>
          </cell>
          <cell r="EP115" t="str">
            <v>#N/A N/A</v>
          </cell>
          <cell r="EQ115" t="str">
            <v>#N/A N/A</v>
          </cell>
          <cell r="ER115">
            <v>4709.0140000000001</v>
          </cell>
          <cell r="ES115">
            <v>7100.7159999999994</v>
          </cell>
          <cell r="ET115">
            <v>11818.413999999999</v>
          </cell>
          <cell r="EU115">
            <v>10451.482</v>
          </cell>
          <cell r="EV115">
            <v>17663.023999999998</v>
          </cell>
          <cell r="EW115" t="str">
            <v>#N/A N/A</v>
          </cell>
          <cell r="EX115" t="str">
            <v>#N/A N/A</v>
          </cell>
          <cell r="EY115" t="str">
            <v>#N/A N/A</v>
          </cell>
          <cell r="EZ115" t="str">
            <v>#N/A N/A</v>
          </cell>
          <cell r="FA115" t="str">
            <v>#N/A N/A</v>
          </cell>
          <cell r="FB115" t="str">
            <v>#N/A N/A</v>
          </cell>
          <cell r="FC115" t="str">
            <v>#N/A N/A</v>
          </cell>
          <cell r="FD115" t="str">
            <v>#N/A N/A</v>
          </cell>
          <cell r="FE115" t="str">
            <v>#N/A N/A</v>
          </cell>
          <cell r="FF115" t="str">
            <v>#N/A N/A</v>
          </cell>
          <cell r="FG115">
            <v>0</v>
          </cell>
          <cell r="FH115">
            <v>22.077999999999999</v>
          </cell>
          <cell r="FI115">
            <v>197.77799999999999</v>
          </cell>
          <cell r="FJ115">
            <v>49.397999999999996</v>
          </cell>
          <cell r="FK115">
            <v>0</v>
          </cell>
          <cell r="FL115" t="str">
            <v>#N/A N/A</v>
          </cell>
          <cell r="FM115" t="str">
            <v>#N/A N/A</v>
          </cell>
          <cell r="FN115" t="str">
            <v>#N/A N/A</v>
          </cell>
          <cell r="FO115" t="str">
            <v>#N/A N/A</v>
          </cell>
          <cell r="FP115" t="str">
            <v>#N/A N/A</v>
          </cell>
          <cell r="FQ115" t="str">
            <v>#N/A N/A</v>
          </cell>
          <cell r="FR115" t="str">
            <v>#N/A N/A</v>
          </cell>
          <cell r="FS115" t="str">
            <v>#N/A N/A</v>
          </cell>
          <cell r="FT115" t="str">
            <v>#N/A N/A</v>
          </cell>
          <cell r="FU115" t="str">
            <v>#N/A N/A</v>
          </cell>
          <cell r="FV115">
            <v>56607.207999999999</v>
          </cell>
          <cell r="FW115">
            <v>56719.748</v>
          </cell>
          <cell r="FX115">
            <v>61740.192999999999</v>
          </cell>
          <cell r="FY115">
            <v>71212.406999999992</v>
          </cell>
          <cell r="FZ115">
            <v>80306.967999999993</v>
          </cell>
          <cell r="GA115" t="str">
            <v>#N/A N/A</v>
          </cell>
          <cell r="GB115" t="str">
            <v>#N/A N/A</v>
          </cell>
          <cell r="GC115" t="str">
            <v>#N/A N/A</v>
          </cell>
          <cell r="GD115" t="str">
            <v>#N/A N/A</v>
          </cell>
          <cell r="GE115" t="str">
            <v>#N/A N/A</v>
          </cell>
          <cell r="GF115" t="str">
            <v>#N/A N/A</v>
          </cell>
          <cell r="GG115" t="str">
            <v>#N/A N/A</v>
          </cell>
          <cell r="GH115" t="str">
            <v>#N/A N/A</v>
          </cell>
          <cell r="GI115" t="str">
            <v>#N/A N/A</v>
          </cell>
          <cell r="GJ115" t="str">
            <v>#N/A N/A</v>
          </cell>
          <cell r="GK115">
            <v>49008.936999999998</v>
          </cell>
          <cell r="GL115">
            <v>46411.083999999995</v>
          </cell>
          <cell r="GM115">
            <v>50682.748</v>
          </cell>
          <cell r="GN115">
            <v>54237.862000000001</v>
          </cell>
          <cell r="GO115">
            <v>62791.294999999998</v>
          </cell>
          <cell r="GP115" t="str">
            <v>#N/A N/A</v>
          </cell>
          <cell r="GQ115" t="str">
            <v>#N/A N/A</v>
          </cell>
          <cell r="GR115" t="str">
            <v>#N/A N/A</v>
          </cell>
          <cell r="GS115" t="str">
            <v>#N/A N/A</v>
          </cell>
          <cell r="GT115" t="str">
            <v>#N/A N/A</v>
          </cell>
          <cell r="GU115" t="str">
            <v>#N/A N/A</v>
          </cell>
          <cell r="GV115" t="str">
            <v>#N/A N/A</v>
          </cell>
          <cell r="GW115" t="str">
            <v>#N/A N/A</v>
          </cell>
          <cell r="GX115" t="str">
            <v>#N/A N/A</v>
          </cell>
          <cell r="GY115" t="str">
            <v>#N/A N/A</v>
          </cell>
          <cell r="GZ115">
            <v>118833.15299999999</v>
          </cell>
          <cell r="HA115">
            <v>119656.34899999999</v>
          </cell>
          <cell r="HB115">
            <v>145766.40599999999</v>
          </cell>
          <cell r="HC115">
            <v>153990.13999999998</v>
          </cell>
          <cell r="HD115">
            <v>170931.20600000001</v>
          </cell>
          <cell r="HE115" t="str">
            <v>#N/A N/A</v>
          </cell>
          <cell r="HF115" t="str">
            <v>#N/A N/A</v>
          </cell>
          <cell r="HG115" t="str">
            <v>#N/A N/A</v>
          </cell>
          <cell r="HH115" t="str">
            <v>#N/A N/A</v>
          </cell>
          <cell r="HI115" t="str">
            <v>#N/A N/A</v>
          </cell>
          <cell r="HJ115" t="str">
            <v>#N/A N/A</v>
          </cell>
          <cell r="HK115" t="str">
            <v>#N/A N/A</v>
          </cell>
          <cell r="HL115" t="str">
            <v>#N/A N/A</v>
          </cell>
          <cell r="HM115" t="str">
            <v>#N/A N/A</v>
          </cell>
          <cell r="HN115" t="str">
            <v>#N/A N/A</v>
          </cell>
          <cell r="HO115">
            <v>44138.595000000001</v>
          </cell>
          <cell r="HP115">
            <v>42883.470999999998</v>
          </cell>
          <cell r="HQ115">
            <v>49093.438999999998</v>
          </cell>
          <cell r="HR115">
            <v>60188.684999999998</v>
          </cell>
          <cell r="HS115">
            <v>64827.467999999993</v>
          </cell>
          <cell r="HT115" t="str">
            <v>#N/A N/A</v>
          </cell>
          <cell r="HU115" t="str">
            <v>#N/A N/A</v>
          </cell>
          <cell r="HV115" t="str">
            <v>#N/A N/A</v>
          </cell>
          <cell r="HW115" t="str">
            <v>#N/A N/A</v>
          </cell>
          <cell r="HX115" t="str">
            <v>#N/A N/A</v>
          </cell>
          <cell r="HY115" t="str">
            <v>#N/A N/A</v>
          </cell>
          <cell r="HZ115" t="str">
            <v>#N/A N/A</v>
          </cell>
          <cell r="IA115" t="str">
            <v>#N/A N/A</v>
          </cell>
          <cell r="IB115" t="str">
            <v>#N/A N/A</v>
          </cell>
          <cell r="IC115" t="str">
            <v>#N/A N/A</v>
          </cell>
          <cell r="ID115">
            <v>382547.77999999997</v>
          </cell>
          <cell r="IE115">
            <v>369622.40599999996</v>
          </cell>
          <cell r="IF115">
            <v>418119.63399999996</v>
          </cell>
          <cell r="IG115">
            <v>439581.42199999996</v>
          </cell>
          <cell r="IH115">
            <v>457191.935</v>
          </cell>
          <cell r="II115" t="str">
            <v>#N/A N/A</v>
          </cell>
          <cell r="IJ115" t="str">
            <v>#N/A N/A</v>
          </cell>
          <cell r="IK115" t="str">
            <v>#N/A N/A</v>
          </cell>
          <cell r="IL115" t="str">
            <v>#N/A N/A</v>
          </cell>
          <cell r="IM115" t="str">
            <v>#N/A N/A</v>
          </cell>
          <cell r="IN115" t="str">
            <v>#N/A N/A</v>
          </cell>
          <cell r="IO115" t="str">
            <v>#N/A N/A</v>
          </cell>
          <cell r="IP115" t="str">
            <v>#N/A N/A</v>
          </cell>
          <cell r="IQ115" t="str">
            <v>#N/A N/A</v>
          </cell>
          <cell r="IR115" t="str">
            <v>#N/A N/A</v>
          </cell>
          <cell r="IS115">
            <v>27078.356</v>
          </cell>
          <cell r="IT115">
            <v>33448.646000000001</v>
          </cell>
          <cell r="IU115">
            <v>44832.074999999997</v>
          </cell>
          <cell r="IV115">
            <v>46841.550999999999</v>
          </cell>
          <cell r="IW115">
            <v>65525.197</v>
          </cell>
          <cell r="IX115" t="str">
            <v>#N/A N/A</v>
          </cell>
          <cell r="IY115" t="str">
            <v>#N/A N/A</v>
          </cell>
          <cell r="IZ115" t="str">
            <v>#N/A N/A</v>
          </cell>
          <cell r="JA115" t="str">
            <v>#N/A N/A</v>
          </cell>
          <cell r="JB115" t="str">
            <v>#N/A N/A</v>
          </cell>
          <cell r="JC115" t="str">
            <v>#N/A N/A</v>
          </cell>
          <cell r="JD115" t="str">
            <v>#N/A N/A</v>
          </cell>
          <cell r="JE115" t="str">
            <v>#N/A N/A</v>
          </cell>
          <cell r="JF115" t="str">
            <v>#N/A N/A</v>
          </cell>
          <cell r="JG115" t="str">
            <v>#N/A N/A</v>
          </cell>
          <cell r="JH115">
            <v>20413.132000000001</v>
          </cell>
          <cell r="JI115">
            <v>13546.514999999999</v>
          </cell>
          <cell r="JJ115">
            <v>15695.921999999999</v>
          </cell>
          <cell r="JK115">
            <v>17431.02</v>
          </cell>
          <cell r="JL115">
            <v>18505.212</v>
          </cell>
          <cell r="JM115" t="str">
            <v>#N/A N/A</v>
          </cell>
          <cell r="JN115" t="str">
            <v>#N/A N/A</v>
          </cell>
          <cell r="JO115" t="str">
            <v>#N/A N/A</v>
          </cell>
          <cell r="JP115" t="str">
            <v>#N/A N/A</v>
          </cell>
          <cell r="JQ115" t="str">
            <v>#N/A N/A</v>
          </cell>
          <cell r="JR115" t="str">
            <v>#N/A N/A</v>
          </cell>
          <cell r="JS115" t="str">
            <v>#N/A N/A</v>
          </cell>
          <cell r="JT115" t="str">
            <v>#N/A N/A</v>
          </cell>
          <cell r="JU115" t="str">
            <v>#N/A N/A</v>
          </cell>
          <cell r="JV115" t="str">
            <v>#N/A N/A</v>
          </cell>
          <cell r="JW115">
            <v>94553.635999999999</v>
          </cell>
          <cell r="JX115">
            <v>88127.967999999993</v>
          </cell>
          <cell r="JY115">
            <v>108465.679</v>
          </cell>
          <cell r="JZ115">
            <v>121653.50899999999</v>
          </cell>
          <cell r="KA115">
            <v>141661.87900000002</v>
          </cell>
          <cell r="KB115" t="str">
            <v>#N/A N/A</v>
          </cell>
          <cell r="KC115" t="str">
            <v>#N/A N/A</v>
          </cell>
          <cell r="KD115" t="str">
            <v>#N/A N/A</v>
          </cell>
          <cell r="KE115" t="str">
            <v>#N/A N/A</v>
          </cell>
          <cell r="KF115" t="str">
            <v>#N/A N/A</v>
          </cell>
          <cell r="KG115" t="str">
            <v>#N/A N/A</v>
          </cell>
          <cell r="KH115" t="str">
            <v>#N/A N/A</v>
          </cell>
          <cell r="KI115" t="str">
            <v>#N/A N/A</v>
          </cell>
          <cell r="KJ115" t="str">
            <v>#N/A N/A</v>
          </cell>
          <cell r="KK115" t="str">
            <v>#N/A N/A</v>
          </cell>
          <cell r="KL115">
            <v>2279.3179999999998</v>
          </cell>
          <cell r="KM115">
            <v>222.12699999999998</v>
          </cell>
          <cell r="KN115">
            <v>243.68299999999999</v>
          </cell>
          <cell r="KO115">
            <v>162.24799999999999</v>
          </cell>
          <cell r="KP115">
            <v>153.673</v>
          </cell>
          <cell r="KQ115" t="str">
            <v>#N/A N/A</v>
          </cell>
          <cell r="KR115" t="str">
            <v>#N/A N/A</v>
          </cell>
          <cell r="KS115" t="str">
            <v>#N/A N/A</v>
          </cell>
          <cell r="KT115" t="str">
            <v>#N/A N/A</v>
          </cell>
          <cell r="KU115" t="str">
            <v>#N/A N/A</v>
          </cell>
          <cell r="KV115" t="str">
            <v>#N/A N/A</v>
          </cell>
          <cell r="KW115" t="str">
            <v>#N/A N/A</v>
          </cell>
          <cell r="KX115" t="str">
            <v>#N/A N/A</v>
          </cell>
          <cell r="KY115" t="str">
            <v>#N/A N/A</v>
          </cell>
          <cell r="KZ115" t="str">
            <v>#N/A N/A</v>
          </cell>
          <cell r="LA115">
            <v>287994.14399999997</v>
          </cell>
          <cell r="LB115">
            <v>281494.43799999991</v>
          </cell>
          <cell r="LC115">
            <v>309653.95499999996</v>
          </cell>
          <cell r="LD115">
            <v>317927.913</v>
          </cell>
          <cell r="LE115">
            <v>315530.05599999998</v>
          </cell>
          <cell r="LF115" t="str">
            <v>#N/A N/A</v>
          </cell>
          <cell r="LG115" t="str">
            <v>#N/A N/A</v>
          </cell>
          <cell r="LH115" t="str">
            <v>#N/A N/A</v>
          </cell>
          <cell r="LI115" t="str">
            <v>#N/A N/A</v>
          </cell>
          <cell r="LJ115" t="str">
            <v>#N/A N/A</v>
          </cell>
          <cell r="LK115" t="str">
            <v>#N/A N/A</v>
          </cell>
          <cell r="LL115" t="str">
            <v>#N/A N/A</v>
          </cell>
          <cell r="LM115" t="str">
            <v>#N/A N/A</v>
          </cell>
          <cell r="LN115" t="str">
            <v>#N/A N/A</v>
          </cell>
          <cell r="LO115" t="str">
            <v>#N/A N/A</v>
          </cell>
          <cell r="LP115">
            <v>-270.40199999999999</v>
          </cell>
          <cell r="LQ115">
            <v>-7228.3879999999999</v>
          </cell>
          <cell r="LR115">
            <v>-10113.253999999999</v>
          </cell>
          <cell r="LS115">
            <v>-16062.003999999999</v>
          </cell>
          <cell r="LT115">
            <v>-18535.280999999999</v>
          </cell>
          <cell r="LU115" t="str">
            <v>#N/A N/A</v>
          </cell>
          <cell r="LV115" t="str">
            <v>#N/A N/A</v>
          </cell>
          <cell r="LW115" t="str">
            <v>#N/A N/A</v>
          </cell>
          <cell r="LX115" t="str">
            <v>#N/A N/A</v>
          </cell>
          <cell r="LY115" t="str">
            <v>#N/A N/A</v>
          </cell>
          <cell r="LZ115" t="str">
            <v>#N/A N/A</v>
          </cell>
          <cell r="MA115" t="str">
            <v>#N/A N/A</v>
          </cell>
          <cell r="MB115" t="str">
            <v>#N/A N/A</v>
          </cell>
          <cell r="MC115" t="str">
            <v>#N/A N/A</v>
          </cell>
          <cell r="MD115" t="str">
            <v>#N/A N/A</v>
          </cell>
          <cell r="ME115">
            <v>803.25400000000002</v>
          </cell>
          <cell r="MF115">
            <v>648.66199999999992</v>
          </cell>
          <cell r="MG115">
            <v>18.678000000000001</v>
          </cell>
          <cell r="MH115">
            <v>5.6129999999999995</v>
          </cell>
          <cell r="MI115">
            <v>857.39799999999991</v>
          </cell>
          <cell r="MJ115" t="str">
            <v>#N/A N/A</v>
          </cell>
          <cell r="MK115" t="str">
            <v>#N/A N/A</v>
          </cell>
          <cell r="ML115" t="str">
            <v>#N/A N/A</v>
          </cell>
          <cell r="MM115" t="str">
            <v>#N/A N/A</v>
          </cell>
          <cell r="MN115" t="str">
            <v>#N/A N/A</v>
          </cell>
          <cell r="MO115" t="str">
            <v>#N/A N/A</v>
          </cell>
          <cell r="MP115" t="str">
            <v>#N/A N/A</v>
          </cell>
          <cell r="MQ115" t="str">
            <v>#N/A N/A</v>
          </cell>
          <cell r="MR115" t="str">
            <v>#N/A N/A</v>
          </cell>
          <cell r="MS115" t="str">
            <v>#N/A N/A</v>
          </cell>
          <cell r="MT115">
            <v>650.58499999999992</v>
          </cell>
          <cell r="MU115">
            <v>9234.8140000000003</v>
          </cell>
          <cell r="MV115">
            <v>6091.4519999999993</v>
          </cell>
          <cell r="MW115">
            <v>1898.5809999999999</v>
          </cell>
          <cell r="MX115">
            <v>10883.856</v>
          </cell>
          <cell r="MY115" t="str">
            <v>#N/A N/A</v>
          </cell>
          <cell r="MZ115" t="str">
            <v>#N/A N/A</v>
          </cell>
          <cell r="NA115" t="str">
            <v>#N/A N/A</v>
          </cell>
          <cell r="NB115" t="str">
            <v>#N/A N/A</v>
          </cell>
          <cell r="NC115" t="str">
            <v>#N/A N/A</v>
          </cell>
          <cell r="ND115" t="str">
            <v>#N/A N/A</v>
          </cell>
          <cell r="NE115" t="str">
            <v>#N/A N/A</v>
          </cell>
          <cell r="NF115" t="str">
            <v>#N/A N/A</v>
          </cell>
          <cell r="NG115" t="str">
            <v>#N/A N/A</v>
          </cell>
          <cell r="NH115" t="str">
            <v>#N/A N/A</v>
          </cell>
          <cell r="NI115">
            <v>-43166.366999999998</v>
          </cell>
          <cell r="NJ115">
            <v>-27194.623</v>
          </cell>
          <cell r="NK115">
            <v>-9.7779999999999987</v>
          </cell>
          <cell r="NL115">
            <v>-1404.431</v>
          </cell>
          <cell r="NM115">
            <v>-4894.1529999999993</v>
          </cell>
          <cell r="NN115" t="str">
            <v>#N/A N/A</v>
          </cell>
          <cell r="NO115" t="str">
            <v>#N/A N/A</v>
          </cell>
          <cell r="NP115" t="str">
            <v>#N/A N/A</v>
          </cell>
          <cell r="NQ115" t="str">
            <v>#N/A N/A</v>
          </cell>
          <cell r="NR115" t="str">
            <v>#N/A N/A</v>
          </cell>
          <cell r="NS115" t="str">
            <v>#N/A N/A</v>
          </cell>
          <cell r="NT115" t="str">
            <v>#N/A N/A</v>
          </cell>
          <cell r="NU115" t="str">
            <v>#N/A N/A</v>
          </cell>
          <cell r="NV115" t="str">
            <v>#N/A N/A</v>
          </cell>
          <cell r="NW115" t="str">
            <v>#N/A N/A</v>
          </cell>
          <cell r="NX115">
            <v>759.59899999999993</v>
          </cell>
          <cell r="NY115">
            <v>15335.504999999999</v>
          </cell>
          <cell r="NZ115">
            <v>9382.0339999999997</v>
          </cell>
          <cell r="OA115">
            <v>9123.5949999999993</v>
          </cell>
          <cell r="OB115">
            <v>11563.687</v>
          </cell>
          <cell r="OC115" t="str">
            <v>#N/A N/A</v>
          </cell>
          <cell r="OD115" t="str">
            <v>CLP</v>
          </cell>
        </row>
        <row r="116">
          <cell r="C116" t="str">
            <v>ELIQSA</v>
          </cell>
          <cell r="D116">
            <v>18471.69921875</v>
          </cell>
          <cell r="E116">
            <v>18294.099609375</v>
          </cell>
          <cell r="F116">
            <v>17486.962890625</v>
          </cell>
          <cell r="G116">
            <v>19555.171875</v>
          </cell>
          <cell r="H116">
            <v>22564.083984375</v>
          </cell>
          <cell r="I116">
            <v>29609.091796875</v>
          </cell>
          <cell r="J116">
            <v>43660.3046875</v>
          </cell>
          <cell r="K116">
            <v>52579.16015625</v>
          </cell>
          <cell r="L116">
            <v>46552.535000000003</v>
          </cell>
          <cell r="M116">
            <v>48142.671000000002</v>
          </cell>
          <cell r="N116">
            <v>47028.892999999996</v>
          </cell>
          <cell r="O116">
            <v>49469.616000000002</v>
          </cell>
          <cell r="P116">
            <v>56738.8</v>
          </cell>
          <cell r="Q116">
            <v>57438.404999999999</v>
          </cell>
          <cell r="R116">
            <v>53909.057999999997</v>
          </cell>
          <cell r="S116">
            <v>13183.400390625</v>
          </cell>
          <cell r="T116">
            <v>13443.7998046875</v>
          </cell>
          <cell r="U116" t="str">
            <v>#N/A N/A</v>
          </cell>
          <cell r="V116" t="str">
            <v>#N/A N/A</v>
          </cell>
          <cell r="W116" t="str">
            <v>#N/A N/A</v>
          </cell>
          <cell r="X116">
            <v>23545.71484375</v>
          </cell>
          <cell r="Y116">
            <v>36161.19140625</v>
          </cell>
          <cell r="Z116">
            <v>44149.56640625</v>
          </cell>
          <cell r="AA116">
            <v>38960.411</v>
          </cell>
          <cell r="AB116">
            <v>40128.582999999999</v>
          </cell>
          <cell r="AC116">
            <v>37451.407999999996</v>
          </cell>
          <cell r="AD116">
            <v>39943.281999999999</v>
          </cell>
          <cell r="AE116">
            <v>47134.962</v>
          </cell>
          <cell r="AF116">
            <v>46371.928999999996</v>
          </cell>
          <cell r="AG116">
            <v>43627.604999999996</v>
          </cell>
          <cell r="AH116">
            <v>3511.4000854492187</v>
          </cell>
          <cell r="AI116">
            <v>3104.5999755859375</v>
          </cell>
          <cell r="AJ116">
            <v>3080.5550537109375</v>
          </cell>
          <cell r="AK116">
            <v>2925.3079223632812</v>
          </cell>
          <cell r="AL116">
            <v>3331.3521118164062</v>
          </cell>
          <cell r="AM116">
            <v>4005.9729614257812</v>
          </cell>
          <cell r="AN116">
            <v>4998.2041015625</v>
          </cell>
          <cell r="AO116">
            <v>6901.889892578125</v>
          </cell>
          <cell r="AP116">
            <v>4479.8329999999996</v>
          </cell>
          <cell r="AQ116">
            <v>4913.1559999999999</v>
          </cell>
          <cell r="AR116">
            <v>7025.473</v>
          </cell>
          <cell r="AS116">
            <v>8065.1210000000001</v>
          </cell>
          <cell r="AT116">
            <v>6972.777</v>
          </cell>
          <cell r="AU116">
            <v>8001.2870000000003</v>
          </cell>
          <cell r="AV116">
            <v>6066.8149999999996</v>
          </cell>
          <cell r="AW116">
            <v>2574.10009765625</v>
          </cell>
          <cell r="AX116">
            <v>2120.5</v>
          </cell>
          <cell r="AY116">
            <v>2063.43408203125</v>
          </cell>
          <cell r="AZ116">
            <v>2054.7119140625</v>
          </cell>
          <cell r="BA116">
            <v>2567.93310546875</v>
          </cell>
          <cell r="BB116">
            <v>3142.85498046875</v>
          </cell>
          <cell r="BC116">
            <v>4033.89208984375</v>
          </cell>
          <cell r="BD116">
            <v>5805.15185546875</v>
          </cell>
          <cell r="BE116">
            <v>3374.5749999999998</v>
          </cell>
          <cell r="BF116">
            <v>3716.1489999999999</v>
          </cell>
          <cell r="BG116">
            <v>5764.6289999999999</v>
          </cell>
          <cell r="BH116">
            <v>6734.0319999999992</v>
          </cell>
          <cell r="BI116">
            <v>5659.0590000000002</v>
          </cell>
          <cell r="BJ116">
            <v>6600.4780000000001</v>
          </cell>
          <cell r="BK116">
            <v>4580.7479999999996</v>
          </cell>
          <cell r="BL116" t="str">
            <v>#N/A N/A</v>
          </cell>
          <cell r="BM116" t="str">
            <v>#N/A N/A</v>
          </cell>
          <cell r="BN116" t="str">
            <v>#N/A N/A</v>
          </cell>
          <cell r="BO116" t="str">
            <v>#N/A N/A</v>
          </cell>
          <cell r="BP116">
            <v>491.13900756835937</v>
          </cell>
          <cell r="BQ116">
            <v>646.03302001953125</v>
          </cell>
          <cell r="BR116">
            <v>807.2919921875</v>
          </cell>
          <cell r="BS116" t="str">
            <v>#N/A N/A</v>
          </cell>
          <cell r="BT116">
            <v>481.47999999999996</v>
          </cell>
          <cell r="BU116">
            <v>380.09100000000001</v>
          </cell>
          <cell r="BV116">
            <v>46.461999999999996</v>
          </cell>
          <cell r="BW116">
            <v>774.08999999999992</v>
          </cell>
          <cell r="BX116">
            <v>28.587</v>
          </cell>
          <cell r="BY116">
            <v>955.30099999999993</v>
          </cell>
          <cell r="BZ116">
            <v>319.10599999999999</v>
          </cell>
          <cell r="CA116">
            <v>734.4000244140625</v>
          </cell>
          <cell r="CB116">
            <v>641.5999755859375</v>
          </cell>
          <cell r="CC116">
            <v>601.1610107421875</v>
          </cell>
          <cell r="CD116">
            <v>646.90899658203125</v>
          </cell>
          <cell r="CE116">
            <v>690.1719970703125</v>
          </cell>
          <cell r="CF116">
            <v>716.1099853515625</v>
          </cell>
          <cell r="CG116">
            <v>572.2559814453125</v>
          </cell>
          <cell r="CH116">
            <v>828.51898193359375</v>
          </cell>
          <cell r="CI116">
            <v>376.85599999999999</v>
          </cell>
          <cell r="CJ116">
            <v>495.84499999999997</v>
          </cell>
          <cell r="CK116">
            <v>623.02800000000002</v>
          </cell>
          <cell r="CL116">
            <v>651.03499999999997</v>
          </cell>
          <cell r="CM116">
            <v>456.78299999999996</v>
          </cell>
          <cell r="CN116">
            <v>658.08299999999997</v>
          </cell>
          <cell r="CO116">
            <v>841.04099999999994</v>
          </cell>
          <cell r="CP116">
            <v>2521.4000492095947</v>
          </cell>
          <cell r="CQ116">
            <v>2868.800048828125</v>
          </cell>
          <cell r="CR116">
            <v>2430.7580639719963</v>
          </cell>
          <cell r="CS116">
            <v>2593.70192527771</v>
          </cell>
          <cell r="CT116">
            <v>3266.3170546889305</v>
          </cell>
          <cell r="CU116">
            <v>4104.0020214319229</v>
          </cell>
          <cell r="CV116">
            <v>5389.6310487985611</v>
          </cell>
          <cell r="CW116">
            <v>6928.201819896698</v>
          </cell>
          <cell r="CX116">
            <v>3702.2370000000001</v>
          </cell>
          <cell r="CY116">
            <v>4025.3239999999996</v>
          </cell>
          <cell r="CZ116">
            <v>6066.9430000000002</v>
          </cell>
          <cell r="DA116">
            <v>7964.8140000000003</v>
          </cell>
          <cell r="DB116">
            <v>6101.82</v>
          </cell>
          <cell r="DC116">
            <v>8017.6459999999997</v>
          </cell>
          <cell r="DD116">
            <v>4224.1639999999998</v>
          </cell>
          <cell r="DE116">
            <v>340.5</v>
          </cell>
          <cell r="DF116">
            <v>334.29998779296875</v>
          </cell>
          <cell r="DG116">
            <v>327.62200927734375</v>
          </cell>
          <cell r="DH116">
            <v>314.3280029296875</v>
          </cell>
          <cell r="DI116">
            <v>378.31500244140625</v>
          </cell>
          <cell r="DJ116">
            <v>483.91500854492187</v>
          </cell>
          <cell r="DK116">
            <v>676.4949951171875</v>
          </cell>
          <cell r="DL116">
            <v>755.2559814453125</v>
          </cell>
          <cell r="DM116">
            <v>466.49199999999996</v>
          </cell>
          <cell r="DN116">
            <v>569.45399999999995</v>
          </cell>
          <cell r="DO116">
            <v>871.26900000000001</v>
          </cell>
          <cell r="DP116">
            <v>1342.221</v>
          </cell>
          <cell r="DQ116">
            <v>1157.1509999999998</v>
          </cell>
          <cell r="DR116">
            <v>918.31</v>
          </cell>
          <cell r="DS116">
            <v>640.899</v>
          </cell>
          <cell r="DT116">
            <v>2180.89990234375</v>
          </cell>
          <cell r="DU116">
            <v>2534.5</v>
          </cell>
          <cell r="DV116">
            <v>2103.135986328125</v>
          </cell>
          <cell r="DW116">
            <v>2279.3740234375</v>
          </cell>
          <cell r="DX116">
            <v>2888.001953125</v>
          </cell>
          <cell r="DY116">
            <v>3620.0869140625</v>
          </cell>
          <cell r="DZ116">
            <v>4713.13623046875</v>
          </cell>
          <cell r="EA116">
            <v>6172.94580078125</v>
          </cell>
          <cell r="EB116">
            <v>3235.7449999999999</v>
          </cell>
          <cell r="EC116">
            <v>3455.87</v>
          </cell>
          <cell r="ED116">
            <v>5195.674</v>
          </cell>
          <cell r="EE116">
            <v>6622.5929999999998</v>
          </cell>
          <cell r="EF116">
            <v>4944.6689999999999</v>
          </cell>
          <cell r="EG116">
            <v>7099.3359999999993</v>
          </cell>
          <cell r="EH116">
            <v>3583.2649999999999</v>
          </cell>
          <cell r="EI116">
            <v>287.73300170898437</v>
          </cell>
          <cell r="EJ116">
            <v>313.16799926757812</v>
          </cell>
          <cell r="EK116">
            <v>157.17799377441406</v>
          </cell>
          <cell r="EL116">
            <v>328.68301391601562</v>
          </cell>
          <cell r="EM116">
            <v>387.4219970703125</v>
          </cell>
          <cell r="EN116">
            <v>656.3690185546875</v>
          </cell>
          <cell r="EO116">
            <v>1224.365966796875</v>
          </cell>
          <cell r="EP116">
            <v>530.66400146484375</v>
          </cell>
          <cell r="EQ116">
            <v>1069.8009999999999</v>
          </cell>
          <cell r="ER116">
            <v>601.13599999999997</v>
          </cell>
          <cell r="ES116">
            <v>935.3839999999999</v>
          </cell>
          <cell r="ET116">
            <v>754.36199999999997</v>
          </cell>
          <cell r="EU116">
            <v>738.80599999999993</v>
          </cell>
          <cell r="EV116">
            <v>182.98599999999999</v>
          </cell>
          <cell r="EW116">
            <v>2.4999999999999998E-2</v>
          </cell>
          <cell r="EX116">
            <v>5.5689997673034668</v>
          </cell>
          <cell r="EY116">
            <v>12.996000289916992</v>
          </cell>
          <cell r="EZ116">
            <v>17.172000885009766</v>
          </cell>
          <cell r="FA116">
            <v>0</v>
          </cell>
          <cell r="FB116" t="str">
            <v>#N/A N/A</v>
          </cell>
          <cell r="FC116">
            <v>0</v>
          </cell>
          <cell r="FD116">
            <v>0</v>
          </cell>
          <cell r="FE116" t="str">
            <v>#N/A N/A</v>
          </cell>
          <cell r="FF116" t="str">
            <v>#N/A N/A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5173.0400390625</v>
          </cell>
          <cell r="FN116">
            <v>4421.65478515625</v>
          </cell>
          <cell r="FO116">
            <v>4001.40087890625</v>
          </cell>
          <cell r="FP116">
            <v>4307.05419921875</v>
          </cell>
          <cell r="FQ116">
            <v>5342.3828125</v>
          </cell>
          <cell r="FR116">
            <v>5982.451171875</v>
          </cell>
          <cell r="FS116">
            <v>9731.361328125</v>
          </cell>
          <cell r="FT116">
            <v>8849.904296875</v>
          </cell>
          <cell r="FU116">
            <v>7578.4859999999999</v>
          </cell>
          <cell r="FV116">
            <v>7213.018</v>
          </cell>
          <cell r="FW116">
            <v>8881.4499999999989</v>
          </cell>
          <cell r="FX116">
            <v>13638.246999999999</v>
          </cell>
          <cell r="FY116">
            <v>24919.878999999997</v>
          </cell>
          <cell r="FZ116">
            <v>22160.880999999998</v>
          </cell>
          <cell r="GA116">
            <v>20561.105</v>
          </cell>
          <cell r="GB116">
            <v>16.145999908447266</v>
          </cell>
          <cell r="GC116">
            <v>61.701999664306641</v>
          </cell>
          <cell r="GD116">
            <v>68.045997619628906</v>
          </cell>
          <cell r="GE116">
            <v>167.55299377441406</v>
          </cell>
          <cell r="GF116">
            <v>519.7659912109375</v>
          </cell>
          <cell r="GG116">
            <v>58.522998809814453</v>
          </cell>
          <cell r="GH116">
            <v>104.82700347900391</v>
          </cell>
          <cell r="GI116">
            <v>8.0150003433227539</v>
          </cell>
          <cell r="GJ116">
            <v>3.6239999999999997</v>
          </cell>
          <cell r="GK116">
            <v>2.3140000000000001</v>
          </cell>
          <cell r="GL116">
            <v>9.2210000000000001</v>
          </cell>
          <cell r="GM116">
            <v>31.265999999999998</v>
          </cell>
          <cell r="GN116">
            <v>0</v>
          </cell>
          <cell r="GO116">
            <v>0</v>
          </cell>
          <cell r="GP116">
            <v>0</v>
          </cell>
          <cell r="GQ116">
            <v>6414.88818359375</v>
          </cell>
          <cell r="GR116">
            <v>5463.21484375</v>
          </cell>
          <cell r="GS116">
            <v>4984.1259765625</v>
          </cell>
          <cell r="GT116">
            <v>6363.55615234375</v>
          </cell>
          <cell r="GU116">
            <v>8481.7275390625</v>
          </cell>
          <cell r="GV116">
            <v>8108.60498046875</v>
          </cell>
          <cell r="GW116">
            <v>11777.95703125</v>
          </cell>
          <cell r="GX116">
            <v>12017.3486328125</v>
          </cell>
          <cell r="GY116">
            <v>12664.197</v>
          </cell>
          <cell r="GZ116">
            <v>14421.877999999999</v>
          </cell>
          <cell r="HA116">
            <v>18082.2</v>
          </cell>
          <cell r="HB116">
            <v>19494.402999999998</v>
          </cell>
          <cell r="HC116">
            <v>26983.699000000001</v>
          </cell>
          <cell r="HD116">
            <v>24392.446</v>
          </cell>
          <cell r="HE116">
            <v>21763.185999999998</v>
          </cell>
          <cell r="HF116">
            <v>15268.5126953125</v>
          </cell>
          <cell r="HG116">
            <v>15360.62109375</v>
          </cell>
          <cell r="HH116">
            <v>15332.056640625</v>
          </cell>
          <cell r="HI116">
            <v>15792.1787109375</v>
          </cell>
          <cell r="HJ116">
            <v>16159.5810546875</v>
          </cell>
          <cell r="HK116">
            <v>17834.49609375</v>
          </cell>
          <cell r="HL116">
            <v>20087.7578125</v>
          </cell>
          <cell r="HM116">
            <v>25884.591796875</v>
          </cell>
          <cell r="HN116">
            <v>29072.986999999997</v>
          </cell>
          <cell r="HO116">
            <v>30344.042999999998</v>
          </cell>
          <cell r="HP116">
            <v>30225.275999999998</v>
          </cell>
          <cell r="HQ116">
            <v>31924.223999999998</v>
          </cell>
          <cell r="HR116">
            <v>38840.22</v>
          </cell>
          <cell r="HS116">
            <v>39928.214</v>
          </cell>
          <cell r="HT116">
            <v>45206.322999999997</v>
          </cell>
          <cell r="HU116">
            <v>26686.87109375</v>
          </cell>
          <cell r="HV116">
            <v>25794.6875</v>
          </cell>
          <cell r="HW116">
            <v>25638.470703125</v>
          </cell>
          <cell r="HX116">
            <v>27954.7265625</v>
          </cell>
          <cell r="HY116">
            <v>31066.021484375</v>
          </cell>
          <cell r="HZ116">
            <v>33194.2109375</v>
          </cell>
          <cell r="IA116">
            <v>40151.51171875</v>
          </cell>
          <cell r="IB116">
            <v>47735.546875</v>
          </cell>
          <cell r="IC116">
            <v>52075.913999999997</v>
          </cell>
          <cell r="ID116">
            <v>55299.873</v>
          </cell>
          <cell r="IE116">
            <v>59231.453999999998</v>
          </cell>
          <cell r="IF116">
            <v>62837.612999999998</v>
          </cell>
          <cell r="IG116">
            <v>79570.34599999999</v>
          </cell>
          <cell r="IH116">
            <v>78402.565000000002</v>
          </cell>
          <cell r="II116">
            <v>82506.053</v>
          </cell>
          <cell r="IJ116">
            <v>1261.8299560546875</v>
          </cell>
          <cell r="IK116">
            <v>1252.9759521484375</v>
          </cell>
          <cell r="IL116">
            <v>1307.6319580078125</v>
          </cell>
          <cell r="IM116">
            <v>1232.75</v>
          </cell>
          <cell r="IN116">
            <v>2073.593994140625</v>
          </cell>
          <cell r="IO116">
            <v>2846.218994140625</v>
          </cell>
          <cell r="IP116">
            <v>3895.971923828125</v>
          </cell>
          <cell r="IQ116">
            <v>4357.88916015625</v>
          </cell>
          <cell r="IR116">
            <v>4838.1549999999997</v>
          </cell>
          <cell r="IS116">
            <v>4911.5709999999999</v>
          </cell>
          <cell r="IT116">
            <v>7646.223</v>
          </cell>
          <cell r="IU116">
            <v>9249.9650000000001</v>
          </cell>
          <cell r="IV116">
            <v>9432.0280000000002</v>
          </cell>
          <cell r="IW116">
            <v>6017.57</v>
          </cell>
          <cell r="IX116">
            <v>8315.3760000000002</v>
          </cell>
          <cell r="IY116">
            <v>765.0009765625</v>
          </cell>
          <cell r="IZ116">
            <v>4.7969999313354492</v>
          </cell>
          <cell r="JA116">
            <v>0</v>
          </cell>
          <cell r="JB116">
            <v>0</v>
          </cell>
          <cell r="JC116" t="str">
            <v>#N/A N/A</v>
          </cell>
          <cell r="JD116">
            <v>0</v>
          </cell>
          <cell r="JE116">
            <v>14542.108551025391</v>
          </cell>
          <cell r="JF116">
            <v>14185.762786865234</v>
          </cell>
          <cell r="JG116">
            <v>14436.811000000002</v>
          </cell>
          <cell r="JH116">
            <v>15140.329</v>
          </cell>
          <cell r="JI116">
            <v>15906.020999999999</v>
          </cell>
          <cell r="JJ116">
            <v>16052.478999999999</v>
          </cell>
          <cell r="JK116">
            <v>16666.643</v>
          </cell>
          <cell r="JL116">
            <v>16909.315999999999</v>
          </cell>
          <cell r="JM116">
            <v>17025.683000000001</v>
          </cell>
          <cell r="JN116">
            <v>17713.07861328125</v>
          </cell>
          <cell r="JO116">
            <v>16030.69677734375</v>
          </cell>
          <cell r="JP116">
            <v>15202.731689453125</v>
          </cell>
          <cell r="JQ116">
            <v>16554.24951171875</v>
          </cell>
          <cell r="JR116">
            <v>18589.95751953125</v>
          </cell>
          <cell r="JS116">
            <v>18910.58447265625</v>
          </cell>
          <cell r="JT116">
            <v>23252.970581054688</v>
          </cell>
          <cell r="JU116">
            <v>22311.624877929688</v>
          </cell>
          <cell r="JV116">
            <v>23353.091</v>
          </cell>
          <cell r="JW116">
            <v>25993.222999999998</v>
          </cell>
          <cell r="JX116">
            <v>28178.148000000001</v>
          </cell>
          <cell r="JY116">
            <v>28863.343999999997</v>
          </cell>
          <cell r="JZ116">
            <v>42029.406999999992</v>
          </cell>
          <cell r="KA116">
            <v>36417.780000000006</v>
          </cell>
          <cell r="KB116">
            <v>37316.282999999996</v>
          </cell>
          <cell r="KC116">
            <v>0</v>
          </cell>
          <cell r="KD116">
            <v>0</v>
          </cell>
          <cell r="KE116">
            <v>0</v>
          </cell>
          <cell r="KF116">
            <v>0</v>
          </cell>
          <cell r="KG116" t="str">
            <v>#N/A N/A</v>
          </cell>
          <cell r="KH116">
            <v>0</v>
          </cell>
          <cell r="KI116">
            <v>0</v>
          </cell>
          <cell r="KJ116">
            <v>0</v>
          </cell>
          <cell r="KK116">
            <v>0</v>
          </cell>
          <cell r="KL116">
            <v>0</v>
          </cell>
          <cell r="KM116">
            <v>0</v>
          </cell>
          <cell r="KN116">
            <v>0</v>
          </cell>
          <cell r="KO116">
            <v>0</v>
          </cell>
          <cell r="KP116">
            <v>0</v>
          </cell>
          <cell r="KQ116">
            <v>0</v>
          </cell>
          <cell r="KR116">
            <v>8973.791748046875</v>
          </cell>
          <cell r="KS116">
            <v>9763.990966796875</v>
          </cell>
          <cell r="KT116">
            <v>10435.739013671875</v>
          </cell>
          <cell r="KU116">
            <v>11400.47705078125</v>
          </cell>
          <cell r="KV116">
            <v>12476.06494140625</v>
          </cell>
          <cell r="KW116">
            <v>14283.626953125</v>
          </cell>
          <cell r="KX116">
            <v>16898.54248046875</v>
          </cell>
          <cell r="KY116">
            <v>25423.919921875</v>
          </cell>
          <cell r="KZ116">
            <v>28722.822999999997</v>
          </cell>
          <cell r="LA116">
            <v>29306.649999999998</v>
          </cell>
          <cell r="LB116">
            <v>31053.305999999993</v>
          </cell>
          <cell r="LC116">
            <v>33974.269</v>
          </cell>
          <cell r="LD116">
            <v>37540.938999999998</v>
          </cell>
          <cell r="LE116">
            <v>41984.784999999996</v>
          </cell>
          <cell r="LF116">
            <v>45189.770000000004</v>
          </cell>
          <cell r="LG116">
            <v>-1349</v>
          </cell>
          <cell r="LH116">
            <v>-925.9000244140625</v>
          </cell>
          <cell r="LI116">
            <v>-1008.2139892578125</v>
          </cell>
          <cell r="LJ116">
            <v>-835.14398193359375</v>
          </cell>
          <cell r="LK116">
            <v>-875.9110107421875</v>
          </cell>
          <cell r="LL116">
            <v>-1544.5240478515625</v>
          </cell>
          <cell r="LM116">
            <v>-2001.238037109375</v>
          </cell>
          <cell r="LN116">
            <v>-1951.4530029296875</v>
          </cell>
          <cell r="LO116">
            <v>-2342.9919999999997</v>
          </cell>
          <cell r="LP116">
            <v>-3186.018</v>
          </cell>
          <cell r="LQ116">
            <v>-3662.5449999999996</v>
          </cell>
          <cell r="LR116">
            <v>-3481.8649999999998</v>
          </cell>
          <cell r="LS116">
            <v>-3101.598</v>
          </cell>
          <cell r="LT116">
            <v>-3339.567</v>
          </cell>
          <cell r="LU116">
            <v>-5338.9579999999996</v>
          </cell>
          <cell r="LV116" t="str">
            <v>#N/A N/A</v>
          </cell>
          <cell r="LW116" t="str">
            <v>#N/A N/A</v>
          </cell>
          <cell r="LX116" t="str">
            <v>#N/A N/A</v>
          </cell>
          <cell r="LY116" t="str">
            <v>#N/A N/A</v>
          </cell>
          <cell r="LZ116" t="str">
            <v>#N/A N/A</v>
          </cell>
          <cell r="MA116" t="str">
            <v>#N/A N/A</v>
          </cell>
          <cell r="MB116" t="str">
            <v>#N/A N/A</v>
          </cell>
          <cell r="MC116">
            <v>693.39202880859375</v>
          </cell>
          <cell r="MD116">
            <v>425.786</v>
          </cell>
          <cell r="ME116">
            <v>273.52</v>
          </cell>
          <cell r="MF116">
            <v>538.86099999999999</v>
          </cell>
          <cell r="MG116">
            <v>508.13</v>
          </cell>
          <cell r="MH116">
            <v>744.69099999999992</v>
          </cell>
          <cell r="MI116">
            <v>750.33799999999997</v>
          </cell>
          <cell r="MJ116">
            <v>871.77699999999993</v>
          </cell>
          <cell r="MK116" t="str">
            <v>#N/A N/A</v>
          </cell>
          <cell r="ML116" t="str">
            <v>#N/A N/A</v>
          </cell>
          <cell r="MM116" t="str">
            <v>#N/A N/A</v>
          </cell>
          <cell r="MN116" t="str">
            <v>#N/A N/A</v>
          </cell>
          <cell r="MO116" t="str">
            <v>#N/A N/A</v>
          </cell>
          <cell r="MP116" t="str">
            <v>#N/A N/A</v>
          </cell>
          <cell r="MQ116" t="str">
            <v>#N/A N/A</v>
          </cell>
          <cell r="MR116">
            <v>766.33197021484375</v>
          </cell>
          <cell r="MS116">
            <v>656.73899999999992</v>
          </cell>
          <cell r="MT116">
            <v>642.46600000000001</v>
          </cell>
          <cell r="MU116">
            <v>592.66499999999996</v>
          </cell>
          <cell r="MV116">
            <v>1296.3009999999999</v>
          </cell>
          <cell r="MW116">
            <v>1487.3679999999999</v>
          </cell>
          <cell r="MX116">
            <v>-186.07299999999998</v>
          </cell>
          <cell r="MY116">
            <v>3325.3739999999998</v>
          </cell>
          <cell r="MZ116">
            <v>-1270.5</v>
          </cell>
          <cell r="NA116">
            <v>-2016.300048828125</v>
          </cell>
          <cell r="NB116">
            <v>-1552.3489990234375</v>
          </cell>
          <cell r="NC116">
            <v>-1708.8060302734375</v>
          </cell>
          <cell r="ND116">
            <v>-2056.323974609375</v>
          </cell>
          <cell r="NE116">
            <v>-3152.89404296875</v>
          </cell>
          <cell r="NF116">
            <v>-3351.06591796875</v>
          </cell>
          <cell r="NG116">
            <v>-3776.25</v>
          </cell>
          <cell r="NH116">
            <v>-2418.5099999999998</v>
          </cell>
          <cell r="NI116">
            <v>-3081.0360000000001</v>
          </cell>
          <cell r="NJ116">
            <v>-3573.855</v>
          </cell>
          <cell r="NK116">
            <v>-3723.7569999999996</v>
          </cell>
          <cell r="NL116">
            <v>-6784.1019999999999</v>
          </cell>
          <cell r="NM116">
            <v>-2391.654</v>
          </cell>
          <cell r="NN116">
            <v>-3852.3649999999998</v>
          </cell>
          <cell r="NO116">
            <v>937.29998779296875</v>
          </cell>
          <cell r="NP116">
            <v>984.0999755859375</v>
          </cell>
          <cell r="NQ116">
            <v>1017.1209716796875</v>
          </cell>
          <cell r="NR116">
            <v>870.59600830078125</v>
          </cell>
          <cell r="NS116">
            <v>763.41900634765625</v>
          </cell>
          <cell r="NT116">
            <v>863.11798095703125</v>
          </cell>
          <cell r="NU116">
            <v>964.31201171875</v>
          </cell>
          <cell r="NV116">
            <v>1096.738037109375</v>
          </cell>
          <cell r="NW116">
            <v>1105.258</v>
          </cell>
          <cell r="NX116">
            <v>1197.0069999999998</v>
          </cell>
          <cell r="NY116">
            <v>1260.8440000000001</v>
          </cell>
          <cell r="NZ116">
            <v>1331.0889999999999</v>
          </cell>
          <cell r="OA116">
            <v>1313.7179999999998</v>
          </cell>
          <cell r="OB116">
            <v>1400.809</v>
          </cell>
          <cell r="OC116">
            <v>1486.067</v>
          </cell>
          <cell r="OD116" t="str">
            <v>CLP</v>
          </cell>
        </row>
        <row r="117">
          <cell r="C117" t="str">
            <v>EDELMAG</v>
          </cell>
          <cell r="D117">
            <v>14071.5</v>
          </cell>
          <cell r="E117">
            <v>15025.7001953125</v>
          </cell>
          <cell r="F117">
            <v>15352.5</v>
          </cell>
          <cell r="G117">
            <v>16616.216796875</v>
          </cell>
          <cell r="H117">
            <v>18998.83984375</v>
          </cell>
          <cell r="I117">
            <v>19797.396484375</v>
          </cell>
          <cell r="J117">
            <v>21500.736328125</v>
          </cell>
          <cell r="K117">
            <v>23144.751953125</v>
          </cell>
          <cell r="L117">
            <v>24527.675999999999</v>
          </cell>
          <cell r="M117">
            <v>25837.73</v>
          </cell>
          <cell r="N117">
            <v>27425.924999999999</v>
          </cell>
          <cell r="O117">
            <v>28255.046999999999</v>
          </cell>
          <cell r="P117">
            <v>29507.401000000002</v>
          </cell>
          <cell r="Q117">
            <v>33857.561999999998</v>
          </cell>
          <cell r="R117">
            <v>34789.718000000001</v>
          </cell>
          <cell r="S117">
            <v>6285.89990234375</v>
          </cell>
          <cell r="T117">
            <v>6668.7001953125</v>
          </cell>
          <cell r="U117">
            <v>7086.08203125</v>
          </cell>
          <cell r="V117">
            <v>7665.10400390625</v>
          </cell>
          <cell r="W117">
            <v>9262.8818359375</v>
          </cell>
          <cell r="X117">
            <v>10035.0458984375</v>
          </cell>
          <cell r="Y117">
            <v>11548.1533203125</v>
          </cell>
          <cell r="Z117">
            <v>14662.44921875</v>
          </cell>
          <cell r="AA117">
            <v>15546.053</v>
          </cell>
          <cell r="AB117">
            <v>16213.001999999999</v>
          </cell>
          <cell r="AC117">
            <v>16881.013999999999</v>
          </cell>
          <cell r="AD117">
            <v>17254.099999999999</v>
          </cell>
          <cell r="AE117">
            <v>19180.173999999999</v>
          </cell>
          <cell r="AF117">
            <v>22556.263999999999</v>
          </cell>
          <cell r="AG117">
            <v>22436.781999999999</v>
          </cell>
          <cell r="AH117">
            <v>7428.3001708984375</v>
          </cell>
          <cell r="AI117">
            <v>8013.800048828125</v>
          </cell>
          <cell r="AJ117">
            <v>8048.57421875</v>
          </cell>
          <cell r="AK117">
            <v>8545.2857666015625</v>
          </cell>
          <cell r="AL117">
            <v>9081.5909423828125</v>
          </cell>
          <cell r="AM117">
            <v>9263.251220703125</v>
          </cell>
          <cell r="AN117">
            <v>9488.69384765625</v>
          </cell>
          <cell r="AO117">
            <v>8541.882080078125</v>
          </cell>
          <cell r="AP117">
            <v>8372.598</v>
          </cell>
          <cell r="AQ117">
            <v>9119.1049999999996</v>
          </cell>
          <cell r="AR117">
            <v>10459.636</v>
          </cell>
          <cell r="AS117">
            <v>10787.15</v>
          </cell>
          <cell r="AT117">
            <v>10356.109</v>
          </cell>
          <cell r="AU117">
            <v>13064.94</v>
          </cell>
          <cell r="AV117">
            <v>12633.329</v>
          </cell>
          <cell r="AW117">
            <v>6092.2001953125</v>
          </cell>
          <cell r="AX117">
            <v>6537.5</v>
          </cell>
          <cell r="AY117">
            <v>6360.2001953125</v>
          </cell>
          <cell r="AZ117">
            <v>6776.259765625</v>
          </cell>
          <cell r="BA117">
            <v>7357.72998046875</v>
          </cell>
          <cell r="BB117">
            <v>7195.07421875</v>
          </cell>
          <cell r="BC117">
            <v>7089.5498046875</v>
          </cell>
          <cell r="BD117">
            <v>5458.30810546875</v>
          </cell>
          <cell r="BE117">
            <v>5184.5259999999998</v>
          </cell>
          <cell r="BF117">
            <v>5670.1790000000001</v>
          </cell>
          <cell r="BG117">
            <v>7055.1749999999993</v>
          </cell>
          <cell r="BH117">
            <v>6974.0589999999993</v>
          </cell>
          <cell r="BI117">
            <v>6263.5439999999999</v>
          </cell>
          <cell r="BJ117">
            <v>8044.4389999999994</v>
          </cell>
          <cell r="BK117">
            <v>7518.33</v>
          </cell>
          <cell r="BL117" t="str">
            <v>#N/A N/A</v>
          </cell>
          <cell r="BM117" t="str">
            <v>#N/A N/A</v>
          </cell>
          <cell r="BN117" t="str">
            <v>#N/A N/A</v>
          </cell>
          <cell r="BO117">
            <v>46.452999114990234</v>
          </cell>
          <cell r="BP117">
            <v>62.569000244140625</v>
          </cell>
          <cell r="BQ117">
            <v>55.936000823974609</v>
          </cell>
          <cell r="BR117">
            <v>69.737998962402344</v>
          </cell>
          <cell r="BS117" t="str">
            <v>#N/A N/A</v>
          </cell>
          <cell r="BT117">
            <v>184.07999999999998</v>
          </cell>
          <cell r="BU117">
            <v>214.05099999999999</v>
          </cell>
          <cell r="BV117">
            <v>21.675999999999998</v>
          </cell>
          <cell r="BW117">
            <v>22.116</v>
          </cell>
          <cell r="BX117">
            <v>53.890999999999998</v>
          </cell>
          <cell r="BY117">
            <v>25.937999999999999</v>
          </cell>
          <cell r="BZ117">
            <v>11.939</v>
          </cell>
          <cell r="CA117">
            <v>62.5</v>
          </cell>
          <cell r="CB117">
            <v>97.900001525878906</v>
          </cell>
          <cell r="CC117">
            <v>219.04299926757813</v>
          </cell>
          <cell r="CD117">
            <v>199.87800598144531</v>
          </cell>
          <cell r="CE117">
            <v>227.281005859375</v>
          </cell>
          <cell r="CF117">
            <v>410.2449951171875</v>
          </cell>
          <cell r="CG117">
            <v>619.05401611328125</v>
          </cell>
          <cell r="CH117">
            <v>632.27398681640625</v>
          </cell>
          <cell r="CI117">
            <v>678.77099999999996</v>
          </cell>
          <cell r="CJ117">
            <v>648.36899999999991</v>
          </cell>
          <cell r="CK117">
            <v>516.58299999999997</v>
          </cell>
          <cell r="CL117">
            <v>629.85</v>
          </cell>
          <cell r="CM117">
            <v>411.86599999999999</v>
          </cell>
          <cell r="CN117">
            <v>420.291</v>
          </cell>
          <cell r="CO117">
            <v>447.82399999999996</v>
          </cell>
          <cell r="CP117">
            <v>6060.3001937866211</v>
          </cell>
          <cell r="CQ117">
            <v>6600.3999977111816</v>
          </cell>
          <cell r="CR117">
            <v>6178.3771960139275</v>
          </cell>
          <cell r="CS117">
            <v>6439.5647563934326</v>
          </cell>
          <cell r="CT117">
            <v>7173.3539743423462</v>
          </cell>
          <cell r="CU117">
            <v>7178.7122192382812</v>
          </cell>
          <cell r="CV117">
            <v>5549.6357803344727</v>
          </cell>
          <cell r="CW117">
            <v>4953.8571243286133</v>
          </cell>
          <cell r="CX117">
            <v>4430.9319999999998</v>
          </cell>
          <cell r="CY117">
            <v>4904.9380000000001</v>
          </cell>
          <cell r="CZ117">
            <v>6309.6229999999996</v>
          </cell>
          <cell r="DA117">
            <v>6193.5030000000006</v>
          </cell>
          <cell r="DB117">
            <v>5531.5059999999994</v>
          </cell>
          <cell r="DC117">
            <v>7745.7169999999996</v>
          </cell>
          <cell r="DD117">
            <v>7113.9889999999996</v>
          </cell>
          <cell r="DE117">
            <v>1004.7999877929687</v>
          </cell>
          <cell r="DF117">
            <v>1116.5</v>
          </cell>
          <cell r="DG117">
            <v>1087.7850341796875</v>
          </cell>
          <cell r="DH117">
            <v>1137.5999755859375</v>
          </cell>
          <cell r="DI117">
            <v>1278.4219970703125</v>
          </cell>
          <cell r="DJ117">
            <v>1297.0780029296875</v>
          </cell>
          <cell r="DK117">
            <v>1041.0489501953125</v>
          </cell>
          <cell r="DL117">
            <v>802.19598388671875</v>
          </cell>
          <cell r="DM117">
            <v>692.58899999999994</v>
          </cell>
          <cell r="DN117">
            <v>976.52699999999993</v>
          </cell>
          <cell r="DO117">
            <v>1569.922</v>
          </cell>
          <cell r="DP117">
            <v>1243.422</v>
          </cell>
          <cell r="DQ117">
            <v>1063.0260000000001</v>
          </cell>
          <cell r="DR117">
            <v>1672.1899999999998</v>
          </cell>
          <cell r="DS117">
            <v>1582.6309999999999</v>
          </cell>
          <cell r="DT117">
            <v>5055.5</v>
          </cell>
          <cell r="DU117">
            <v>5483.89990234375</v>
          </cell>
          <cell r="DV117">
            <v>5090.591796875</v>
          </cell>
          <cell r="DW117">
            <v>5301.96484375</v>
          </cell>
          <cell r="DX117">
            <v>5894.93212890625</v>
          </cell>
          <cell r="DY117">
            <v>5881.6337890625</v>
          </cell>
          <cell r="DZ117">
            <v>4508.5869140625</v>
          </cell>
          <cell r="EA117">
            <v>4151.6611328125</v>
          </cell>
          <cell r="EB117">
            <v>3738.3429999999998</v>
          </cell>
          <cell r="EC117">
            <v>3928.4109999999996</v>
          </cell>
          <cell r="ED117">
            <v>4739.701</v>
          </cell>
          <cell r="EE117">
            <v>4950.0810000000001</v>
          </cell>
          <cell r="EF117">
            <v>4468.4799999999996</v>
          </cell>
          <cell r="EG117">
            <v>6073.527</v>
          </cell>
          <cell r="EH117">
            <v>5531.3580000000002</v>
          </cell>
          <cell r="EI117">
            <v>253.072998046875</v>
          </cell>
          <cell r="EJ117">
            <v>256.90899658203125</v>
          </cell>
          <cell r="EK117">
            <v>243.99800109863281</v>
          </cell>
          <cell r="EL117">
            <v>257.2139892578125</v>
          </cell>
          <cell r="EM117">
            <v>291.08099365234375</v>
          </cell>
          <cell r="EN117">
            <v>361.06698608398437</v>
          </cell>
          <cell r="EO117">
            <v>338.010009765625</v>
          </cell>
          <cell r="EP117">
            <v>519.0159912109375</v>
          </cell>
          <cell r="EQ117">
            <v>513.15700000000004</v>
          </cell>
          <cell r="ER117">
            <v>544.98099999999999</v>
          </cell>
          <cell r="ES117">
            <v>695.37299999999993</v>
          </cell>
          <cell r="ET117">
            <v>1799.9599999999998</v>
          </cell>
          <cell r="EU117">
            <v>3435.433</v>
          </cell>
          <cell r="EV117">
            <v>4161.0150000000003</v>
          </cell>
          <cell r="EW117">
            <v>870.44399999999996</v>
          </cell>
          <cell r="EX117">
            <v>580.322998046875</v>
          </cell>
          <cell r="EY117">
            <v>19.004999160766602</v>
          </cell>
          <cell r="EZ117">
            <v>429.13299560546875</v>
          </cell>
          <cell r="FA117">
            <v>243.82899475097656</v>
          </cell>
          <cell r="FB117">
            <v>23.267999649047852</v>
          </cell>
          <cell r="FC117">
            <v>50</v>
          </cell>
          <cell r="FD117">
            <v>0</v>
          </cell>
          <cell r="FE117">
            <v>0</v>
          </cell>
          <cell r="FF117" t="str">
            <v>#N/A N/A</v>
          </cell>
          <cell r="FG117" t="str">
            <v>#N/A N/A</v>
          </cell>
          <cell r="FH117" t="str">
            <v>#N/A N/A</v>
          </cell>
          <cell r="FI117" t="str">
            <v>#N/A N/A</v>
          </cell>
          <cell r="FJ117" t="str">
            <v>#N/A N/A</v>
          </cell>
          <cell r="FK117" t="str">
            <v>#N/A N/A</v>
          </cell>
          <cell r="FL117">
            <v>0</v>
          </cell>
          <cell r="FM117">
            <v>1704.1190185546875</v>
          </cell>
          <cell r="FN117">
            <v>1852.762939453125</v>
          </cell>
          <cell r="FO117">
            <v>2058.988037109375</v>
          </cell>
          <cell r="FP117">
            <v>2250.652099609375</v>
          </cell>
          <cell r="FQ117">
            <v>2661.780029296875</v>
          </cell>
          <cell r="FR117">
            <v>2688.27001953125</v>
          </cell>
          <cell r="FS117">
            <v>3165.904052734375</v>
          </cell>
          <cell r="FT117">
            <v>3396.320068359375</v>
          </cell>
          <cell r="FU117">
            <v>3900.5189999999998</v>
          </cell>
          <cell r="FV117">
            <v>3747.4829999999997</v>
          </cell>
          <cell r="FW117">
            <v>3839.3959999999997</v>
          </cell>
          <cell r="FX117">
            <v>4310.6819999999998</v>
          </cell>
          <cell r="FY117">
            <v>3587.7719999999999</v>
          </cell>
          <cell r="FZ117">
            <v>3564.6209999999996</v>
          </cell>
          <cell r="GA117">
            <v>5473.259</v>
          </cell>
          <cell r="GB117">
            <v>169.94099426269531</v>
          </cell>
          <cell r="GC117">
            <v>187.00300598144531</v>
          </cell>
          <cell r="GD117">
            <v>245.47200012207031</v>
          </cell>
          <cell r="GE117">
            <v>321.20401000976563</v>
          </cell>
          <cell r="GF117">
            <v>344.239990234375</v>
          </cell>
          <cell r="GG117">
            <v>373.44601440429687</v>
          </cell>
          <cell r="GH117">
            <v>393.55999755859375</v>
          </cell>
          <cell r="GI117">
            <v>440.74600219726562</v>
          </cell>
          <cell r="GJ117">
            <v>521.55600000000004</v>
          </cell>
          <cell r="GK117">
            <v>491.54299999999995</v>
          </cell>
          <cell r="GL117">
            <v>443.34999999999997</v>
          </cell>
          <cell r="GM117">
            <v>399.57399999999996</v>
          </cell>
          <cell r="GN117">
            <v>304.411</v>
          </cell>
          <cell r="GO117">
            <v>296.04699999999997</v>
          </cell>
          <cell r="GP117">
            <v>446.52</v>
          </cell>
          <cell r="GQ117">
            <v>3262.552001953125</v>
          </cell>
          <cell r="GR117">
            <v>2896.034912109375</v>
          </cell>
          <cell r="GS117">
            <v>4624.2958984375</v>
          </cell>
          <cell r="GT117">
            <v>3433.989013671875</v>
          </cell>
          <cell r="GU117">
            <v>3733.76708984375</v>
          </cell>
          <cell r="GV117">
            <v>4161.14599609375</v>
          </cell>
          <cell r="GW117">
            <v>5373.55615234375</v>
          </cell>
          <cell r="GX117">
            <v>5034.5087890625</v>
          </cell>
          <cell r="GY117">
            <v>5912.558</v>
          </cell>
          <cell r="GZ117">
            <v>5576.9269999999997</v>
          </cell>
          <cell r="HA117">
            <v>6437.9579999999996</v>
          </cell>
          <cell r="HB117">
            <v>7429.1790000000001</v>
          </cell>
          <cell r="HC117">
            <v>8897.0749999999989</v>
          </cell>
          <cell r="HD117">
            <v>9405.0159999999996</v>
          </cell>
          <cell r="HE117">
            <v>9236.6479999999992</v>
          </cell>
          <cell r="HF117">
            <v>18311.39453125</v>
          </cell>
          <cell r="HG117">
            <v>20482.87890625</v>
          </cell>
          <cell r="HH117">
            <v>19712.80078125</v>
          </cell>
          <cell r="HI117">
            <v>20650.353515625</v>
          </cell>
          <cell r="HJ117">
            <v>26985.779296875</v>
          </cell>
          <cell r="HK117">
            <v>31361.203125</v>
          </cell>
          <cell r="HL117">
            <v>34360.2734375</v>
          </cell>
          <cell r="HM117">
            <v>49962.71875</v>
          </cell>
          <cell r="HN117">
            <v>51666.57</v>
          </cell>
          <cell r="HO117">
            <v>50608.684999999998</v>
          </cell>
          <cell r="HP117">
            <v>52823.680999999997</v>
          </cell>
          <cell r="HQ117">
            <v>53458.54</v>
          </cell>
          <cell r="HR117">
            <v>59894.051999999996</v>
          </cell>
          <cell r="HS117">
            <v>59939.022999999994</v>
          </cell>
          <cell r="HT117">
            <v>68680.069000000003</v>
          </cell>
          <cell r="HU117">
            <v>21803.525390625</v>
          </cell>
          <cell r="HV117">
            <v>23604.853515625</v>
          </cell>
          <cell r="HW117">
            <v>24475.009765625</v>
          </cell>
          <cell r="HX117">
            <v>24198.4609375</v>
          </cell>
          <cell r="HY117">
            <v>30834.923828125</v>
          </cell>
          <cell r="HZ117">
            <v>35630.40625</v>
          </cell>
          <cell r="IA117">
            <v>41425.1796875</v>
          </cell>
          <cell r="IB117">
            <v>56583.08984375</v>
          </cell>
          <cell r="IC117">
            <v>58658.832999999999</v>
          </cell>
          <cell r="ID117">
            <v>57427.706999999995</v>
          </cell>
          <cell r="IE117">
            <v>60725.907999999996</v>
          </cell>
          <cell r="IF117">
            <v>62018.691999999995</v>
          </cell>
          <cell r="IG117">
            <v>69913.506999999998</v>
          </cell>
          <cell r="IH117">
            <v>70100.440999999992</v>
          </cell>
          <cell r="II117">
            <v>78359.561000000002</v>
          </cell>
          <cell r="IJ117">
            <v>100.54399871826172</v>
          </cell>
          <cell r="IK117">
            <v>334.51699829101562</v>
          </cell>
          <cell r="IL117">
            <v>278.29998779296875</v>
          </cell>
          <cell r="IM117">
            <v>316.343994140625</v>
          </cell>
          <cell r="IN117">
            <v>414.8800048828125</v>
          </cell>
          <cell r="IO117">
            <v>387.77801513671875</v>
          </cell>
          <cell r="IP117">
            <v>522.34197998046875</v>
          </cell>
          <cell r="IQ117">
            <v>1123.154052734375</v>
          </cell>
          <cell r="IR117">
            <v>2109.1669999999999</v>
          </cell>
          <cell r="IS117">
            <v>2385.6219999999998</v>
          </cell>
          <cell r="IT117">
            <v>2325.453</v>
          </cell>
          <cell r="IU117">
            <v>2375.5039999999999</v>
          </cell>
          <cell r="IV117">
            <v>2608.3199999999997</v>
          </cell>
          <cell r="IW117">
            <v>3640.6879999999996</v>
          </cell>
          <cell r="IX117">
            <v>3278.4159999999997</v>
          </cell>
          <cell r="IY117">
            <v>4046.5158996582031</v>
          </cell>
          <cell r="IZ117">
            <v>5005.3629150390625</v>
          </cell>
          <cell r="JA117">
            <v>4957.3360595703125</v>
          </cell>
          <cell r="JB117">
            <v>4604.1490478515625</v>
          </cell>
          <cell r="JC117">
            <v>9594.7998046875</v>
          </cell>
          <cell r="JD117">
            <v>14027.720947265625</v>
          </cell>
          <cell r="JE117">
            <v>17311.7587890625</v>
          </cell>
          <cell r="JF117">
            <v>16216.7080078125</v>
          </cell>
          <cell r="JG117">
            <v>14368.642</v>
          </cell>
          <cell r="JH117">
            <v>12679.82</v>
          </cell>
          <cell r="JI117">
            <v>14467.176000000001</v>
          </cell>
          <cell r="JJ117">
            <v>11778.882</v>
          </cell>
          <cell r="JK117">
            <v>11227.109</v>
          </cell>
          <cell r="JL117">
            <v>8960.2469999999994</v>
          </cell>
          <cell r="JM117">
            <v>8969.8819999999996</v>
          </cell>
          <cell r="JN117">
            <v>6155.4049377441406</v>
          </cell>
          <cell r="JO117">
            <v>7692.2860107421875</v>
          </cell>
          <cell r="JP117">
            <v>8200.9100341796875</v>
          </cell>
          <cell r="JQ117">
            <v>7254.4609375</v>
          </cell>
          <cell r="JR117">
            <v>13414.148681640625</v>
          </cell>
          <cell r="JS117">
            <v>18002.97802734375</v>
          </cell>
          <cell r="JT117">
            <v>22350.871826171875</v>
          </cell>
          <cell r="JU117">
            <v>25097.46630859375</v>
          </cell>
          <cell r="JV117">
            <v>24267.565999999999</v>
          </cell>
          <cell r="JW117">
            <v>23062.244000000002</v>
          </cell>
          <cell r="JX117">
            <v>25962.997000000003</v>
          </cell>
          <cell r="JY117">
            <v>24704.464</v>
          </cell>
          <cell r="JZ117">
            <v>29145.166000000001</v>
          </cell>
          <cell r="KA117">
            <v>27665.468999999997</v>
          </cell>
          <cell r="KB117">
            <v>29097.415000000001</v>
          </cell>
          <cell r="KC117">
            <v>101.70500183105469</v>
          </cell>
          <cell r="KD117">
            <v>100.36100006103516</v>
          </cell>
          <cell r="KE117">
            <v>112.63099670410156</v>
          </cell>
          <cell r="KF117">
            <v>94.920997619628906</v>
          </cell>
          <cell r="KG117">
            <v>135.05799865722656</v>
          </cell>
          <cell r="KH117">
            <v>117.78800201416016</v>
          </cell>
          <cell r="KI117">
            <v>88.387001037597656</v>
          </cell>
          <cell r="KJ117">
            <v>122.8489990234375</v>
          </cell>
          <cell r="KK117">
            <v>143.78399999999999</v>
          </cell>
          <cell r="KL117">
            <v>141.60499999999999</v>
          </cell>
          <cell r="KM117">
            <v>126.896</v>
          </cell>
          <cell r="KN117">
            <v>132.79599999999999</v>
          </cell>
          <cell r="KO117">
            <v>145.13800000000001</v>
          </cell>
          <cell r="KP117">
            <v>168.65600000000001</v>
          </cell>
          <cell r="KQ117">
            <v>273.83999999999997</v>
          </cell>
          <cell r="KR117">
            <v>15648.11979675293</v>
          </cell>
          <cell r="KS117">
            <v>15912.56827545166</v>
          </cell>
          <cell r="KT117">
            <v>16274.099990844727</v>
          </cell>
          <cell r="KU117">
            <v>16943.999610900879</v>
          </cell>
          <cell r="KV117">
            <v>17420.774063110352</v>
          </cell>
          <cell r="KW117">
            <v>17627.42716217041</v>
          </cell>
          <cell r="KX117">
            <v>19074.306434631348</v>
          </cell>
          <cell r="KY117">
            <v>31485.625366210938</v>
          </cell>
          <cell r="KZ117">
            <v>34391.267</v>
          </cell>
          <cell r="LA117">
            <v>34365.462999999996</v>
          </cell>
          <cell r="LB117">
            <v>34762.911</v>
          </cell>
          <cell r="LC117">
            <v>37314.227999999996</v>
          </cell>
          <cell r="LD117">
            <v>40768.341</v>
          </cell>
          <cell r="LE117">
            <v>42434.972000000002</v>
          </cell>
          <cell r="LF117">
            <v>49262.146000000001</v>
          </cell>
          <cell r="LG117">
            <v>-4664.39990234375</v>
          </cell>
          <cell r="LH117">
            <v>-2526.39990234375</v>
          </cell>
          <cell r="LI117">
            <v>-1585.98095703125</v>
          </cell>
          <cell r="LJ117">
            <v>-2433.236083984375</v>
          </cell>
          <cell r="LK117">
            <v>-6425.248046875</v>
          </cell>
          <cell r="LL117">
            <v>-6733.88720703125</v>
          </cell>
          <cell r="LM117">
            <v>-5927.2861328125</v>
          </cell>
          <cell r="LN117">
            <v>-3751.01611328125</v>
          </cell>
          <cell r="LO117">
            <v>-1406.2069999999999</v>
          </cell>
          <cell r="LP117">
            <v>-2862.4939999999997</v>
          </cell>
          <cell r="LQ117">
            <v>-5882.17</v>
          </cell>
          <cell r="LR117">
            <v>-2231.027</v>
          </cell>
          <cell r="LS117">
            <v>-4036.308</v>
          </cell>
          <cell r="LT117">
            <v>-4371.5349999999999</v>
          </cell>
          <cell r="LU117">
            <v>-6977.3449999999993</v>
          </cell>
          <cell r="LV117" t="str">
            <v>#N/A N/A</v>
          </cell>
          <cell r="LW117" t="str">
            <v>#N/A N/A</v>
          </cell>
          <cell r="LX117" t="str">
            <v>#N/A N/A</v>
          </cell>
          <cell r="LY117" t="str">
            <v>#N/A N/A</v>
          </cell>
          <cell r="LZ117" t="str">
            <v>#N/A N/A</v>
          </cell>
          <cell r="MA117" t="str">
            <v>#N/A N/A</v>
          </cell>
          <cell r="MB117" t="str">
            <v>#N/A N/A</v>
          </cell>
          <cell r="MC117">
            <v>288.260986328125</v>
          </cell>
          <cell r="MD117">
            <v>206.48699999999999</v>
          </cell>
          <cell r="ME117">
            <v>486.887</v>
          </cell>
          <cell r="MF117">
            <v>337.45499999999998</v>
          </cell>
          <cell r="MG117">
            <v>1084.5999999999999</v>
          </cell>
          <cell r="MH117">
            <v>498.43299999999999</v>
          </cell>
          <cell r="MI117">
            <v>316.637</v>
          </cell>
          <cell r="MJ117">
            <v>422.87299999999999</v>
          </cell>
          <cell r="MK117" t="str">
            <v>#N/A N/A</v>
          </cell>
          <cell r="ML117" t="str">
            <v>#N/A N/A</v>
          </cell>
          <cell r="MM117" t="str">
            <v>#N/A N/A</v>
          </cell>
          <cell r="MN117" t="str">
            <v>#N/A N/A</v>
          </cell>
          <cell r="MO117" t="str">
            <v>#N/A N/A</v>
          </cell>
          <cell r="MP117" t="str">
            <v>#N/A N/A</v>
          </cell>
          <cell r="MQ117" t="str">
            <v>#N/A N/A</v>
          </cell>
          <cell r="MR117" t="str">
            <v>#N/A N/A</v>
          </cell>
          <cell r="MS117">
            <v>62.686</v>
          </cell>
          <cell r="MT117">
            <v>214.39699999999999</v>
          </cell>
          <cell r="MU117">
            <v>776.16</v>
          </cell>
          <cell r="MV117">
            <v>-424.76900000000001</v>
          </cell>
          <cell r="MW117">
            <v>903.83499999999992</v>
          </cell>
          <cell r="MX117">
            <v>1009.87</v>
          </cell>
          <cell r="MY117">
            <v>1791.298</v>
          </cell>
          <cell r="MZ117">
            <v>-4913.89990234375</v>
          </cell>
          <cell r="NA117">
            <v>-5367.60009765625</v>
          </cell>
          <cell r="NB117">
            <v>-5107.94091796875</v>
          </cell>
          <cell r="NC117">
            <v>-5166.68603515625</v>
          </cell>
          <cell r="ND117">
            <v>-7061.78515625</v>
          </cell>
          <cell r="NE117">
            <v>-5694.462890625</v>
          </cell>
          <cell r="NF117">
            <v>-4590.9541015625</v>
          </cell>
          <cell r="NG117">
            <v>-4569.498046875</v>
          </cell>
          <cell r="NH117">
            <v>-4103.4440000000004</v>
          </cell>
          <cell r="NI117">
            <v>-3940.7219999999998</v>
          </cell>
          <cell r="NJ117">
            <v>-4378.8099999999995</v>
          </cell>
          <cell r="NK117">
            <v>-4420.3729999999996</v>
          </cell>
          <cell r="NL117">
            <v>-3515.2669999999998</v>
          </cell>
          <cell r="NM117">
            <v>-4387.49</v>
          </cell>
          <cell r="NN117">
            <v>-4169.1260000000002</v>
          </cell>
          <cell r="NO117">
            <v>1336.0999755859375</v>
          </cell>
          <cell r="NP117">
            <v>1476.300048828125</v>
          </cell>
          <cell r="NQ117">
            <v>1688.3740234375</v>
          </cell>
          <cell r="NR117">
            <v>1769.0260009765625</v>
          </cell>
          <cell r="NS117">
            <v>1723.8609619140625</v>
          </cell>
          <cell r="NT117">
            <v>2068.177001953125</v>
          </cell>
          <cell r="NU117">
            <v>2399.14404296875</v>
          </cell>
          <cell r="NV117">
            <v>3083.573974609375</v>
          </cell>
          <cell r="NW117">
            <v>3188.0719999999997</v>
          </cell>
          <cell r="NX117">
            <v>3448.9259999999999</v>
          </cell>
          <cell r="NY117">
            <v>3404.4609999999998</v>
          </cell>
          <cell r="NZ117">
            <v>3813.0909999999999</v>
          </cell>
          <cell r="OA117">
            <v>4092.5649999999996</v>
          </cell>
          <cell r="OB117">
            <v>5020.5010000000002</v>
          </cell>
          <cell r="OC117">
            <v>5114.9989999999998</v>
          </cell>
          <cell r="OD117" t="str">
            <v>CLP</v>
          </cell>
        </row>
        <row r="118">
          <cell r="C118" t="str">
            <v>CEM SA</v>
          </cell>
          <cell r="D118" t="str">
            <v>#N/A N/A</v>
          </cell>
          <cell r="E118" t="str">
            <v>#N/A N/A</v>
          </cell>
          <cell r="F118" t="str">
            <v>#N/A N/A</v>
          </cell>
          <cell r="G118">
            <v>36841.288</v>
          </cell>
          <cell r="H118">
            <v>46373.315999999999</v>
          </cell>
          <cell r="I118">
            <v>55045.101000000002</v>
          </cell>
          <cell r="J118">
            <v>49528.885999999999</v>
          </cell>
          <cell r="K118">
            <v>42135.286189876861</v>
          </cell>
          <cell r="L118">
            <v>52577.088012476423</v>
          </cell>
          <cell r="M118">
            <v>24469.516002093977</v>
          </cell>
          <cell r="N118">
            <v>19131.167768714175</v>
          </cell>
          <cell r="O118">
            <v>20090.501154533649</v>
          </cell>
          <cell r="P118">
            <v>19730.032999999999</v>
          </cell>
          <cell r="Q118">
            <v>22632.565999999999</v>
          </cell>
          <cell r="R118" t="str">
            <v>#N/A N/A</v>
          </cell>
          <cell r="S118" t="str">
            <v>#N/A N/A</v>
          </cell>
          <cell r="T118" t="str">
            <v>#N/A N/A</v>
          </cell>
          <cell r="U118" t="str">
            <v>#N/A N/A</v>
          </cell>
          <cell r="V118">
            <v>26041.687999999998</v>
          </cell>
          <cell r="W118">
            <v>36357.599999999999</v>
          </cell>
          <cell r="X118">
            <v>44695.421999999999</v>
          </cell>
          <cell r="Y118">
            <v>38906.593999999997</v>
          </cell>
          <cell r="Z118">
            <v>30905.356522640534</v>
          </cell>
          <cell r="AA118">
            <v>42462.147996731466</v>
          </cell>
          <cell r="AB118">
            <v>18022.9908137977</v>
          </cell>
          <cell r="AC118">
            <v>12370.72333450563</v>
          </cell>
          <cell r="AD118">
            <v>12438.958656676192</v>
          </cell>
          <cell r="AE118">
            <v>12695.610999999999</v>
          </cell>
          <cell r="AF118">
            <v>14537.053</v>
          </cell>
          <cell r="AG118" t="str">
            <v>#N/A N/A</v>
          </cell>
          <cell r="AH118" t="str">
            <v>#N/A N/A</v>
          </cell>
          <cell r="AI118" t="str">
            <v>#N/A N/A</v>
          </cell>
          <cell r="AJ118" t="str">
            <v>#N/A N/A</v>
          </cell>
          <cell r="AK118">
            <v>4830.473</v>
          </cell>
          <cell r="AL118">
            <v>4344.5510000000004</v>
          </cell>
          <cell r="AM118">
            <v>4631.0390000000007</v>
          </cell>
          <cell r="AN118">
            <v>5304.9160000000002</v>
          </cell>
          <cell r="AO118">
            <v>5126.8649398862171</v>
          </cell>
          <cell r="AP118">
            <v>9970.6375494216409</v>
          </cell>
          <cell r="AQ118">
            <v>9303.6398557081975</v>
          </cell>
          <cell r="AR118">
            <v>3876.0335328855549</v>
          </cell>
          <cell r="AS118">
            <v>3894.6371131609335</v>
          </cell>
          <cell r="AT118">
            <v>4281.5330000000004</v>
          </cell>
          <cell r="AU118">
            <v>3967.5730000000003</v>
          </cell>
          <cell r="AV118" t="str">
            <v>#N/A N/A</v>
          </cell>
          <cell r="AW118" t="str">
            <v>#N/A N/A</v>
          </cell>
          <cell r="AX118" t="str">
            <v>#N/A N/A</v>
          </cell>
          <cell r="AY118" t="str">
            <v>#N/A N/A</v>
          </cell>
          <cell r="AZ118">
            <v>2305.107</v>
          </cell>
          <cell r="BA118">
            <v>1798.365</v>
          </cell>
          <cell r="BB118">
            <v>2231.7059999999997</v>
          </cell>
          <cell r="BC118">
            <v>2587.4519999999998</v>
          </cell>
          <cell r="BD118">
            <v>3741.633529970366</v>
          </cell>
          <cell r="BE118">
            <v>8323.6518030458665</v>
          </cell>
          <cell r="BF118">
            <v>8075.5690684119591</v>
          </cell>
          <cell r="BG118">
            <v>3049.2760666489871</v>
          </cell>
          <cell r="BH118">
            <v>3437.3479571441999</v>
          </cell>
          <cell r="BI118">
            <v>3910.8529999999996</v>
          </cell>
          <cell r="BJ118">
            <v>2932.7419999999997</v>
          </cell>
          <cell r="BK118" t="str">
            <v>#N/A N/A</v>
          </cell>
          <cell r="BL118" t="str">
            <v>#N/A N/A</v>
          </cell>
          <cell r="BM118" t="str">
            <v>#N/A N/A</v>
          </cell>
          <cell r="BN118" t="str">
            <v>#N/A N/A</v>
          </cell>
          <cell r="BO118">
            <v>123.31099999999999</v>
          </cell>
          <cell r="BP118">
            <v>91.938999999999993</v>
          </cell>
          <cell r="BQ118">
            <v>29.689999999999998</v>
          </cell>
          <cell r="BR118">
            <v>26.212999999999997</v>
          </cell>
          <cell r="BS118">
            <v>24.586600256675045</v>
          </cell>
          <cell r="BT118">
            <v>62.208130358465787</v>
          </cell>
          <cell r="BU118">
            <v>26.602557424692009</v>
          </cell>
          <cell r="BV118">
            <v>9.7265584263125593</v>
          </cell>
          <cell r="BW118">
            <v>12.38594680435356</v>
          </cell>
          <cell r="BX118">
            <v>19.143000000000001</v>
          </cell>
          <cell r="BY118">
            <v>71.963999999999999</v>
          </cell>
          <cell r="BZ118" t="str">
            <v>#N/A N/A</v>
          </cell>
          <cell r="CA118" t="str">
            <v>#N/A N/A</v>
          </cell>
          <cell r="CB118" t="str">
            <v>#N/A N/A</v>
          </cell>
          <cell r="CC118" t="str">
            <v>#N/A N/A</v>
          </cell>
          <cell r="CD118">
            <v>567.65800000000002</v>
          </cell>
          <cell r="CE118">
            <v>718.35599999999999</v>
          </cell>
          <cell r="CF118">
            <v>709.16</v>
          </cell>
          <cell r="CG118">
            <v>555.01199999999994</v>
          </cell>
          <cell r="CH118">
            <v>233.57270243841293</v>
          </cell>
          <cell r="CI118">
            <v>350.81306300511852</v>
          </cell>
          <cell r="CJ118">
            <v>150.42537016507663</v>
          </cell>
          <cell r="CK118">
            <v>86.080042072866149</v>
          </cell>
          <cell r="CL118">
            <v>42.11221913480211</v>
          </cell>
          <cell r="CM118">
            <v>22.876999999999999</v>
          </cell>
          <cell r="CN118">
            <v>1671.6599999999999</v>
          </cell>
          <cell r="CO118" t="str">
            <v>#N/A N/A</v>
          </cell>
          <cell r="CP118" t="str">
            <v>#N/A N/A</v>
          </cell>
          <cell r="CQ118" t="str">
            <v>#N/A N/A</v>
          </cell>
          <cell r="CR118" t="str">
            <v>#N/A N/A</v>
          </cell>
          <cell r="CS118">
            <v>2182.8849999999998</v>
          </cell>
          <cell r="CT118">
            <v>1031.9160000000002</v>
          </cell>
          <cell r="CU118">
            <v>421.32100000000014</v>
          </cell>
          <cell r="CV118">
            <v>1588.1780000000003</v>
          </cell>
          <cell r="CW118">
            <v>3666.7561564614007</v>
          </cell>
          <cell r="CX118">
            <v>8722.3957205894749</v>
          </cell>
          <cell r="CY118">
            <v>8046.5480966759333</v>
          </cell>
          <cell r="CZ118">
            <v>2757.965641780926</v>
          </cell>
          <cell r="DA118">
            <v>2907.7248717900416</v>
          </cell>
          <cell r="DB118">
            <v>3844.3150000000001</v>
          </cell>
          <cell r="DC118">
            <v>986.52099999999996</v>
          </cell>
          <cell r="DD118" t="str">
            <v>#N/A N/A</v>
          </cell>
          <cell r="DE118" t="str">
            <v>#N/A N/A</v>
          </cell>
          <cell r="DF118" t="str">
            <v>#N/A N/A</v>
          </cell>
          <cell r="DG118" t="str">
            <v>#N/A N/A</v>
          </cell>
          <cell r="DH118">
            <v>419.399</v>
          </cell>
          <cell r="DI118">
            <v>393.291</v>
          </cell>
          <cell r="DJ118">
            <v>190.40699999999998</v>
          </cell>
          <cell r="DK118">
            <v>167.643</v>
          </cell>
          <cell r="DL118">
            <v>638.13403393461124</v>
          </cell>
          <cell r="DM118">
            <v>1379.2868247512292</v>
          </cell>
          <cell r="DN118">
            <v>1241.6139074397161</v>
          </cell>
          <cell r="DO118">
            <v>500.91775895509682</v>
          </cell>
          <cell r="DP118">
            <v>540.02728066981513</v>
          </cell>
          <cell r="DQ118">
            <v>663.995</v>
          </cell>
          <cell r="DR118">
            <v>534.01900000000001</v>
          </cell>
          <cell r="DS118" t="str">
            <v>#N/A N/A</v>
          </cell>
          <cell r="DT118" t="str">
            <v>#N/A N/A</v>
          </cell>
          <cell r="DU118" t="str">
            <v>#N/A N/A</v>
          </cell>
          <cell r="DV118" t="str">
            <v>#N/A N/A</v>
          </cell>
          <cell r="DW118">
            <v>1763.4859999999999</v>
          </cell>
          <cell r="DX118">
            <v>638.625</v>
          </cell>
          <cell r="DY118">
            <v>230.91399999999999</v>
          </cell>
          <cell r="DZ118">
            <v>1420.5349999999999</v>
          </cell>
          <cell r="EA118">
            <v>3028.6221225267896</v>
          </cell>
          <cell r="EB118">
            <v>7343.1088958382443</v>
          </cell>
          <cell r="EC118">
            <v>6804.9341892362163</v>
          </cell>
          <cell r="ED118">
            <v>2257.0478828258288</v>
          </cell>
          <cell r="EE118">
            <v>2367.6975911202267</v>
          </cell>
          <cell r="EF118">
            <v>3180.3199999999997</v>
          </cell>
          <cell r="EG118">
            <v>452.50199999999995</v>
          </cell>
          <cell r="EH118" t="str">
            <v>#N/A N/A</v>
          </cell>
          <cell r="EI118" t="str">
            <v>#N/A N/A</v>
          </cell>
          <cell r="EJ118" t="str">
            <v>#N/A N/A</v>
          </cell>
          <cell r="EK118" t="str">
            <v>#N/A N/A</v>
          </cell>
          <cell r="EL118">
            <v>143.41499999999999</v>
          </cell>
          <cell r="EM118">
            <v>205.952</v>
          </cell>
          <cell r="EN118">
            <v>681.79300000000001</v>
          </cell>
          <cell r="EO118">
            <v>1147.617</v>
          </cell>
          <cell r="EP118">
            <v>1939.4739</v>
          </cell>
          <cell r="EQ118">
            <v>2621.268</v>
          </cell>
          <cell r="ER118">
            <v>57.144999999999996</v>
          </cell>
          <cell r="ES118">
            <v>950.3981500000001</v>
          </cell>
          <cell r="ET118">
            <v>1013.0676000000001</v>
          </cell>
          <cell r="EU118">
            <v>2078.7559999999999</v>
          </cell>
          <cell r="EV118">
            <v>4486.0079999999998</v>
          </cell>
          <cell r="EW118" t="str">
            <v>#N/A N/A</v>
          </cell>
          <cell r="EX118" t="str">
            <v>#N/A N/A</v>
          </cell>
          <cell r="EY118" t="str">
            <v>#N/A N/A</v>
          </cell>
          <cell r="EZ118" t="str">
            <v>#N/A N/A</v>
          </cell>
          <cell r="FA118">
            <v>0</v>
          </cell>
          <cell r="FB118">
            <v>113.48899999999999</v>
          </cell>
          <cell r="FC118">
            <v>47.043999999999997</v>
          </cell>
          <cell r="FD118">
            <v>0</v>
          </cell>
          <cell r="FE118">
            <v>296.85825</v>
          </cell>
          <cell r="FF118">
            <v>387.036</v>
          </cell>
          <cell r="FG118">
            <v>33.247999999999998</v>
          </cell>
          <cell r="FH118" t="str">
            <v>#N/A N/A</v>
          </cell>
          <cell r="FI118">
            <v>0</v>
          </cell>
          <cell r="FJ118">
            <v>1.23</v>
          </cell>
          <cell r="FK118">
            <v>0</v>
          </cell>
          <cell r="FL118" t="str">
            <v>#N/A N/A</v>
          </cell>
          <cell r="FM118" t="str">
            <v>#N/A N/A</v>
          </cell>
          <cell r="FN118" t="str">
            <v>#N/A N/A</v>
          </cell>
          <cell r="FO118" t="str">
            <v>#N/A N/A</v>
          </cell>
          <cell r="FP118">
            <v>7320.0229999999992</v>
          </cell>
          <cell r="FQ118">
            <v>8101.634</v>
          </cell>
          <cell r="FR118">
            <v>9550.4290000000001</v>
          </cell>
          <cell r="FS118">
            <v>7679.1559999999999</v>
          </cell>
          <cell r="FT118" t="str">
            <v>#N/A N/A</v>
          </cell>
          <cell r="FU118" t="str">
            <v>#N/A N/A</v>
          </cell>
          <cell r="FV118">
            <v>4667.7074999999995</v>
          </cell>
          <cell r="FW118">
            <v>3863.3565100000005</v>
          </cell>
          <cell r="FX118">
            <v>3292.4696999999996</v>
          </cell>
          <cell r="FY118">
            <v>3301.7559999999999</v>
          </cell>
          <cell r="FZ118">
            <v>3734.2689999999998</v>
          </cell>
          <cell r="GA118" t="str">
            <v>#N/A N/A</v>
          </cell>
          <cell r="GB118" t="str">
            <v>#N/A N/A</v>
          </cell>
          <cell r="GC118" t="str">
            <v>#N/A N/A</v>
          </cell>
          <cell r="GD118" t="str">
            <v>#N/A N/A</v>
          </cell>
          <cell r="GE118">
            <v>9449.2780000000002</v>
          </cell>
          <cell r="GF118">
            <v>11468.878999999999</v>
          </cell>
          <cell r="GG118">
            <v>9191.491</v>
          </cell>
          <cell r="GH118">
            <v>8045.4870000000001</v>
          </cell>
          <cell r="GI118">
            <v>6595.8350999999984</v>
          </cell>
          <cell r="GJ118">
            <v>6838.884</v>
          </cell>
          <cell r="GK118">
            <v>5476.0495000000001</v>
          </cell>
          <cell r="GL118">
            <v>2850.2368699999997</v>
          </cell>
          <cell r="GM118">
            <v>3700.2189000000003</v>
          </cell>
          <cell r="GN118">
            <v>3214.4079999999999</v>
          </cell>
          <cell r="GO118">
            <v>3815.1609999999996</v>
          </cell>
          <cell r="GP118" t="str">
            <v>#N/A N/A</v>
          </cell>
          <cell r="GQ118" t="str">
            <v>#N/A N/A</v>
          </cell>
          <cell r="GR118" t="str">
            <v>#N/A N/A</v>
          </cell>
          <cell r="GS118" t="str">
            <v>#N/A N/A</v>
          </cell>
          <cell r="GT118">
            <v>19248.471999999998</v>
          </cell>
          <cell r="GU118">
            <v>22580.710999999999</v>
          </cell>
          <cell r="GV118">
            <v>21950.222999999998</v>
          </cell>
          <cell r="GW118">
            <v>20114.326999999997</v>
          </cell>
          <cell r="GX118">
            <v>18792.395850000001</v>
          </cell>
          <cell r="GY118">
            <v>21715.667999999998</v>
          </cell>
          <cell r="GZ118">
            <v>11051.323499999999</v>
          </cell>
          <cell r="HA118">
            <v>8290.2488500000018</v>
          </cell>
          <cell r="HB118">
            <v>8218.5634500000015</v>
          </cell>
          <cell r="HC118">
            <v>9763.0659999999989</v>
          </cell>
          <cell r="HD118">
            <v>13895.136999999999</v>
          </cell>
          <cell r="HE118" t="str">
            <v>#N/A N/A</v>
          </cell>
          <cell r="HF118" t="str">
            <v>#N/A N/A</v>
          </cell>
          <cell r="HG118" t="str">
            <v>#N/A N/A</v>
          </cell>
          <cell r="HH118" t="str">
            <v>#N/A N/A</v>
          </cell>
          <cell r="HI118">
            <v>20084.665999999997</v>
          </cell>
          <cell r="HJ118">
            <v>20083.567999999999</v>
          </cell>
          <cell r="HK118">
            <v>19101.784</v>
          </cell>
          <cell r="HL118">
            <v>19236.5</v>
          </cell>
          <cell r="HM118">
            <v>14751.5715</v>
          </cell>
          <cell r="HN118">
            <v>10052.64</v>
          </cell>
          <cell r="HO118">
            <v>6201.7910000000002</v>
          </cell>
          <cell r="HP118">
            <v>3598.1068499999997</v>
          </cell>
          <cell r="HQ118">
            <v>3708.6261000000004</v>
          </cell>
          <cell r="HR118">
            <v>3462.9549999999999</v>
          </cell>
          <cell r="HS118">
            <v>4177.384</v>
          </cell>
          <cell r="HT118" t="str">
            <v>#N/A N/A</v>
          </cell>
          <cell r="HU118" t="str">
            <v>#N/A N/A</v>
          </cell>
          <cell r="HV118" t="str">
            <v>#N/A N/A</v>
          </cell>
          <cell r="HW118" t="str">
            <v>#N/A N/A</v>
          </cell>
          <cell r="HX118">
            <v>41723.148999999998</v>
          </cell>
          <cell r="HY118">
            <v>45642.017</v>
          </cell>
          <cell r="HZ118">
            <v>44100.593000000001</v>
          </cell>
          <cell r="IA118">
            <v>42342.237000000001</v>
          </cell>
          <cell r="IB118">
            <v>34945.544249999999</v>
          </cell>
          <cell r="IC118">
            <v>36027.576000000001</v>
          </cell>
          <cell r="ID118">
            <v>20573.238999999994</v>
          </cell>
          <cell r="IE118">
            <v>15285.370750000002</v>
          </cell>
          <cell r="IF118">
            <v>14922.254550000001</v>
          </cell>
          <cell r="IG118">
            <v>13296.520999999999</v>
          </cell>
          <cell r="IH118">
            <v>52348.348999999995</v>
          </cell>
          <cell r="II118" t="str">
            <v>#N/A N/A</v>
          </cell>
          <cell r="IJ118" t="str">
            <v>#N/A N/A</v>
          </cell>
          <cell r="IK118" t="str">
            <v>#N/A N/A</v>
          </cell>
          <cell r="IL118" t="str">
            <v>#N/A N/A</v>
          </cell>
          <cell r="IM118">
            <v>2219.0309999999999</v>
          </cell>
          <cell r="IN118">
            <v>1893.6809999999998</v>
          </cell>
          <cell r="IO118">
            <v>3073.25</v>
          </cell>
          <cell r="IP118">
            <v>1637.761</v>
          </cell>
          <cell r="IQ118">
            <v>3008.6710499999999</v>
          </cell>
          <cell r="IR118">
            <v>3244.1760000000004</v>
          </cell>
          <cell r="IS118">
            <v>1852.0174999999999</v>
          </cell>
          <cell r="IT118">
            <v>1382.7455199999999</v>
          </cell>
          <cell r="IU118">
            <v>1606.3006500000001</v>
          </cell>
          <cell r="IV118">
            <v>1265.835</v>
          </cell>
          <cell r="IW118">
            <v>1483.194</v>
          </cell>
          <cell r="IX118" t="str">
            <v>#N/A N/A</v>
          </cell>
          <cell r="IY118" t="str">
            <v>#N/A N/A</v>
          </cell>
          <cell r="IZ118" t="str">
            <v>#N/A N/A</v>
          </cell>
          <cell r="JA118" t="str">
            <v>#N/A N/A</v>
          </cell>
          <cell r="JB118">
            <v>6017.66</v>
          </cell>
          <cell r="JC118">
            <v>8581.4969999999994</v>
          </cell>
          <cell r="JD118">
            <v>5710.7829999999994</v>
          </cell>
          <cell r="JE118">
            <v>2584.3780000000002</v>
          </cell>
          <cell r="JF118">
            <v>4810.6260000000002</v>
          </cell>
          <cell r="JG118">
            <v>6838.4160000000002</v>
          </cell>
          <cell r="JH118">
            <v>2631.2675000000004</v>
          </cell>
          <cell r="JI118">
            <v>348.08033</v>
          </cell>
          <cell r="JJ118">
            <v>647.87985000000015</v>
          </cell>
          <cell r="JK118">
            <v>226.62299999999999</v>
          </cell>
          <cell r="JL118">
            <v>27452.305</v>
          </cell>
          <cell r="JM118" t="str">
            <v>#N/A N/A</v>
          </cell>
          <cell r="JN118" t="str">
            <v>#N/A N/A</v>
          </cell>
          <cell r="JO118" t="str">
            <v>#N/A N/A</v>
          </cell>
          <cell r="JP118" t="str">
            <v>#N/A N/A</v>
          </cell>
          <cell r="JQ118">
            <v>11434.771999999999</v>
          </cell>
          <cell r="JR118">
            <v>14521.123</v>
          </cell>
          <cell r="JS118">
            <v>12971.789999999999</v>
          </cell>
          <cell r="JT118">
            <v>8241.8549999999996</v>
          </cell>
          <cell r="JU118">
            <v>10584.899549999998</v>
          </cell>
          <cell r="JV118">
            <v>15011.568000000001</v>
          </cell>
          <cell r="JW118">
            <v>8113.5509999999995</v>
          </cell>
          <cell r="JX118">
            <v>4349.8071499999996</v>
          </cell>
          <cell r="JY118">
            <v>5445.2383500000005</v>
          </cell>
          <cell r="JZ118">
            <v>3698.41</v>
          </cell>
          <cell r="KA118">
            <v>32324.815999999999</v>
          </cell>
          <cell r="KB118" t="str">
            <v>#N/A N/A</v>
          </cell>
          <cell r="KC118" t="str">
            <v>#N/A N/A</v>
          </cell>
          <cell r="KD118" t="str">
            <v>#N/A N/A</v>
          </cell>
          <cell r="KE118" t="str">
            <v>#N/A N/A</v>
          </cell>
          <cell r="KF118">
            <v>500.07</v>
          </cell>
          <cell r="KG118">
            <v>692.40300000000002</v>
          </cell>
          <cell r="KH118">
            <v>756.36199999999997</v>
          </cell>
          <cell r="KI118">
            <v>773.35199999999998</v>
          </cell>
          <cell r="KJ118">
            <v>431.33249999999998</v>
          </cell>
          <cell r="KK118">
            <v>476.42400000000004</v>
          </cell>
          <cell r="KL118">
            <v>0</v>
          </cell>
          <cell r="KM118">
            <v>0</v>
          </cell>
          <cell r="KN118">
            <v>0</v>
          </cell>
          <cell r="KO118">
            <v>0</v>
          </cell>
          <cell r="KP118">
            <v>0</v>
          </cell>
          <cell r="KQ118" t="str">
            <v>#N/A N/A</v>
          </cell>
          <cell r="KR118" t="str">
            <v>#N/A N/A</v>
          </cell>
          <cell r="KS118" t="str">
            <v>#N/A N/A</v>
          </cell>
          <cell r="KT118" t="str">
            <v>#N/A N/A</v>
          </cell>
          <cell r="KU118">
            <v>30288.376999999993</v>
          </cell>
          <cell r="KV118">
            <v>31120.893999999997</v>
          </cell>
          <cell r="KW118">
            <v>31128.803</v>
          </cell>
          <cell r="KX118">
            <v>34100.381999999998</v>
          </cell>
          <cell r="KY118">
            <v>24360.644699999997</v>
          </cell>
          <cell r="KZ118">
            <v>21016.007999999994</v>
          </cell>
          <cell r="LA118">
            <v>12459.688</v>
          </cell>
          <cell r="LB118">
            <v>10935.563599999999</v>
          </cell>
          <cell r="LC118">
            <v>9477.0162000000018</v>
          </cell>
          <cell r="LD118">
            <v>9598.1109999999971</v>
          </cell>
          <cell r="LE118">
            <v>20023.532999999999</v>
          </cell>
          <cell r="LF118" t="str">
            <v>#N/A N/A</v>
          </cell>
          <cell r="LG118" t="str">
            <v>#N/A N/A</v>
          </cell>
          <cell r="LH118" t="str">
            <v>#N/A N/A</v>
          </cell>
          <cell r="LI118" t="str">
            <v>#N/A N/A</v>
          </cell>
          <cell r="LJ118">
            <v>-4396.3319999999994</v>
          </cell>
          <cell r="LK118">
            <v>-1788.62</v>
          </cell>
          <cell r="LL118">
            <v>-1177.2670000000001</v>
          </cell>
          <cell r="LM118">
            <v>-970.41</v>
          </cell>
          <cell r="LN118">
            <v>-1128.1896799597027</v>
          </cell>
          <cell r="LO118">
            <v>-1764.7732718905743</v>
          </cell>
          <cell r="LP118">
            <v>-970.75150457012467</v>
          </cell>
          <cell r="LQ118">
            <v>-441.09942463327451</v>
          </cell>
          <cell r="LR118">
            <v>-215.0200365235778</v>
          </cell>
          <cell r="LS118">
            <v>-237.054</v>
          </cell>
          <cell r="LT118">
            <v>-455.80099999999999</v>
          </cell>
          <cell r="LU118" t="str">
            <v>#N/A N/A</v>
          </cell>
          <cell r="LV118" t="str">
            <v>#N/A N/A</v>
          </cell>
          <cell r="LW118" t="str">
            <v>#N/A N/A</v>
          </cell>
          <cell r="LX118" t="str">
            <v>#N/A N/A</v>
          </cell>
          <cell r="LY118" t="str">
            <v>#N/A N/A</v>
          </cell>
          <cell r="LZ118" t="str">
            <v>#N/A N/A</v>
          </cell>
          <cell r="MA118" t="str">
            <v>#N/A N/A</v>
          </cell>
          <cell r="MB118" t="str">
            <v>#N/A N/A</v>
          </cell>
          <cell r="MC118" t="str">
            <v>#N/A N/A</v>
          </cell>
          <cell r="MD118" t="str">
            <v>#N/A N/A</v>
          </cell>
          <cell r="ME118" t="str">
            <v>#N/A N/A</v>
          </cell>
          <cell r="MF118" t="str">
            <v>#N/A N/A</v>
          </cell>
          <cell r="MG118">
            <v>7.9270059547862788</v>
          </cell>
          <cell r="MH118">
            <v>11.626999999999999</v>
          </cell>
          <cell r="MI118">
            <v>1422.6689999999999</v>
          </cell>
          <cell r="MJ118" t="str">
            <v>#N/A N/A</v>
          </cell>
          <cell r="MK118" t="str">
            <v>#N/A N/A</v>
          </cell>
          <cell r="ML118" t="str">
            <v>#N/A N/A</v>
          </cell>
          <cell r="MM118" t="str">
            <v>#N/A N/A</v>
          </cell>
          <cell r="MN118" t="str">
            <v>#N/A N/A</v>
          </cell>
          <cell r="MO118" t="str">
            <v>#N/A N/A</v>
          </cell>
          <cell r="MP118" t="str">
            <v>#N/A N/A</v>
          </cell>
          <cell r="MQ118" t="str">
            <v>#N/A N/A</v>
          </cell>
          <cell r="MR118" t="str">
            <v>#N/A N/A</v>
          </cell>
          <cell r="MS118" t="str">
            <v>#N/A N/A</v>
          </cell>
          <cell r="MT118">
            <v>1206.3050584942159</v>
          </cell>
          <cell r="MU118">
            <v>948.82577448679012</v>
          </cell>
          <cell r="MV118">
            <v>-195.69795950878625</v>
          </cell>
          <cell r="MW118">
            <v>317.488</v>
          </cell>
          <cell r="MX118">
            <v>1033.3820000000001</v>
          </cell>
          <cell r="MY118" t="str">
            <v>#N/A N/A</v>
          </cell>
          <cell r="MZ118" t="str">
            <v>#N/A N/A</v>
          </cell>
          <cell r="NA118" t="str">
            <v>#N/A N/A</v>
          </cell>
          <cell r="NB118" t="str">
            <v>#N/A N/A</v>
          </cell>
          <cell r="NC118">
            <v>-961.5809999999999</v>
          </cell>
          <cell r="ND118">
            <v>-540.03099999999995</v>
          </cell>
          <cell r="NE118">
            <v>-1101</v>
          </cell>
          <cell r="NF118">
            <v>-2626.6289999999999</v>
          </cell>
          <cell r="NG118">
            <v>-889.02911382659079</v>
          </cell>
          <cell r="NH118">
            <v>-2574.4987719663427</v>
          </cell>
          <cell r="NI118">
            <v>-10427.235144754732</v>
          </cell>
          <cell r="NJ118">
            <v>-293.25573655332369</v>
          </cell>
          <cell r="NK118">
            <v>-1486.8090543946014</v>
          </cell>
          <cell r="NL118">
            <v>-3565.8739999999998</v>
          </cell>
          <cell r="NM118">
            <v>0</v>
          </cell>
          <cell r="NN118" t="str">
            <v>#N/A N/A</v>
          </cell>
          <cell r="NO118" t="str">
            <v>#N/A N/A</v>
          </cell>
          <cell r="NP118" t="str">
            <v>#N/A N/A</v>
          </cell>
          <cell r="NQ118" t="str">
            <v>#N/A N/A</v>
          </cell>
          <cell r="NR118">
            <v>2525.366</v>
          </cell>
          <cell r="NS118">
            <v>2546.1859999999997</v>
          </cell>
          <cell r="NT118">
            <v>2399.3330000000001</v>
          </cell>
          <cell r="NU118">
            <v>2717.4639999999999</v>
          </cell>
          <cell r="NV118">
            <v>1385.2314099158509</v>
          </cell>
          <cell r="NW118">
            <v>1646.9857463757746</v>
          </cell>
          <cell r="NX118">
            <v>1228.0707872962364</v>
          </cell>
          <cell r="NY118">
            <v>826.75746623656744</v>
          </cell>
          <cell r="NZ118">
            <v>457.28915601673344</v>
          </cell>
          <cell r="OA118">
            <v>370.68</v>
          </cell>
          <cell r="OB118">
            <v>1034.8309999999999</v>
          </cell>
          <cell r="OC118" t="str">
            <v>#N/A N/A</v>
          </cell>
          <cell r="OD118" t="str">
            <v>CLP</v>
          </cell>
        </row>
        <row r="119">
          <cell r="C119" t="str">
            <v>AXXION SA</v>
          </cell>
          <cell r="D119">
            <v>1382.2660000000001</v>
          </cell>
          <cell r="E119">
            <v>3753.9229999999998</v>
          </cell>
          <cell r="F119">
            <v>4645.2560000000003</v>
          </cell>
          <cell r="G119">
            <v>3974.7890000000002</v>
          </cell>
          <cell r="H119">
            <v>11700.630999999999</v>
          </cell>
          <cell r="I119">
            <v>16075.361328125</v>
          </cell>
          <cell r="J119">
            <v>38992.86328125</v>
          </cell>
          <cell r="K119">
            <v>2508.5050000000001</v>
          </cell>
          <cell r="L119">
            <v>340337.11187221133</v>
          </cell>
          <cell r="M119">
            <v>4656.0590000000002</v>
          </cell>
          <cell r="N119">
            <v>265.32400000000001</v>
          </cell>
          <cell r="O119">
            <v>4413.2669999999998</v>
          </cell>
          <cell r="P119">
            <v>96.546000000000006</v>
          </cell>
          <cell r="Q119">
            <v>15130.450999999999</v>
          </cell>
          <cell r="R119" t="str">
            <v>#N/A N/A</v>
          </cell>
          <cell r="S119" t="str">
            <v>#N/A N/A</v>
          </cell>
          <cell r="T119" t="str">
            <v>#N/A N/A</v>
          </cell>
          <cell r="U119" t="str">
            <v>#N/A N/A</v>
          </cell>
          <cell r="V119" t="str">
            <v>#N/A N/A</v>
          </cell>
          <cell r="W119" t="str">
            <v>#N/A N/A</v>
          </cell>
          <cell r="X119" t="str">
            <v>#N/A N/A</v>
          </cell>
          <cell r="Y119" t="str">
            <v>#N/A N/A</v>
          </cell>
          <cell r="Z119" t="str">
            <v>#N/A N/A</v>
          </cell>
          <cell r="AA119" t="str">
            <v>#N/A N/A</v>
          </cell>
          <cell r="AB119" t="str">
            <v>#N/A N/A</v>
          </cell>
          <cell r="AC119" t="str">
            <v>#N/A N/A</v>
          </cell>
          <cell r="AD119" t="str">
            <v>#N/A N/A</v>
          </cell>
          <cell r="AE119" t="str">
            <v>#N/A N/A</v>
          </cell>
          <cell r="AF119" t="str">
            <v>#N/A N/A</v>
          </cell>
          <cell r="AG119" t="str">
            <v>#N/A N/A</v>
          </cell>
          <cell r="AH119">
            <v>972.66499999999996</v>
          </cell>
          <cell r="AI119">
            <v>2203.4859999999999</v>
          </cell>
          <cell r="AJ119">
            <v>2995.9080000000004</v>
          </cell>
          <cell r="AK119">
            <v>-2491.12</v>
          </cell>
          <cell r="AL119">
            <v>7483.2960000000012</v>
          </cell>
          <cell r="AM119">
            <v>10690.16066211462</v>
          </cell>
          <cell r="AN119">
            <v>22391.992919921875</v>
          </cell>
          <cell r="AO119">
            <v>441.34699999999975</v>
          </cell>
          <cell r="AP119" t="str">
            <v>#N/A N/A</v>
          </cell>
          <cell r="AQ119" t="str">
            <v>#N/A N/A</v>
          </cell>
          <cell r="AR119" t="str">
            <v>#N/A N/A</v>
          </cell>
          <cell r="AS119" t="str">
            <v>#N/A N/A</v>
          </cell>
          <cell r="AT119" t="str">
            <v>#N/A N/A</v>
          </cell>
          <cell r="AU119" t="str">
            <v>#N/A N/A</v>
          </cell>
          <cell r="AV119" t="str">
            <v>#N/A N/A</v>
          </cell>
          <cell r="AW119">
            <v>1345.3589999999999</v>
          </cell>
          <cell r="AX119">
            <v>3709.1689999999999</v>
          </cell>
          <cell r="AY119">
            <v>4362.5680000000002</v>
          </cell>
          <cell r="AZ119">
            <v>-971.59799999999996</v>
          </cell>
          <cell r="BA119">
            <v>9101.1450000000004</v>
          </cell>
          <cell r="BB119">
            <v>12427.3076171875</v>
          </cell>
          <cell r="BC119">
            <v>21656.83984375</v>
          </cell>
          <cell r="BD119">
            <v>-772.10500000000002</v>
          </cell>
          <cell r="BE119">
            <v>250069.03550041464</v>
          </cell>
          <cell r="BF119">
            <v>-50511.146999999997</v>
          </cell>
          <cell r="BG119">
            <v>-4026.1439999999998</v>
          </cell>
          <cell r="BH119">
            <v>-4226.7939999999999</v>
          </cell>
          <cell r="BI119">
            <v>-3666.6709999999998</v>
          </cell>
          <cell r="BJ119">
            <v>-1285.479</v>
          </cell>
          <cell r="BK119" t="str">
            <v>#N/A N/A</v>
          </cell>
          <cell r="BL119">
            <v>1382.2659999999998</v>
          </cell>
          <cell r="BM119">
            <v>62.353999999999999</v>
          </cell>
          <cell r="BN119">
            <v>409.68</v>
          </cell>
          <cell r="BO119">
            <v>466.15299999999996</v>
          </cell>
          <cell r="BP119">
            <v>191.161</v>
          </cell>
          <cell r="BQ119">
            <v>329.22500610351562</v>
          </cell>
          <cell r="BR119">
            <v>192.34599304199219</v>
          </cell>
          <cell r="BS119">
            <v>23.826000000000001</v>
          </cell>
          <cell r="BT119" t="str">
            <v>#N/A N/A</v>
          </cell>
          <cell r="BU119" t="str">
            <v>#N/A N/A</v>
          </cell>
          <cell r="BV119" t="str">
            <v>#N/A N/A</v>
          </cell>
          <cell r="BW119" t="str">
            <v>#N/A N/A</v>
          </cell>
          <cell r="BX119">
            <v>96.545999999999992</v>
          </cell>
          <cell r="BY119">
            <v>315.95</v>
          </cell>
          <cell r="BZ119" t="str">
            <v>#N/A N/A</v>
          </cell>
          <cell r="CA119" t="str">
            <v>#N/A N/A</v>
          </cell>
          <cell r="CB119" t="str">
            <v>#N/A N/A</v>
          </cell>
          <cell r="CC119" t="str">
            <v>#N/A N/A</v>
          </cell>
          <cell r="CD119" t="str">
            <v>#N/A N/A</v>
          </cell>
          <cell r="CE119" t="str">
            <v>#N/A N/A</v>
          </cell>
          <cell r="CF119" t="str">
            <v>#N/A N/A</v>
          </cell>
          <cell r="CG119" t="str">
            <v>#N/A N/A</v>
          </cell>
          <cell r="CH119" t="str">
            <v>#N/A N/A</v>
          </cell>
          <cell r="CI119" t="str">
            <v>#N/A N/A</v>
          </cell>
          <cell r="CJ119" t="str">
            <v>#N/A N/A</v>
          </cell>
          <cell r="CK119" t="str">
            <v>#N/A N/A</v>
          </cell>
          <cell r="CL119" t="str">
            <v>#N/A N/A</v>
          </cell>
          <cell r="CM119" t="str">
            <v>#N/A N/A</v>
          </cell>
          <cell r="CN119" t="str">
            <v>#N/A N/A</v>
          </cell>
          <cell r="CO119" t="str">
            <v>#N/A N/A</v>
          </cell>
          <cell r="CP119">
            <v>4004.43</v>
          </cell>
          <cell r="CQ119">
            <v>14579.887999999999</v>
          </cell>
          <cell r="CR119">
            <v>24735.031999999999</v>
          </cell>
          <cell r="CS119">
            <v>15816.697</v>
          </cell>
          <cell r="CT119">
            <v>37493.4</v>
          </cell>
          <cell r="CU119">
            <v>72628.2138671875</v>
          </cell>
          <cell r="CV119">
            <v>62662.48828125</v>
          </cell>
          <cell r="CW119">
            <v>22353.923999999999</v>
          </cell>
          <cell r="CX119">
            <v>646149.73120088992</v>
          </cell>
          <cell r="CY119">
            <v>-50402.317999999999</v>
          </cell>
          <cell r="CZ119">
            <v>-22977.441000000003</v>
          </cell>
          <cell r="DA119">
            <v>-56658.794000000002</v>
          </cell>
          <cell r="DB119">
            <v>-23056.072999999997</v>
          </cell>
          <cell r="DC119">
            <v>-63216.766000000003</v>
          </cell>
          <cell r="DD119" t="str">
            <v>#N/A N/A</v>
          </cell>
          <cell r="DE119" t="str">
            <v>#N/A N/A</v>
          </cell>
          <cell r="DF119" t="str">
            <v>#N/A N/A</v>
          </cell>
          <cell r="DG119">
            <v>0</v>
          </cell>
          <cell r="DH119">
            <v>0</v>
          </cell>
          <cell r="DI119">
            <v>0</v>
          </cell>
          <cell r="DJ119">
            <v>115.62300109863281</v>
          </cell>
          <cell r="DK119">
            <v>0</v>
          </cell>
          <cell r="DL119">
            <v>0</v>
          </cell>
          <cell r="DM119">
            <v>118753.28124347977</v>
          </cell>
          <cell r="DN119">
            <v>-4321.1059999999998</v>
          </cell>
          <cell r="DO119">
            <v>1343.528</v>
          </cell>
          <cell r="DP119">
            <v>-8922.3950000000004</v>
          </cell>
          <cell r="DQ119">
            <v>-2554.761</v>
          </cell>
          <cell r="DR119">
            <v>-11677.083999999999</v>
          </cell>
          <cell r="DS119" t="str">
            <v>#N/A N/A</v>
          </cell>
          <cell r="DT119">
            <v>4004.43</v>
          </cell>
          <cell r="DU119">
            <v>14579.887999999999</v>
          </cell>
          <cell r="DV119">
            <v>24735.031999999999</v>
          </cell>
          <cell r="DW119">
            <v>15816.697</v>
          </cell>
          <cell r="DX119">
            <v>37493.4</v>
          </cell>
          <cell r="DY119">
            <v>72512.59375</v>
          </cell>
          <cell r="DZ119">
            <v>62662.48828125</v>
          </cell>
          <cell r="EA119">
            <v>22353.923999999999</v>
          </cell>
          <cell r="EB119">
            <v>527396.44995741011</v>
          </cell>
          <cell r="EC119">
            <v>-46081.212</v>
          </cell>
          <cell r="ED119">
            <v>-24320.968999999997</v>
          </cell>
          <cell r="EE119">
            <v>-47736.398999999998</v>
          </cell>
          <cell r="EF119">
            <v>-20501.311999999998</v>
          </cell>
          <cell r="EG119">
            <v>-51539.682000000001</v>
          </cell>
          <cell r="EH119" t="str">
            <v>#N/A N/A</v>
          </cell>
          <cell r="EI119">
            <v>0</v>
          </cell>
          <cell r="EJ119">
            <v>2.0110000000000001</v>
          </cell>
          <cell r="EK119">
            <v>8484.7119999999995</v>
          </cell>
          <cell r="EL119">
            <v>9.3140000000000001</v>
          </cell>
          <cell r="EM119">
            <v>0.60499999999999998</v>
          </cell>
          <cell r="EN119">
            <v>2.871999979019165</v>
          </cell>
          <cell r="EO119">
            <v>3.7400000095367432</v>
          </cell>
          <cell r="EP119">
            <v>3.8609999999999998</v>
          </cell>
          <cell r="EQ119">
            <v>5080.1399999999994</v>
          </cell>
          <cell r="ER119">
            <v>10584.009</v>
          </cell>
          <cell r="ES119">
            <v>51.616</v>
          </cell>
          <cell r="ET119">
            <v>216</v>
          </cell>
          <cell r="EU119">
            <v>92.702999999999989</v>
          </cell>
          <cell r="EV119">
            <v>25.177</v>
          </cell>
          <cell r="EW119" t="str">
            <v>#N/A N/A</v>
          </cell>
          <cell r="EX119">
            <v>2247.1219999999998</v>
          </cell>
          <cell r="EY119">
            <v>12189.018</v>
          </cell>
          <cell r="EZ119">
            <v>9762.9759999999987</v>
          </cell>
          <cell r="FA119">
            <v>13288.38</v>
          </cell>
          <cell r="FB119">
            <v>21712.038</v>
          </cell>
          <cell r="FC119">
            <v>59587.2890625</v>
          </cell>
          <cell r="FD119">
            <v>894.8170166015625</v>
          </cell>
          <cell r="FE119">
            <v>1477.7159999999999</v>
          </cell>
          <cell r="FF119" t="str">
            <v>#N/A N/A</v>
          </cell>
          <cell r="FG119" t="str">
            <v>#N/A N/A</v>
          </cell>
          <cell r="FH119">
            <v>1071.4059999999999</v>
          </cell>
          <cell r="FI119">
            <v>20171.629000000001</v>
          </cell>
          <cell r="FJ119">
            <v>0</v>
          </cell>
          <cell r="FK119">
            <v>0</v>
          </cell>
          <cell r="FL119" t="str">
            <v>#N/A N/A</v>
          </cell>
          <cell r="FM119">
            <v>1329.1309999999999</v>
          </cell>
          <cell r="FN119">
            <v>2.4999999999999998E-2</v>
          </cell>
          <cell r="FO119">
            <v>9.9999999999999992E-2</v>
          </cell>
          <cell r="FP119">
            <v>3702.6869999999999</v>
          </cell>
          <cell r="FQ119">
            <v>7449.5</v>
          </cell>
          <cell r="FR119">
            <v>1334.4990234375</v>
          </cell>
          <cell r="FS119">
            <v>0.10100000351667404</v>
          </cell>
          <cell r="FT119">
            <v>9.8999999999999991E-2</v>
          </cell>
          <cell r="FU119">
            <v>4689.8279999999995</v>
          </cell>
          <cell r="FV119">
            <v>19.782999999999998</v>
          </cell>
          <cell r="FW119">
            <v>18.962</v>
          </cell>
          <cell r="FX119">
            <v>18.963999999999999</v>
          </cell>
          <cell r="FY119">
            <v>18.963999999999999</v>
          </cell>
          <cell r="FZ119">
            <v>80.042000000000002</v>
          </cell>
          <cell r="GA119" t="str">
            <v>#N/A N/A</v>
          </cell>
          <cell r="GB119" t="str">
            <v>#N/A N/A</v>
          </cell>
          <cell r="GC119" t="str">
            <v>#N/A N/A</v>
          </cell>
          <cell r="GD119" t="str">
            <v>#N/A N/A</v>
          </cell>
          <cell r="GE119" t="str">
            <v>#N/A N/A</v>
          </cell>
          <cell r="GF119" t="str">
            <v>#N/A N/A</v>
          </cell>
          <cell r="GG119" t="str">
            <v>#N/A N/A</v>
          </cell>
          <cell r="GH119" t="str">
            <v>#N/A N/A</v>
          </cell>
          <cell r="GI119" t="str">
            <v>#N/A N/A</v>
          </cell>
          <cell r="GJ119" t="str">
            <v>#N/A N/A</v>
          </cell>
          <cell r="GK119" t="str">
            <v>#N/A N/A</v>
          </cell>
          <cell r="GL119" t="str">
            <v>#N/A N/A</v>
          </cell>
          <cell r="GM119" t="str">
            <v>#N/A N/A</v>
          </cell>
          <cell r="GN119" t="str">
            <v>#N/A N/A</v>
          </cell>
          <cell r="GO119" t="str">
            <v>#N/A N/A</v>
          </cell>
          <cell r="GP119" t="str">
            <v>#N/A N/A</v>
          </cell>
          <cell r="GQ119" t="str">
            <v>#N/A N/A</v>
          </cell>
          <cell r="GR119" t="str">
            <v>#N/A N/A</v>
          </cell>
          <cell r="GS119" t="str">
            <v>#N/A N/A</v>
          </cell>
          <cell r="GT119" t="str">
            <v>#N/A N/A</v>
          </cell>
          <cell r="GU119" t="str">
            <v>#N/A N/A</v>
          </cell>
          <cell r="GV119" t="str">
            <v>#N/A N/A</v>
          </cell>
          <cell r="GW119" t="str">
            <v>#N/A N/A</v>
          </cell>
          <cell r="GX119" t="str">
            <v>#N/A N/A</v>
          </cell>
          <cell r="GY119" t="str">
            <v>#N/A N/A</v>
          </cell>
          <cell r="GZ119" t="str">
            <v>#N/A N/A</v>
          </cell>
          <cell r="HA119" t="str">
            <v>#N/A N/A</v>
          </cell>
          <cell r="HB119" t="str">
            <v>#N/A N/A</v>
          </cell>
          <cell r="HC119" t="str">
            <v>#N/A N/A</v>
          </cell>
          <cell r="HD119" t="str">
            <v>#N/A N/A</v>
          </cell>
          <cell r="HE119" t="str">
            <v>#N/A N/A</v>
          </cell>
          <cell r="HF119" t="str">
            <v>#N/A N/A</v>
          </cell>
          <cell r="HG119">
            <v>500</v>
          </cell>
          <cell r="HH119">
            <v>1874.2139999999999</v>
          </cell>
          <cell r="HI119">
            <v>1941.6859999999999</v>
          </cell>
          <cell r="HJ119">
            <v>542.1</v>
          </cell>
          <cell r="HK119">
            <v>582.21697998046875</v>
          </cell>
          <cell r="HL119" t="str">
            <v>#N/A N/A</v>
          </cell>
          <cell r="HM119">
            <v>0</v>
          </cell>
          <cell r="HN119" t="str">
            <v>#N/A N/A</v>
          </cell>
          <cell r="HO119" t="str">
            <v>#N/A N/A</v>
          </cell>
          <cell r="HP119">
            <v>0</v>
          </cell>
          <cell r="HQ119">
            <v>0</v>
          </cell>
          <cell r="HR119">
            <v>0</v>
          </cell>
          <cell r="HS119">
            <v>0</v>
          </cell>
          <cell r="HT119" t="str">
            <v>#N/A N/A</v>
          </cell>
          <cell r="HU119">
            <v>20196.200999999997</v>
          </cell>
          <cell r="HV119">
            <v>27924.144</v>
          </cell>
          <cell r="HW119">
            <v>55913.663</v>
          </cell>
          <cell r="HX119">
            <v>61975.24</v>
          </cell>
          <cell r="HY119">
            <v>101340.7</v>
          </cell>
          <cell r="HZ119">
            <v>174919.546875</v>
          </cell>
          <cell r="IA119">
            <v>123291.8125</v>
          </cell>
          <cell r="IB119">
            <v>120886.76299999999</v>
          </cell>
          <cell r="IC119">
            <v>412419.38399999996</v>
          </cell>
          <cell r="ID119">
            <v>199453.10199999998</v>
          </cell>
          <cell r="IE119">
            <v>209893.223</v>
          </cell>
          <cell r="IF119">
            <v>167437.43399999998</v>
          </cell>
          <cell r="IG119">
            <v>146893.48300000001</v>
          </cell>
          <cell r="IH119">
            <v>75561.343999999997</v>
          </cell>
          <cell r="II119" t="str">
            <v>#N/A N/A</v>
          </cell>
          <cell r="IJ119" t="str">
            <v>#N/A N/A</v>
          </cell>
          <cell r="IK119" t="str">
            <v>#N/A N/A</v>
          </cell>
          <cell r="IL119" t="str">
            <v>#N/A N/A</v>
          </cell>
          <cell r="IM119" t="str">
            <v>#N/A N/A</v>
          </cell>
          <cell r="IN119" t="str">
            <v>#N/A N/A</v>
          </cell>
          <cell r="IO119" t="str">
            <v>#N/A N/A</v>
          </cell>
          <cell r="IP119" t="str">
            <v>#N/A N/A</v>
          </cell>
          <cell r="IQ119" t="str">
            <v>#N/A N/A</v>
          </cell>
          <cell r="IR119" t="str">
            <v>#N/A N/A</v>
          </cell>
          <cell r="IS119" t="str">
            <v>#N/A N/A</v>
          </cell>
          <cell r="IT119" t="str">
            <v>#N/A N/A</v>
          </cell>
          <cell r="IU119" t="str">
            <v>#N/A N/A</v>
          </cell>
          <cell r="IV119" t="str">
            <v>#N/A N/A</v>
          </cell>
          <cell r="IW119" t="str">
            <v>#N/A N/A</v>
          </cell>
          <cell r="IX119" t="str">
            <v>#N/A N/A</v>
          </cell>
          <cell r="IY119">
            <v>0</v>
          </cell>
          <cell r="IZ119">
            <v>0</v>
          </cell>
          <cell r="JA119">
            <v>3912.096</v>
          </cell>
          <cell r="JB119">
            <v>0</v>
          </cell>
          <cell r="JC119">
            <v>0</v>
          </cell>
          <cell r="JD119">
            <v>0</v>
          </cell>
          <cell r="JE119">
            <v>61651.44921875</v>
          </cell>
          <cell r="JF119">
            <v>58536.86</v>
          </cell>
          <cell r="JG119">
            <v>0</v>
          </cell>
          <cell r="JH119">
            <v>24634.166000000001</v>
          </cell>
          <cell r="JI119">
            <v>24633.934000000001</v>
          </cell>
          <cell r="JJ119">
            <v>24615.269</v>
          </cell>
          <cell r="JK119">
            <v>24599.154999999999</v>
          </cell>
          <cell r="JL119">
            <v>0</v>
          </cell>
          <cell r="JM119" t="str">
            <v>#N/A N/A</v>
          </cell>
          <cell r="JN119">
            <v>9.4E-2</v>
          </cell>
          <cell r="JO119">
            <v>844.9</v>
          </cell>
          <cell r="JP119">
            <v>6481.2730000000001</v>
          </cell>
          <cell r="JQ119">
            <v>362.07799999999997</v>
          </cell>
          <cell r="JR119">
            <v>7.4749999999999996</v>
          </cell>
          <cell r="JS119">
            <v>9176.7431640625</v>
          </cell>
          <cell r="JT119">
            <v>61658.882218837738</v>
          </cell>
          <cell r="JU119">
            <v>58543.315000000002</v>
          </cell>
          <cell r="JV119">
            <v>60435.180000000008</v>
          </cell>
          <cell r="JW119">
            <v>46903.388999999996</v>
          </cell>
          <cell r="JX119">
            <v>86348.008999999991</v>
          </cell>
          <cell r="JY119">
            <v>91628.618999999992</v>
          </cell>
          <cell r="JZ119">
            <v>97205.108999999997</v>
          </cell>
          <cell r="KA119">
            <v>77412.652000000002</v>
          </cell>
          <cell r="KB119" t="str">
            <v>#N/A N/A</v>
          </cell>
          <cell r="KC119">
            <v>0</v>
          </cell>
          <cell r="KD119">
            <v>0</v>
          </cell>
          <cell r="KE119">
            <v>0</v>
          </cell>
          <cell r="KF119">
            <v>0</v>
          </cell>
          <cell r="KG119">
            <v>0</v>
          </cell>
          <cell r="KH119">
            <v>0</v>
          </cell>
          <cell r="KI119">
            <v>0</v>
          </cell>
          <cell r="KJ119">
            <v>0</v>
          </cell>
          <cell r="KK119">
            <v>0</v>
          </cell>
          <cell r="KL119">
            <v>0</v>
          </cell>
          <cell r="KM119">
            <v>0</v>
          </cell>
          <cell r="KN119">
            <v>0</v>
          </cell>
          <cell r="KO119">
            <v>0</v>
          </cell>
          <cell r="KP119">
            <v>0</v>
          </cell>
          <cell r="KQ119" t="str">
            <v>#N/A N/A</v>
          </cell>
          <cell r="KR119">
            <v>20196.106999999996</v>
          </cell>
          <cell r="KS119">
            <v>27079.244000000006</v>
          </cell>
          <cell r="KT119">
            <v>49432.389999999992</v>
          </cell>
          <cell r="KU119">
            <v>61613.161999999997</v>
          </cell>
          <cell r="KV119">
            <v>101333.22499999998</v>
          </cell>
          <cell r="KW119">
            <v>165742.8046875</v>
          </cell>
          <cell r="KX119">
            <v>61632.931640625</v>
          </cell>
          <cell r="KY119">
            <v>62343.448000000004</v>
          </cell>
          <cell r="KZ119">
            <v>351984.20399999997</v>
          </cell>
          <cell r="LA119">
            <v>152549.71300000002</v>
          </cell>
          <cell r="LB119">
            <v>123545.21399999999</v>
          </cell>
          <cell r="LC119">
            <v>75808.815000000002</v>
          </cell>
          <cell r="LD119">
            <v>49688.373999999989</v>
          </cell>
          <cell r="LE119">
            <v>-1851.3080000000009</v>
          </cell>
          <cell r="LF119" t="str">
            <v>#N/A N/A</v>
          </cell>
          <cell r="LG119">
            <v>0</v>
          </cell>
          <cell r="LH119" t="str">
            <v>#N/A N/A</v>
          </cell>
          <cell r="LI119">
            <v>-1302.432</v>
          </cell>
          <cell r="LJ119" t="str">
            <v>#N/A N/A</v>
          </cell>
          <cell r="LK119" t="str">
            <v>#N/A N/A</v>
          </cell>
          <cell r="LL119">
            <v>0</v>
          </cell>
          <cell r="LM119">
            <v>0</v>
          </cell>
          <cell r="LN119">
            <v>0</v>
          </cell>
          <cell r="LO119" t="str">
            <v>#N/A N/A</v>
          </cell>
          <cell r="LP119" t="str">
            <v>#N/A N/A</v>
          </cell>
          <cell r="LQ119">
            <v>0</v>
          </cell>
          <cell r="LR119">
            <v>0</v>
          </cell>
          <cell r="LS119">
            <v>0</v>
          </cell>
          <cell r="LT119">
            <v>0</v>
          </cell>
          <cell r="LU119" t="str">
            <v>#N/A N/A</v>
          </cell>
          <cell r="LV119" t="str">
            <v>#N/A N/A</v>
          </cell>
          <cell r="LW119" t="str">
            <v>#N/A N/A</v>
          </cell>
          <cell r="LX119" t="str">
            <v>#N/A N/A</v>
          </cell>
          <cell r="LY119" t="str">
            <v>#N/A N/A</v>
          </cell>
          <cell r="LZ119" t="str">
            <v>#N/A N/A</v>
          </cell>
          <cell r="MA119" t="str">
            <v>#N/A N/A</v>
          </cell>
          <cell r="MB119" t="str">
            <v>#N/A N/A</v>
          </cell>
          <cell r="MC119" t="str">
            <v>#N/A N/A</v>
          </cell>
          <cell r="MD119" t="str">
            <v>#N/A N/A</v>
          </cell>
          <cell r="ME119" t="str">
            <v>#N/A N/A</v>
          </cell>
          <cell r="MF119">
            <v>2288.8669999999997</v>
          </cell>
          <cell r="MG119">
            <v>1709.57</v>
          </cell>
          <cell r="MH119">
            <v>1311.6079999999999</v>
          </cell>
          <cell r="MI119">
            <v>855.53199999999993</v>
          </cell>
          <cell r="MJ119" t="str">
            <v>#N/A N/A</v>
          </cell>
          <cell r="MK119" t="str">
            <v>#N/A N/A</v>
          </cell>
          <cell r="ML119" t="str">
            <v>#N/A N/A</v>
          </cell>
          <cell r="MM119" t="str">
            <v>#N/A N/A</v>
          </cell>
          <cell r="MN119" t="str">
            <v>#N/A N/A</v>
          </cell>
          <cell r="MO119" t="str">
            <v>#N/A N/A</v>
          </cell>
          <cell r="MP119" t="str">
            <v>#N/A N/A</v>
          </cell>
          <cell r="MQ119" t="str">
            <v>#N/A N/A</v>
          </cell>
          <cell r="MR119" t="str">
            <v>#N/A N/A</v>
          </cell>
          <cell r="MS119" t="str">
            <v>#N/A N/A</v>
          </cell>
          <cell r="MT119" t="str">
            <v>#N/A N/A</v>
          </cell>
          <cell r="MU119">
            <v>65.433000000000007</v>
          </cell>
          <cell r="MV119">
            <v>1.897</v>
          </cell>
          <cell r="MW119">
            <v>-159.37199999999999</v>
          </cell>
          <cell r="MX119">
            <v>452.97999999999996</v>
          </cell>
          <cell r="MY119" t="str">
            <v>#N/A N/A</v>
          </cell>
          <cell r="MZ119" t="str">
            <v>#N/A N/A</v>
          </cell>
          <cell r="NA119" t="str">
            <v>#N/A N/A</v>
          </cell>
          <cell r="NB119" t="str">
            <v>#N/A N/A</v>
          </cell>
          <cell r="NC119" t="str">
            <v>#N/A N/A</v>
          </cell>
          <cell r="ND119" t="str">
            <v>#N/A N/A</v>
          </cell>
          <cell r="NE119">
            <v>-5928.15478515625</v>
          </cell>
          <cell r="NF119">
            <v>-141530.515625</v>
          </cell>
          <cell r="NG119">
            <v>-10248.146999999999</v>
          </cell>
          <cell r="NH119">
            <v>-223074.27624379547</v>
          </cell>
          <cell r="NI119" t="str">
            <v>#N/A N/A</v>
          </cell>
          <cell r="NJ119">
            <v>0</v>
          </cell>
          <cell r="NK119">
            <v>0</v>
          </cell>
          <cell r="NL119">
            <v>0</v>
          </cell>
          <cell r="NM119">
            <v>0</v>
          </cell>
          <cell r="NN119" t="str">
            <v>#N/A N/A</v>
          </cell>
          <cell r="NO119">
            <v>-372.69399999999996</v>
          </cell>
          <cell r="NP119">
            <v>-1505.683</v>
          </cell>
          <cell r="NQ119">
            <v>-1529.607</v>
          </cell>
          <cell r="NR119">
            <v>-1584.673</v>
          </cell>
          <cell r="NS119">
            <v>-1617.951</v>
          </cell>
          <cell r="NT119">
            <v>-1737.678955078125</v>
          </cell>
          <cell r="NU119">
            <v>-1892.3330078125</v>
          </cell>
          <cell r="NV119">
            <v>-1892.3329999999999</v>
          </cell>
          <cell r="NW119" t="str">
            <v>#N/A N/A</v>
          </cell>
          <cell r="NX119" t="str">
            <v>#N/A N/A</v>
          </cell>
          <cell r="NY119" t="str">
            <v>#N/A N/A</v>
          </cell>
          <cell r="NZ119" t="str">
            <v>#N/A N/A</v>
          </cell>
          <cell r="OA119" t="str">
            <v>#N/A N/A</v>
          </cell>
          <cell r="OB119" t="str">
            <v>#N/A N/A</v>
          </cell>
          <cell r="OC119" t="str">
            <v>#N/A N/A</v>
          </cell>
          <cell r="OD119" t="str">
            <v>CLP</v>
          </cell>
        </row>
        <row r="120">
          <cell r="C120" t="str">
            <v>EMP TATTERSALL</v>
          </cell>
          <cell r="D120">
            <v>111890.703125</v>
          </cell>
          <cell r="E120">
            <v>110131.3984375</v>
          </cell>
          <cell r="F120">
            <v>119265.203125</v>
          </cell>
          <cell r="G120">
            <v>139712.609375</v>
          </cell>
          <cell r="H120">
            <v>147942.837</v>
          </cell>
          <cell r="I120">
            <v>158034.125</v>
          </cell>
          <cell r="J120">
            <v>178790.88099999999</v>
          </cell>
          <cell r="K120">
            <v>79594.06</v>
          </cell>
          <cell r="L120">
            <v>95592.097999999998</v>
          </cell>
          <cell r="M120">
            <v>129446.709</v>
          </cell>
          <cell r="N120">
            <v>156095.57500000001</v>
          </cell>
          <cell r="O120">
            <v>169458.973</v>
          </cell>
          <cell r="P120">
            <v>182877.946</v>
          </cell>
          <cell r="Q120">
            <v>194224.97399999999</v>
          </cell>
          <cell r="R120" t="str">
            <v>#N/A N/A</v>
          </cell>
          <cell r="S120">
            <v>101143.5</v>
          </cell>
          <cell r="T120">
            <v>99042.8515625</v>
          </cell>
          <cell r="U120">
            <v>107315.703125</v>
          </cell>
          <cell r="V120">
            <v>125696.390625</v>
          </cell>
          <cell r="W120">
            <v>132148.98300000001</v>
          </cell>
          <cell r="X120">
            <v>140344.40625</v>
          </cell>
          <cell r="Y120">
            <v>156349.45199999999</v>
          </cell>
          <cell r="Z120">
            <v>58876.597999999998</v>
          </cell>
          <cell r="AA120">
            <v>70415.81</v>
          </cell>
          <cell r="AB120">
            <v>95869.09199999999</v>
          </cell>
          <cell r="AC120">
            <v>116629.666</v>
          </cell>
          <cell r="AD120">
            <v>130484.69499999999</v>
          </cell>
          <cell r="AE120">
            <v>141891.76799999998</v>
          </cell>
          <cell r="AF120">
            <v>146461.63499999998</v>
          </cell>
          <cell r="AG120" t="str">
            <v>#N/A N/A</v>
          </cell>
          <cell r="AH120">
            <v>6020.300048828125</v>
          </cell>
          <cell r="AI120">
            <v>6541.572021484375</v>
          </cell>
          <cell r="AJ120">
            <v>7667.73828125</v>
          </cell>
          <cell r="AK120">
            <v>9674.380859375</v>
          </cell>
          <cell r="AL120">
            <v>11562.871999999999</v>
          </cell>
          <cell r="AM120">
            <v>14050.759765625</v>
          </cell>
          <cell r="AN120">
            <v>18113.062999999998</v>
          </cell>
          <cell r="AO120">
            <v>14670.376</v>
          </cell>
          <cell r="AP120">
            <v>15392.106</v>
          </cell>
          <cell r="AQ120">
            <v>20681.385999999999</v>
          </cell>
          <cell r="AR120">
            <v>29812.734</v>
          </cell>
          <cell r="AS120">
            <v>28062.438000000002</v>
          </cell>
          <cell r="AT120">
            <v>26809.680999999997</v>
          </cell>
          <cell r="AU120">
            <v>31993.224999999999</v>
          </cell>
          <cell r="AV120" t="str">
            <v>#N/A N/A</v>
          </cell>
          <cell r="AW120">
            <v>2994.800048828125</v>
          </cell>
          <cell r="AX120">
            <v>2451.7490234375</v>
          </cell>
          <cell r="AY120">
            <v>2963.4970703125</v>
          </cell>
          <cell r="AZ120">
            <v>3536.4599609375</v>
          </cell>
          <cell r="BA120">
            <v>3803.692</v>
          </cell>
          <cell r="BB120">
            <v>4627.5869140625</v>
          </cell>
          <cell r="BC120">
            <v>6292.71</v>
          </cell>
          <cell r="BD120">
            <v>4536.2429999999995</v>
          </cell>
          <cell r="BE120">
            <v>8691.6919999999991</v>
          </cell>
          <cell r="BF120">
            <v>13194.829</v>
          </cell>
          <cell r="BG120">
            <v>15289.867999999999</v>
          </cell>
          <cell r="BH120">
            <v>12122.502999999999</v>
          </cell>
          <cell r="BI120">
            <v>11285.441999999999</v>
          </cell>
          <cell r="BJ120">
            <v>15607.276</v>
          </cell>
          <cell r="BK120" t="str">
            <v>#N/A N/A</v>
          </cell>
          <cell r="BL120" t="str">
            <v>#N/A N/A</v>
          </cell>
          <cell r="BM120">
            <v>439.48098754882812</v>
          </cell>
          <cell r="BN120">
            <v>380.28399658203125</v>
          </cell>
          <cell r="BO120">
            <v>417.3900146484375</v>
          </cell>
          <cell r="BP120">
            <v>586.05499999999995</v>
          </cell>
          <cell r="BQ120">
            <v>629.5770263671875</v>
          </cell>
          <cell r="BR120">
            <v>1074.769</v>
          </cell>
          <cell r="BS120">
            <v>900.38400000000001</v>
          </cell>
          <cell r="BT120">
            <v>740.97399999999993</v>
          </cell>
          <cell r="BU120">
            <v>2149.328</v>
          </cell>
          <cell r="BV120">
            <v>2933.163</v>
          </cell>
          <cell r="BW120">
            <v>3431.2459999999996</v>
          </cell>
          <cell r="BX120">
            <v>3693.9839999999999</v>
          </cell>
          <cell r="BY120">
            <v>3596.4029999999998</v>
          </cell>
          <cell r="BZ120" t="str">
            <v>#N/A N/A</v>
          </cell>
          <cell r="CA120">
            <v>2037.5</v>
          </cell>
          <cell r="CB120">
            <v>2005.177001953125</v>
          </cell>
          <cell r="CC120">
            <v>1741.281005859375</v>
          </cell>
          <cell r="CD120">
            <v>2385.550048828125</v>
          </cell>
          <cell r="CE120">
            <v>3376.058</v>
          </cell>
          <cell r="CF120">
            <v>3841.39892578125</v>
          </cell>
          <cell r="CG120">
            <v>5726.2449999999999</v>
          </cell>
          <cell r="CH120">
            <v>5125.07</v>
          </cell>
          <cell r="CI120">
            <v>4089.2429999999999</v>
          </cell>
          <cell r="CJ120">
            <v>7330.8989999999994</v>
          </cell>
          <cell r="CK120">
            <v>9362.0020000000004</v>
          </cell>
          <cell r="CL120">
            <v>11040.385</v>
          </cell>
          <cell r="CM120">
            <v>11382.878999999999</v>
          </cell>
          <cell r="CN120">
            <v>11931.626</v>
          </cell>
          <cell r="CO120" t="str">
            <v>#N/A N/A</v>
          </cell>
          <cell r="CP120">
            <v>1573.0000305175781</v>
          </cell>
          <cell r="CQ120">
            <v>1272.9420318603516</v>
          </cell>
          <cell r="CR120">
            <v>2204.0130615234375</v>
          </cell>
          <cell r="CS120">
            <v>2555.763916015625</v>
          </cell>
          <cell r="CT120">
            <v>1950.105</v>
          </cell>
          <cell r="CU120">
            <v>2518.8979263305664</v>
          </cell>
          <cell r="CV120">
            <v>2682.9120000000003</v>
          </cell>
          <cell r="CW120">
            <v>1893.8689999999999</v>
          </cell>
          <cell r="CX120">
            <v>4689.0779999999995</v>
          </cell>
          <cell r="CY120">
            <v>7369.2870000000003</v>
          </cell>
          <cell r="CZ120">
            <v>8774.2180000000008</v>
          </cell>
          <cell r="DA120">
            <v>3845.6640000000007</v>
          </cell>
          <cell r="DB120">
            <v>3189.0309999999999</v>
          </cell>
          <cell r="DC120">
            <v>6778.402</v>
          </cell>
          <cell r="DD120" t="str">
            <v>#N/A N/A</v>
          </cell>
          <cell r="DE120">
            <v>241.10000610351562</v>
          </cell>
          <cell r="DF120">
            <v>-44.624000549316406</v>
          </cell>
          <cell r="DG120">
            <v>385.65200805664062</v>
          </cell>
          <cell r="DH120">
            <v>526.2969970703125</v>
          </cell>
          <cell r="DI120">
            <v>338.38599999999997</v>
          </cell>
          <cell r="DJ120">
            <v>569.2139892578125</v>
          </cell>
          <cell r="DK120">
            <v>357.33599999999996</v>
          </cell>
          <cell r="DL120">
            <v>162.79900000000001</v>
          </cell>
          <cell r="DM120">
            <v>811.56299999999999</v>
          </cell>
          <cell r="DN120">
            <v>1499.645</v>
          </cell>
          <cell r="DO120">
            <v>1685.634</v>
          </cell>
          <cell r="DP120">
            <v>696.21100000000001</v>
          </cell>
          <cell r="DQ120">
            <v>-515.56799999999998</v>
          </cell>
          <cell r="DR120">
            <v>1206.548</v>
          </cell>
          <cell r="DS120" t="str">
            <v>#N/A N/A</v>
          </cell>
          <cell r="DT120">
            <v>1331.9000244140625</v>
          </cell>
          <cell r="DU120">
            <v>1317.5660400390625</v>
          </cell>
          <cell r="DV120">
            <v>1818.3609619140625</v>
          </cell>
          <cell r="DW120">
            <v>2029.467041015625</v>
          </cell>
          <cell r="DX120">
            <v>1611.7189999999998</v>
          </cell>
          <cell r="DY120">
            <v>1949.6839599609375</v>
          </cell>
          <cell r="DZ120">
            <v>2325.576</v>
          </cell>
          <cell r="EA120">
            <v>1731.07</v>
          </cell>
          <cell r="EB120">
            <v>3877.5149999999999</v>
          </cell>
          <cell r="EC120">
            <v>5869.6419999999998</v>
          </cell>
          <cell r="ED120">
            <v>7088.5839999999998</v>
          </cell>
          <cell r="EE120">
            <v>3149.453</v>
          </cell>
          <cell r="EF120">
            <v>3704.5989999999997</v>
          </cell>
          <cell r="EG120">
            <v>5571.8539999999994</v>
          </cell>
          <cell r="EH120" t="str">
            <v>#N/A N/A</v>
          </cell>
          <cell r="EI120">
            <v>730.96600341796875</v>
          </cell>
          <cell r="EJ120">
            <v>703.4229736328125</v>
          </cell>
          <cell r="EK120">
            <v>1163.3409423828125</v>
          </cell>
          <cell r="EL120">
            <v>993.0369873046875</v>
          </cell>
          <cell r="EM120">
            <v>1133.903</v>
          </cell>
          <cell r="EN120">
            <v>1577.071044921875</v>
          </cell>
          <cell r="EO120">
            <v>1658.82</v>
          </cell>
          <cell r="EP120">
            <v>2385.0079999999998</v>
          </cell>
          <cell r="EQ120">
            <v>1654.5829999999999</v>
          </cell>
          <cell r="ER120">
            <v>2164.08</v>
          </cell>
          <cell r="ES120">
            <v>3433.8019999999997</v>
          </cell>
          <cell r="ET120">
            <v>4578.59</v>
          </cell>
          <cell r="EU120">
            <v>3756.1409999999996</v>
          </cell>
          <cell r="EV120">
            <v>13590.722</v>
          </cell>
          <cell r="EW120" t="str">
            <v>#N/A N/A</v>
          </cell>
          <cell r="EX120">
            <v>0</v>
          </cell>
          <cell r="EY120">
            <v>0</v>
          </cell>
          <cell r="EZ120">
            <v>0</v>
          </cell>
          <cell r="FA120">
            <v>100</v>
          </cell>
          <cell r="FB120">
            <v>140</v>
          </cell>
          <cell r="FC120">
            <v>0</v>
          </cell>
          <cell r="FD120">
            <v>210.054</v>
          </cell>
          <cell r="FE120">
            <v>7.8009999999999993</v>
          </cell>
          <cell r="FF120" t="str">
            <v>#N/A N/A</v>
          </cell>
          <cell r="FG120">
            <v>18486.294999999998</v>
          </cell>
          <cell r="FH120">
            <v>21988.282999999999</v>
          </cell>
          <cell r="FI120">
            <v>25047.21</v>
          </cell>
          <cell r="FJ120">
            <v>28021.75</v>
          </cell>
          <cell r="FK120">
            <v>30510.859999999997</v>
          </cell>
          <cell r="FL120" t="str">
            <v>#N/A N/A</v>
          </cell>
          <cell r="FM120">
            <v>15174.23046875</v>
          </cell>
          <cell r="FN120">
            <v>15027.3203125</v>
          </cell>
          <cell r="FO120">
            <v>19824.76953125</v>
          </cell>
          <cell r="FP120">
            <v>25576.099609375</v>
          </cell>
          <cell r="FQ120">
            <v>26878.681</v>
          </cell>
          <cell r="FR120">
            <v>29247.068359375</v>
          </cell>
          <cell r="FS120">
            <v>36057.750999999997</v>
          </cell>
          <cell r="FT120">
            <v>30237.157999999999</v>
          </cell>
          <cell r="FU120">
            <v>42483.856999999996</v>
          </cell>
          <cell r="FV120">
            <v>52471.074000000001</v>
          </cell>
          <cell r="FW120">
            <v>66609.187999999995</v>
          </cell>
          <cell r="FX120">
            <v>63771.220999999998</v>
          </cell>
          <cell r="FY120">
            <v>69631.778999999995</v>
          </cell>
          <cell r="FZ120">
            <v>78393.292000000001</v>
          </cell>
          <cell r="GA120" t="str">
            <v>#N/A N/A</v>
          </cell>
          <cell r="GB120">
            <v>2490.864990234375</v>
          </cell>
          <cell r="GC120">
            <v>5216.84912109375</v>
          </cell>
          <cell r="GD120">
            <v>10342.4501953125</v>
          </cell>
          <cell r="GE120">
            <v>13631.955078125</v>
          </cell>
          <cell r="GF120">
            <v>16156.125</v>
          </cell>
          <cell r="GG120">
            <v>18977.556640625</v>
          </cell>
          <cell r="GH120">
            <v>26392.451999999997</v>
          </cell>
          <cell r="GI120">
            <v>6761.2359999999999</v>
          </cell>
          <cell r="GJ120">
            <v>7945.299</v>
          </cell>
          <cell r="GK120">
            <v>13729.231</v>
          </cell>
          <cell r="GL120">
            <v>19395.742999999999</v>
          </cell>
          <cell r="GM120">
            <v>23339.378000000001</v>
          </cell>
          <cell r="GN120">
            <v>22026.038</v>
          </cell>
          <cell r="GO120">
            <v>24094.378000000001</v>
          </cell>
          <cell r="GP120" t="str">
            <v>#N/A N/A</v>
          </cell>
          <cell r="GQ120">
            <v>22176.87890625</v>
          </cell>
          <cell r="GR120">
            <v>24366.8203125</v>
          </cell>
          <cell r="GS120">
            <v>35707.3203125</v>
          </cell>
          <cell r="GT120">
            <v>48662.046875</v>
          </cell>
          <cell r="GU120">
            <v>56282.782999999996</v>
          </cell>
          <cell r="GV120">
            <v>62559.98046875</v>
          </cell>
          <cell r="GW120">
            <v>76935.080999999991</v>
          </cell>
          <cell r="GX120">
            <v>70818.3</v>
          </cell>
          <cell r="GY120">
            <v>88748.444999999992</v>
          </cell>
          <cell r="GZ120">
            <v>121186.602</v>
          </cell>
          <cell r="HA120">
            <v>150862.00099999999</v>
          </cell>
          <cell r="HB120">
            <v>160003.19</v>
          </cell>
          <cell r="HC120">
            <v>167732.74899999998</v>
          </cell>
          <cell r="HD120">
            <v>196434.476</v>
          </cell>
          <cell r="HE120" t="str">
            <v>#N/A N/A</v>
          </cell>
          <cell r="HF120">
            <v>23245.294921875</v>
          </cell>
          <cell r="HG120">
            <v>22220.5390625</v>
          </cell>
          <cell r="HH120">
            <v>20834.740234375</v>
          </cell>
          <cell r="HI120">
            <v>33507.99609375</v>
          </cell>
          <cell r="HJ120">
            <v>34466.445</v>
          </cell>
          <cell r="HK120">
            <v>42041.71484375</v>
          </cell>
          <cell r="HL120">
            <v>42808.992999999995</v>
          </cell>
          <cell r="HM120">
            <v>42000.983999999997</v>
          </cell>
          <cell r="HN120">
            <v>56716.653999999995</v>
          </cell>
          <cell r="HO120">
            <v>68754.637999999992</v>
          </cell>
          <cell r="HP120">
            <v>76668.857000000004</v>
          </cell>
          <cell r="HQ120">
            <v>85139.599000000002</v>
          </cell>
          <cell r="HR120">
            <v>95843.42</v>
          </cell>
          <cell r="HS120">
            <v>107749.99099999999</v>
          </cell>
          <cell r="HT120" t="str">
            <v>#N/A N/A</v>
          </cell>
          <cell r="HU120">
            <v>46217.4453125</v>
          </cell>
          <cell r="HV120">
            <v>47517.69921875</v>
          </cell>
          <cell r="HW120">
            <v>57432.5</v>
          </cell>
          <cell r="HX120">
            <v>83289.8671875</v>
          </cell>
          <cell r="HY120">
            <v>92226.260999999999</v>
          </cell>
          <cell r="HZ120">
            <v>106767.2734375</v>
          </cell>
          <cell r="IA120">
            <v>132444.98499999999</v>
          </cell>
          <cell r="IB120">
            <v>126018.46699999999</v>
          </cell>
          <cell r="IC120">
            <v>161329.94899999999</v>
          </cell>
          <cell r="ID120">
            <v>207130.818</v>
          </cell>
          <cell r="IE120">
            <v>235643.80499999999</v>
          </cell>
          <cell r="IF120">
            <v>253326.08099999998</v>
          </cell>
          <cell r="IG120">
            <v>276405.09899999999</v>
          </cell>
          <cell r="IH120">
            <v>318916.71299999999</v>
          </cell>
          <cell r="II120" t="str">
            <v>#N/A N/A</v>
          </cell>
          <cell r="IJ120">
            <v>10778.703125</v>
          </cell>
          <cell r="IK120">
            <v>10774.23046875</v>
          </cell>
          <cell r="IL120">
            <v>13905.8095703125</v>
          </cell>
          <cell r="IM120">
            <v>17641.83984375</v>
          </cell>
          <cell r="IN120">
            <v>20137.670999999998</v>
          </cell>
          <cell r="IO120">
            <v>21571.47265625</v>
          </cell>
          <cell r="IP120">
            <v>26898.184999999998</v>
          </cell>
          <cell r="IQ120">
            <v>24575.719999999998</v>
          </cell>
          <cell r="IR120">
            <v>29499.786</v>
          </cell>
          <cell r="IS120">
            <v>45684.811000000002</v>
          </cell>
          <cell r="IT120">
            <v>60941.017</v>
          </cell>
          <cell r="IU120">
            <v>62741.404999999999</v>
          </cell>
          <cell r="IV120">
            <v>65002.477999999996</v>
          </cell>
          <cell r="IW120">
            <v>75545.312999999995</v>
          </cell>
          <cell r="IX120" t="str">
            <v>#N/A N/A</v>
          </cell>
          <cell r="IY120">
            <v>18506.8203125</v>
          </cell>
          <cell r="IZ120">
            <v>15363.6552734375</v>
          </cell>
          <cell r="JA120">
            <v>24542.74951171875</v>
          </cell>
          <cell r="JB120">
            <v>26758.7578125</v>
          </cell>
          <cell r="JC120">
            <v>42093.574999999997</v>
          </cell>
          <cell r="JD120">
            <v>52201.533203125</v>
          </cell>
          <cell r="JE120">
            <v>56859.508999999998</v>
          </cell>
          <cell r="JF120">
            <v>60206.910999999993</v>
          </cell>
          <cell r="JG120">
            <v>83283.793999999994</v>
          </cell>
          <cell r="JH120">
            <v>106546.89899999999</v>
          </cell>
          <cell r="JI120">
            <v>113484.21400000001</v>
          </cell>
          <cell r="JJ120">
            <v>127455.402</v>
          </cell>
          <cell r="JK120">
            <v>134878.53599999999</v>
          </cell>
          <cell r="JL120">
            <v>138379.39299999998</v>
          </cell>
          <cell r="JM120" t="str">
            <v>#N/A N/A</v>
          </cell>
          <cell r="JN120">
            <v>31917.876953125</v>
          </cell>
          <cell r="JO120">
            <v>32404.3740234375</v>
          </cell>
          <cell r="JP120">
            <v>40635.783386230469</v>
          </cell>
          <cell r="JQ120">
            <v>64483.220703125</v>
          </cell>
          <cell r="JR120">
            <v>72034.680000000008</v>
          </cell>
          <cell r="JS120">
            <v>83732.596252441406</v>
          </cell>
          <cell r="JT120">
            <v>104629.54399999999</v>
          </cell>
          <cell r="JU120">
            <v>96581.303999999989</v>
          </cell>
          <cell r="JV120">
            <v>128557.73500000002</v>
          </cell>
          <cell r="JW120">
            <v>169812.73500000002</v>
          </cell>
          <cell r="JX120">
            <v>187017.64299999998</v>
          </cell>
          <cell r="JY120">
            <v>203908.68600000002</v>
          </cell>
          <cell r="JZ120">
            <v>224070.50699999998</v>
          </cell>
          <cell r="KA120">
            <v>241015.84700000001</v>
          </cell>
          <cell r="KB120" t="str">
            <v>#N/A N/A</v>
          </cell>
          <cell r="KC120">
            <v>1206.54296875</v>
          </cell>
          <cell r="KD120">
            <v>1193.636962890625</v>
          </cell>
          <cell r="KE120">
            <v>1305.3260498046875</v>
          </cell>
          <cell r="KF120">
            <v>1527.4649658203125</v>
          </cell>
          <cell r="KG120">
            <v>1570.289</v>
          </cell>
          <cell r="KH120">
            <v>1835.845947265625</v>
          </cell>
          <cell r="KI120">
            <v>2203.377</v>
          </cell>
          <cell r="KJ120">
            <v>2432.31</v>
          </cell>
          <cell r="KK120">
            <v>2813.1469999999999</v>
          </cell>
          <cell r="KL120">
            <v>3438.9969999999998</v>
          </cell>
          <cell r="KM120">
            <v>4691.8229999999994</v>
          </cell>
          <cell r="KN120">
            <v>5596.5969999999998</v>
          </cell>
          <cell r="KO120">
            <v>5798.9519999999993</v>
          </cell>
          <cell r="KP120">
            <v>23140.644</v>
          </cell>
          <cell r="KQ120" t="str">
            <v>#N/A N/A</v>
          </cell>
          <cell r="KR120">
            <v>14299.56884765625</v>
          </cell>
          <cell r="KS120">
            <v>15113.31787109375</v>
          </cell>
          <cell r="KT120">
            <v>16796.709838867188</v>
          </cell>
          <cell r="KU120">
            <v>18806.644653320313</v>
          </cell>
          <cell r="KV120">
            <v>20191.581000000002</v>
          </cell>
          <cell r="KW120">
            <v>23034.677001953125</v>
          </cell>
          <cell r="KX120">
            <v>27815.440999999999</v>
          </cell>
          <cell r="KY120">
            <v>29437.163</v>
          </cell>
          <cell r="KZ120">
            <v>32772.214</v>
          </cell>
          <cell r="LA120">
            <v>37318.082999999999</v>
          </cell>
          <cell r="LB120">
            <v>48626.161999999997</v>
          </cell>
          <cell r="LC120">
            <v>49417.394999999997</v>
          </cell>
          <cell r="LD120">
            <v>52334.591999999997</v>
          </cell>
          <cell r="LE120">
            <v>77900.866000000009</v>
          </cell>
          <cell r="LF120" t="str">
            <v>#N/A N/A</v>
          </cell>
          <cell r="LG120">
            <v>-12633.7001953125</v>
          </cell>
          <cell r="LH120">
            <v>-8322.5458984375</v>
          </cell>
          <cell r="LI120">
            <v>-9123.2373046875</v>
          </cell>
          <cell r="LJ120">
            <v>-20737.654296875</v>
          </cell>
          <cell r="LK120">
            <v>-23583.305</v>
          </cell>
          <cell r="LL120">
            <v>-34905.48046875</v>
          </cell>
          <cell r="LM120">
            <v>-30184.773999999998</v>
          </cell>
          <cell r="LN120">
            <v>-27176.309999999998</v>
          </cell>
          <cell r="LO120">
            <v>-34800.220999999998</v>
          </cell>
          <cell r="LP120">
            <v>-40076.456999999995</v>
          </cell>
          <cell r="LQ120">
            <v>-33028.474999999999</v>
          </cell>
          <cell r="LR120">
            <v>-50976.534999999996</v>
          </cell>
          <cell r="LS120">
            <v>-150.72799999999998</v>
          </cell>
          <cell r="LT120">
            <v>-556.40199999999993</v>
          </cell>
          <cell r="LU120" t="str">
            <v>#N/A N/A</v>
          </cell>
          <cell r="LV120" t="str">
            <v>#N/A N/A</v>
          </cell>
          <cell r="LW120" t="str">
            <v>#N/A N/A</v>
          </cell>
          <cell r="LX120" t="str">
            <v>#N/A N/A</v>
          </cell>
          <cell r="LY120" t="str">
            <v>#N/A N/A</v>
          </cell>
          <cell r="LZ120" t="str">
            <v>#N/A N/A</v>
          </cell>
          <cell r="MA120" t="str">
            <v>#N/A N/A</v>
          </cell>
          <cell r="MB120" t="str">
            <v>#N/A N/A</v>
          </cell>
          <cell r="MC120">
            <v>3973.335</v>
          </cell>
          <cell r="MD120">
            <v>3522.404</v>
          </cell>
          <cell r="ME120">
            <v>5437.4629999999997</v>
          </cell>
          <cell r="MF120">
            <v>6733.9179999999997</v>
          </cell>
          <cell r="MG120">
            <v>7635.8949999999995</v>
          </cell>
          <cell r="MH120">
            <v>7520.7619999999997</v>
          </cell>
          <cell r="MI120">
            <v>7197.6970000000001</v>
          </cell>
          <cell r="MJ120" t="str">
            <v>#N/A N/A</v>
          </cell>
          <cell r="MK120" t="str">
            <v>#N/A N/A</v>
          </cell>
          <cell r="ML120" t="str">
            <v>#N/A N/A</v>
          </cell>
          <cell r="MM120" t="str">
            <v>#N/A N/A</v>
          </cell>
          <cell r="MN120" t="str">
            <v>#N/A N/A</v>
          </cell>
          <cell r="MO120" t="str">
            <v>#N/A N/A</v>
          </cell>
          <cell r="MP120" t="str">
            <v>#N/A N/A</v>
          </cell>
          <cell r="MQ120" t="str">
            <v>#N/A N/A</v>
          </cell>
          <cell r="MR120">
            <v>0.20499999999999999</v>
          </cell>
          <cell r="MS120">
            <v>165.48499999999999</v>
          </cell>
          <cell r="MT120">
            <v>548.50199999999995</v>
          </cell>
          <cell r="MU120" t="str">
            <v>#N/A N/A</v>
          </cell>
          <cell r="MV120">
            <v>407.08599999999996</v>
          </cell>
          <cell r="MW120">
            <v>-671.745</v>
          </cell>
          <cell r="MX120">
            <v>124.99199999999999</v>
          </cell>
          <cell r="MY120" t="str">
            <v>#N/A N/A</v>
          </cell>
          <cell r="MZ120">
            <v>-381.10000610351562</v>
          </cell>
          <cell r="NA120">
            <v>-338.7080078125</v>
          </cell>
          <cell r="NB120">
            <v>-443.17498779296875</v>
          </cell>
          <cell r="NC120">
            <v>-493.5159912109375</v>
          </cell>
          <cell r="ND120">
            <v>-526.18100000000004</v>
          </cell>
          <cell r="NE120">
            <v>-656.56298828125</v>
          </cell>
          <cell r="NF120">
            <v>-0.66299999999999992</v>
          </cell>
          <cell r="NG120">
            <v>-96.833999999999989</v>
          </cell>
          <cell r="NH120">
            <v>-94.198999999999998</v>
          </cell>
          <cell r="NI120">
            <v>-1187.173</v>
          </cell>
          <cell r="NJ120" t="str">
            <v>#N/A N/A</v>
          </cell>
          <cell r="NK120">
            <v>0</v>
          </cell>
          <cell r="NL120">
            <v>0</v>
          </cell>
          <cell r="NM120">
            <v>0</v>
          </cell>
          <cell r="NN120" t="str">
            <v>#N/A N/A</v>
          </cell>
          <cell r="NO120">
            <v>3025.5</v>
          </cell>
          <cell r="NP120">
            <v>4089.822998046875</v>
          </cell>
          <cell r="NQ120">
            <v>4704.2412109375</v>
          </cell>
          <cell r="NR120">
            <v>6137.9208984375</v>
          </cell>
          <cell r="NS120">
            <v>7759.1799999999994</v>
          </cell>
          <cell r="NT120">
            <v>9423.1728515625</v>
          </cell>
          <cell r="NU120">
            <v>11820.352999999999</v>
          </cell>
          <cell r="NV120">
            <v>10134.133</v>
          </cell>
          <cell r="NW120">
            <v>6700.4139999999998</v>
          </cell>
          <cell r="NX120">
            <v>7486.5569999999998</v>
          </cell>
          <cell r="NY120">
            <v>14522.866</v>
          </cell>
          <cell r="NZ120">
            <v>15939.934999999999</v>
          </cell>
          <cell r="OA120">
            <v>15524.239</v>
          </cell>
          <cell r="OB120">
            <v>16385.949000000001</v>
          </cell>
          <cell r="OC120" t="str">
            <v>#N/A N/A</v>
          </cell>
          <cell r="OD120" t="str">
            <v>CLP</v>
          </cell>
        </row>
        <row r="121">
          <cell r="C121" t="str">
            <v>COMPANIA MARITIM</v>
          </cell>
          <cell r="D121">
            <v>226233.71206576127</v>
          </cell>
          <cell r="E121">
            <v>278663.31704605441</v>
          </cell>
          <cell r="F121">
            <v>320094.83989075164</v>
          </cell>
          <cell r="G121">
            <v>335875.36813652539</v>
          </cell>
          <cell r="H121">
            <v>349190.2046699411</v>
          </cell>
          <cell r="I121">
            <v>382631.73191132781</v>
          </cell>
          <cell r="J121">
            <v>509179.95159133623</v>
          </cell>
          <cell r="K121">
            <v>341483.3065171194</v>
          </cell>
          <cell r="L121">
            <v>419417.41293093347</v>
          </cell>
          <cell r="M121">
            <v>454194.16920328746</v>
          </cell>
          <cell r="N121">
            <v>446470.91652420565</v>
          </cell>
          <cell r="O121">
            <v>53346.27288635078</v>
          </cell>
          <cell r="P121">
            <v>51812.24731102954</v>
          </cell>
          <cell r="Q121">
            <v>62191.645086885765</v>
          </cell>
          <cell r="R121" t="str">
            <v>#N/A N/A</v>
          </cell>
          <cell r="S121">
            <v>219493.25167110094</v>
          </cell>
          <cell r="T121">
            <v>275031.54193879041</v>
          </cell>
          <cell r="U121">
            <v>301966.69582034281</v>
          </cell>
          <cell r="V121">
            <v>307369.18749833223</v>
          </cell>
          <cell r="W121">
            <v>358377.72923251224</v>
          </cell>
          <cell r="X121">
            <v>385116.4948828062</v>
          </cell>
          <cell r="Y121">
            <v>500802.28473805229</v>
          </cell>
          <cell r="Z121">
            <v>359314.16456043365</v>
          </cell>
          <cell r="AA121">
            <v>378464.57694945659</v>
          </cell>
          <cell r="AB121">
            <v>491604.62018533843</v>
          </cell>
          <cell r="AC121">
            <v>429945.00742997928</v>
          </cell>
          <cell r="AD121">
            <v>43159.574796578236</v>
          </cell>
          <cell r="AE121">
            <v>40379.280831734963</v>
          </cell>
          <cell r="AF121">
            <v>46781.059430822381</v>
          </cell>
          <cell r="AG121" t="str">
            <v>#N/A N/A</v>
          </cell>
          <cell r="AH121">
            <v>5349.2061085844443</v>
          </cell>
          <cell r="AI121">
            <v>1762.4074997965463</v>
          </cell>
          <cell r="AJ121">
            <v>19321.720454591174</v>
          </cell>
          <cell r="AK121">
            <v>21262.133429989681</v>
          </cell>
          <cell r="AL121">
            <v>-15995.838351264974</v>
          </cell>
          <cell r="AM121">
            <v>-6895.1402652372335</v>
          </cell>
          <cell r="AN121">
            <v>3366.4696504536332</v>
          </cell>
          <cell r="AO121">
            <v>-22044.680648425965</v>
          </cell>
          <cell r="AP121">
            <v>33180.389005623656</v>
          </cell>
          <cell r="AQ121">
            <v>-44101.236015792143</v>
          </cell>
          <cell r="AR121">
            <v>8577.8518761650448</v>
          </cell>
          <cell r="AS121">
            <v>11124.066543926021</v>
          </cell>
          <cell r="AT121">
            <v>8823.7453610732264</v>
          </cell>
          <cell r="AU121">
            <v>13358.066919052651</v>
          </cell>
          <cell r="AV121" t="str">
            <v>#N/A N/A</v>
          </cell>
          <cell r="AW121">
            <v>-135.81564719633445</v>
          </cell>
          <cell r="AX121">
            <v>-3762.1958123496511</v>
          </cell>
          <cell r="AY121">
            <v>11592.545009785135</v>
          </cell>
          <cell r="AZ121">
            <v>19244.840558920012</v>
          </cell>
          <cell r="BA121">
            <v>-18632.369038094843</v>
          </cell>
          <cell r="BB121">
            <v>-10567.222669305824</v>
          </cell>
          <cell r="BC121">
            <v>-783.88627888508336</v>
          </cell>
          <cell r="BD121">
            <v>-27520.787175810899</v>
          </cell>
          <cell r="BE121">
            <v>30110.774704328865</v>
          </cell>
          <cell r="BF121">
            <v>-47457.027714201475</v>
          </cell>
          <cell r="BG121">
            <v>5268.8766995335136</v>
          </cell>
          <cell r="BH121">
            <v>8240.1226900003367</v>
          </cell>
          <cell r="BI121">
            <v>8549.751456731452</v>
          </cell>
          <cell r="BJ121">
            <v>11229.601715217912</v>
          </cell>
          <cell r="BK121" t="str">
            <v>#N/A N/A</v>
          </cell>
          <cell r="BL121">
            <v>135.12622625942362</v>
          </cell>
          <cell r="BM121">
            <v>233.92962163207685</v>
          </cell>
          <cell r="BN121">
            <v>364.3423368951905</v>
          </cell>
          <cell r="BO121">
            <v>1312.415157272133</v>
          </cell>
          <cell r="BP121">
            <v>1064.1611452080185</v>
          </cell>
          <cell r="BQ121">
            <v>608.79398824206476</v>
          </cell>
          <cell r="BR121">
            <v>495.3616663456072</v>
          </cell>
          <cell r="BS121" t="str">
            <v>#N/A N/A</v>
          </cell>
          <cell r="BT121">
            <v>228.94631582746837</v>
          </cell>
          <cell r="BU121">
            <v>48.36828622671274</v>
          </cell>
          <cell r="BV121">
            <v>49.60544797419405</v>
          </cell>
          <cell r="BW121">
            <v>49.543787217414241</v>
          </cell>
          <cell r="BX121">
            <v>0</v>
          </cell>
          <cell r="BY121">
            <v>24.879014994069532</v>
          </cell>
          <cell r="BZ121" t="str">
            <v>#N/A N/A</v>
          </cell>
          <cell r="CA121">
            <v>674.25229969644818</v>
          </cell>
          <cell r="CB121">
            <v>485.11071564500656</v>
          </cell>
          <cell r="CC121">
            <v>312.5545587401171</v>
          </cell>
          <cell r="CD121">
            <v>360.8302503143488</v>
          </cell>
          <cell r="CE121">
            <v>1089.6245468539564</v>
          </cell>
          <cell r="CF121">
            <v>2437.7866215700997</v>
          </cell>
          <cell r="CG121">
            <v>1722.769448078943</v>
          </cell>
          <cell r="CH121">
            <v>733.68648286375424</v>
          </cell>
          <cell r="CI121">
            <v>1507.2724044231547</v>
          </cell>
          <cell r="CJ121">
            <v>1069.9064913348859</v>
          </cell>
          <cell r="CK121">
            <v>1061.6538522320159</v>
          </cell>
          <cell r="CL121">
            <v>357.70614370973078</v>
          </cell>
          <cell r="CM121">
            <v>910.45891130235452</v>
          </cell>
          <cell r="CN121">
            <v>2044.007495039081</v>
          </cell>
          <cell r="CO121" t="str">
            <v>#N/A N/A</v>
          </cell>
          <cell r="CP121">
            <v>-211.65180643240015</v>
          </cell>
          <cell r="CQ121">
            <v>-4428.1016961324085</v>
          </cell>
          <cell r="CR121">
            <v>9825.058144616316</v>
          </cell>
          <cell r="CS121">
            <v>21951.347129384823</v>
          </cell>
          <cell r="CT121">
            <v>-13710.491286944647</v>
          </cell>
          <cell r="CU121">
            <v>-9056.2022391888004</v>
          </cell>
          <cell r="CV121">
            <v>455.56524340183654</v>
          </cell>
          <cell r="CW121">
            <v>-27239.158807762167</v>
          </cell>
          <cell r="CX121">
            <v>28824.800075115338</v>
          </cell>
          <cell r="CY121">
            <v>-47575.53001545692</v>
          </cell>
          <cell r="CZ121">
            <v>4114.3342143302134</v>
          </cell>
          <cell r="DA121">
            <v>5428.0173275399038</v>
          </cell>
          <cell r="DB121">
            <v>6973.1448654981587</v>
          </cell>
          <cell r="DC121">
            <v>7402.1616716565823</v>
          </cell>
          <cell r="DD121" t="str">
            <v>#N/A N/A</v>
          </cell>
          <cell r="DE121">
            <v>-312.9964684221041</v>
          </cell>
          <cell r="DF121">
            <v>-832.89990692034905</v>
          </cell>
          <cell r="DG121">
            <v>-623.2813003009785</v>
          </cell>
          <cell r="DH121">
            <v>2147.0799426261588</v>
          </cell>
          <cell r="DI121">
            <v>-3393.0081978800267</v>
          </cell>
          <cell r="DJ121">
            <v>-1855.6207186139745</v>
          </cell>
          <cell r="DK121">
            <v>117.29494612632141</v>
          </cell>
          <cell r="DL121">
            <v>-3951.7372198122489</v>
          </cell>
          <cell r="DM121">
            <v>4838.466794848212</v>
          </cell>
          <cell r="DN121">
            <v>-9495.1782691659773</v>
          </cell>
          <cell r="DO121">
            <v>-419.70099609538693</v>
          </cell>
          <cell r="DP121">
            <v>-4966.2692306736017</v>
          </cell>
          <cell r="DQ121">
            <v>1417.9184549686827</v>
          </cell>
          <cell r="DR121">
            <v>1641.3602786876925</v>
          </cell>
          <cell r="DS121" t="str">
            <v>#N/A N/A</v>
          </cell>
          <cell r="DT121">
            <v>101.34467226285562</v>
          </cell>
          <cell r="DU121">
            <v>-3595.2017275160742</v>
          </cell>
          <cell r="DV121">
            <v>10448.339299656453</v>
          </cell>
          <cell r="DW121">
            <v>19804.267320136398</v>
          </cell>
          <cell r="DX121">
            <v>-10317.482077236973</v>
          </cell>
          <cell r="DY121">
            <v>-7200.5815205748258</v>
          </cell>
          <cell r="DZ121">
            <v>338.27025045861751</v>
          </cell>
          <cell r="EA121">
            <v>-23287.42152133739</v>
          </cell>
          <cell r="EB121">
            <v>23986.333280267118</v>
          </cell>
          <cell r="EC121">
            <v>-38080.351746290944</v>
          </cell>
          <cell r="ED121">
            <v>4534.0352104255999</v>
          </cell>
          <cell r="EE121">
            <v>10394.286558213505</v>
          </cell>
          <cell r="EF121">
            <v>5555.2264105294762</v>
          </cell>
          <cell r="EG121">
            <v>5760.8013929688886</v>
          </cell>
          <cell r="EH121" t="str">
            <v>#N/A N/A</v>
          </cell>
          <cell r="EI121">
            <v>7068.533593416214</v>
          </cell>
          <cell r="EJ121">
            <v>4282.9514971971512</v>
          </cell>
          <cell r="EK121">
            <v>30872.467520713806</v>
          </cell>
          <cell r="EL121">
            <v>35368.338745117188</v>
          </cell>
          <cell r="EM121">
            <v>12507.227302589416</v>
          </cell>
          <cell r="EN121">
            <v>14089.755026817322</v>
          </cell>
          <cell r="EO121">
            <v>30600.750162124634</v>
          </cell>
          <cell r="EP121">
            <v>14200.480420589447</v>
          </cell>
          <cell r="EQ121">
            <v>31619.484</v>
          </cell>
          <cell r="ER121">
            <v>5880.2204999999994</v>
          </cell>
          <cell r="ES121">
            <v>10050.759680000001</v>
          </cell>
          <cell r="ET121">
            <v>14552.337749999999</v>
          </cell>
          <cell r="EU121">
            <v>10548.528899999999</v>
          </cell>
          <cell r="EV121">
            <v>22989.818400000004</v>
          </cell>
          <cell r="EW121" t="str">
            <v>#N/A N/A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 t="str">
            <v>#N/A N/A</v>
          </cell>
          <cell r="FF121">
            <v>11.700000000000001</v>
          </cell>
          <cell r="FG121" t="str">
            <v>#N/A N/A</v>
          </cell>
          <cell r="FH121" t="str">
            <v>#N/A N/A</v>
          </cell>
          <cell r="FI121">
            <v>172.34760000000003</v>
          </cell>
          <cell r="FJ121">
            <v>200.88389999999998</v>
          </cell>
          <cell r="FK121">
            <v>2628.9059999999999</v>
          </cell>
          <cell r="FL121" t="str">
            <v>#N/A N/A</v>
          </cell>
          <cell r="FM121">
            <v>23867.64485168457</v>
          </cell>
          <cell r="FN121">
            <v>20774.803813743591</v>
          </cell>
          <cell r="FO121">
            <v>27194.514003753662</v>
          </cell>
          <cell r="FP121">
            <v>29770.879058837891</v>
          </cell>
          <cell r="FQ121">
            <v>36953.631922912595</v>
          </cell>
          <cell r="FR121">
            <v>33457.376087951663</v>
          </cell>
          <cell r="FS121">
            <v>37681.715259552002</v>
          </cell>
          <cell r="FT121">
            <v>27338.36157875061</v>
          </cell>
          <cell r="FU121">
            <v>35528.688000000002</v>
          </cell>
          <cell r="FV121">
            <v>42240.544999999998</v>
          </cell>
          <cell r="FW121">
            <v>36896.993770000001</v>
          </cell>
          <cell r="FX121">
            <v>26263.567349999998</v>
          </cell>
          <cell r="FY121">
            <v>23212.104299999999</v>
          </cell>
          <cell r="FZ121">
            <v>595.22399999999993</v>
          </cell>
          <cell r="GA121" t="str">
            <v>#N/A N/A</v>
          </cell>
          <cell r="GB121">
            <v>2499.2675206065178</v>
          </cell>
          <cell r="GC121">
            <v>2517.7449929475783</v>
          </cell>
          <cell r="GD121">
            <v>2703.1679130792618</v>
          </cell>
          <cell r="GE121">
            <v>4530.9097843170166</v>
          </cell>
          <cell r="GF121">
            <v>5030.8402454566949</v>
          </cell>
          <cell r="GG121">
            <v>6847.3805707931524</v>
          </cell>
          <cell r="GH121">
            <v>7690.0937905311584</v>
          </cell>
          <cell r="GI121">
            <v>7189.5517122745514</v>
          </cell>
          <cell r="GJ121">
            <v>9600.0839999999989</v>
          </cell>
          <cell r="GK121">
            <v>9801.406500000001</v>
          </cell>
          <cell r="GL121">
            <v>8399.8917600000004</v>
          </cell>
          <cell r="GM121">
            <v>7730.9458500000001</v>
          </cell>
          <cell r="GN121">
            <v>6606.1064999999999</v>
          </cell>
          <cell r="GO121">
            <v>440.04059999999998</v>
          </cell>
          <cell r="GP121" t="str">
            <v>#N/A N/A</v>
          </cell>
          <cell r="GQ121">
            <v>42176.398532867432</v>
          </cell>
          <cell r="GR121">
            <v>34953.338785171509</v>
          </cell>
          <cell r="GS121">
            <v>67769.822690963745</v>
          </cell>
          <cell r="GT121">
            <v>73819.140258789063</v>
          </cell>
          <cell r="GU121">
            <v>60965.868714752192</v>
          </cell>
          <cell r="GV121">
            <v>64395.36304473877</v>
          </cell>
          <cell r="GW121">
            <v>87806.522727966309</v>
          </cell>
          <cell r="GX121">
            <v>52326.720008468626</v>
          </cell>
          <cell r="GY121">
            <v>80789.903999999995</v>
          </cell>
          <cell r="GZ121">
            <v>61285.414999999994</v>
          </cell>
          <cell r="HA121">
            <v>56696.87543</v>
          </cell>
          <cell r="HB121">
            <v>58648.627199999995</v>
          </cell>
          <cell r="HC121">
            <v>59539.924499999994</v>
          </cell>
          <cell r="HD121">
            <v>35938.774800000007</v>
          </cell>
          <cell r="HE121" t="str">
            <v>#N/A N/A</v>
          </cell>
          <cell r="HF121">
            <v>28985.740626335144</v>
          </cell>
          <cell r="HG121">
            <v>21320.540953254698</v>
          </cell>
          <cell r="HH121">
            <v>8703.0449151992798</v>
          </cell>
          <cell r="HI121">
            <v>18787.213325500488</v>
          </cell>
          <cell r="HJ121">
            <v>30801.095738983153</v>
          </cell>
          <cell r="HK121">
            <v>26660.80326004028</v>
          </cell>
          <cell r="HL121">
            <v>31274.36785697937</v>
          </cell>
          <cell r="HM121">
            <v>26029.646820831298</v>
          </cell>
          <cell r="HN121">
            <v>21686.183999999997</v>
          </cell>
          <cell r="HO121">
            <v>26276.8295</v>
          </cell>
          <cell r="HP121">
            <v>21702.11433</v>
          </cell>
          <cell r="HQ121">
            <v>17555.809950000003</v>
          </cell>
          <cell r="HR121">
            <v>27687.9918</v>
          </cell>
          <cell r="HS121">
            <v>134237.89259999999</v>
          </cell>
          <cell r="HT121" t="str">
            <v>#N/A N/A</v>
          </cell>
          <cell r="HU121">
            <v>92683.215423583984</v>
          </cell>
          <cell r="HV121">
            <v>73631.448714828468</v>
          </cell>
          <cell r="HW121">
            <v>83786.537521362305</v>
          </cell>
          <cell r="HX121">
            <v>98671.035552978516</v>
          </cell>
          <cell r="HY121">
            <v>104779.83800659179</v>
          </cell>
          <cell r="HZ121">
            <v>105478.1548904419</v>
          </cell>
          <cell r="IA121">
            <v>144592.15194702148</v>
          </cell>
          <cell r="IB121">
            <v>105752.07360305786</v>
          </cell>
          <cell r="IC121">
            <v>123689.124</v>
          </cell>
          <cell r="ID121">
            <v>120705.825</v>
          </cell>
          <cell r="IE121">
            <v>109420.75143999999</v>
          </cell>
          <cell r="IF121">
            <v>114775.61984999999</v>
          </cell>
          <cell r="IG121">
            <v>144933.18210000001</v>
          </cell>
          <cell r="IH121">
            <v>225022.30740000002</v>
          </cell>
          <cell r="II121" t="str">
            <v>#N/A N/A</v>
          </cell>
          <cell r="IJ121">
            <v>4725.560156583786</v>
          </cell>
          <cell r="IK121">
            <v>6403.6879449367507</v>
          </cell>
          <cell r="IL121">
            <v>29037.382055282593</v>
          </cell>
          <cell r="IM121">
            <v>26012.512878417969</v>
          </cell>
          <cell r="IN121">
            <v>31413.948431167602</v>
          </cell>
          <cell r="IO121">
            <v>35566.829891967769</v>
          </cell>
          <cell r="IP121">
            <v>48553.455032348633</v>
          </cell>
          <cell r="IQ121">
            <v>46105.892967224121</v>
          </cell>
          <cell r="IR121">
            <v>36842.831999999995</v>
          </cell>
          <cell r="IS121">
            <v>49269.380000000005</v>
          </cell>
          <cell r="IT121">
            <v>32966.127869999997</v>
          </cell>
          <cell r="IU121">
            <v>36917.066099999996</v>
          </cell>
          <cell r="IV121">
            <v>51730.942199999998</v>
          </cell>
          <cell r="IW121">
            <v>1932.3521999999998</v>
          </cell>
          <cell r="IX121" t="str">
            <v>#N/A N/A</v>
          </cell>
          <cell r="IY121">
            <v>9240.8076167702675</v>
          </cell>
          <cell r="IZ121">
            <v>7908.7649223327635</v>
          </cell>
          <cell r="JA121">
            <v>1916.2260408103466</v>
          </cell>
          <cell r="JB121">
            <v>2562.8040313720703</v>
          </cell>
          <cell r="JC121">
            <v>14562.874507260323</v>
          </cell>
          <cell r="JD121">
            <v>18561.696195983888</v>
          </cell>
          <cell r="JE121">
            <v>22607.369236946106</v>
          </cell>
          <cell r="JF121">
            <v>24599.146598768235</v>
          </cell>
          <cell r="JG121">
            <v>18836.063999999998</v>
          </cell>
          <cell r="JH121">
            <v>21285.4735</v>
          </cell>
          <cell r="JI121">
            <v>16571.879480000003</v>
          </cell>
          <cell r="JJ121">
            <v>12038.584950000002</v>
          </cell>
          <cell r="JK121">
            <v>17532.127199999999</v>
          </cell>
          <cell r="JL121">
            <v>90848.188800000004</v>
          </cell>
          <cell r="JM121" t="str">
            <v>#N/A N/A</v>
          </cell>
          <cell r="JN121">
            <v>49746.227571487427</v>
          </cell>
          <cell r="JO121">
            <v>43576.718919348714</v>
          </cell>
          <cell r="JP121">
            <v>46067.228050231934</v>
          </cell>
          <cell r="JQ121">
            <v>51491.49186372757</v>
          </cell>
          <cell r="JR121">
            <v>72028.701480832096</v>
          </cell>
          <cell r="JS121">
            <v>76151.521737670904</v>
          </cell>
          <cell r="JT121">
            <v>102755.72207832336</v>
          </cell>
          <cell r="JU121">
            <v>93310.417100858685</v>
          </cell>
          <cell r="JV121">
            <v>77891.58</v>
          </cell>
          <cell r="JW121">
            <v>92443.466499999995</v>
          </cell>
          <cell r="JX121">
            <v>66130.953590000005</v>
          </cell>
          <cell r="JY121">
            <v>65201.51415000001</v>
          </cell>
          <cell r="JZ121">
            <v>89875.820999999996</v>
          </cell>
          <cell r="KA121">
            <v>104602.1148</v>
          </cell>
          <cell r="KB121" t="str">
            <v>#N/A N/A</v>
          </cell>
          <cell r="KC121">
            <v>-0.7202500342100393</v>
          </cell>
          <cell r="KD121">
            <v>-0.59255002814461477</v>
          </cell>
          <cell r="KE121">
            <v>0</v>
          </cell>
          <cell r="KF121">
            <v>0</v>
          </cell>
          <cell r="KG121">
            <v>0</v>
          </cell>
          <cell r="KH121">
            <v>0</v>
          </cell>
          <cell r="KI121">
            <v>0</v>
          </cell>
          <cell r="KJ121">
            <v>0</v>
          </cell>
          <cell r="KK121">
            <v>0</v>
          </cell>
          <cell r="KL121">
            <v>0</v>
          </cell>
          <cell r="KM121">
            <v>0</v>
          </cell>
          <cell r="KN121">
            <v>1964.1321</v>
          </cell>
          <cell r="KO121">
            <v>9509.5160999999989</v>
          </cell>
          <cell r="KP121">
            <v>11188.0854</v>
          </cell>
          <cell r="KQ121" t="str">
            <v>#N/A N/A</v>
          </cell>
          <cell r="KR121">
            <v>42936.983335113648</v>
          </cell>
          <cell r="KS121">
            <v>30054.728622304618</v>
          </cell>
          <cell r="KT121">
            <v>37719.308411121368</v>
          </cell>
          <cell r="KU121">
            <v>47179.546752929688</v>
          </cell>
          <cell r="KV121">
            <v>32751.132074890134</v>
          </cell>
          <cell r="KW121">
            <v>29326.633627796171</v>
          </cell>
          <cell r="KX121">
            <v>41836.435348987579</v>
          </cell>
          <cell r="KY121">
            <v>12441.657954025268</v>
          </cell>
          <cell r="KZ121">
            <v>45797.543999999994</v>
          </cell>
          <cell r="LA121">
            <v>28262.358500000002</v>
          </cell>
          <cell r="LB121">
            <v>43289.797849999988</v>
          </cell>
          <cell r="LC121">
            <v>49574.1057</v>
          </cell>
          <cell r="LD121">
            <v>55057.361099999987</v>
          </cell>
          <cell r="LE121">
            <v>120420.19259999998</v>
          </cell>
          <cell r="LF121" t="str">
            <v>#N/A N/A</v>
          </cell>
          <cell r="LG121">
            <v>-1240.2657691266911</v>
          </cell>
          <cell r="LH121">
            <v>-530.65452705005032</v>
          </cell>
          <cell r="LI121">
            <v>-572.10278243392008</v>
          </cell>
          <cell r="LJ121">
            <v>-4519.0494155187343</v>
          </cell>
          <cell r="LK121">
            <v>-1209.5151195788201</v>
          </cell>
          <cell r="LL121">
            <v>-32.371549207789577</v>
          </cell>
          <cell r="LM121">
            <v>-2135.3963553246281</v>
          </cell>
          <cell r="LN121">
            <v>-2023.9242184961274</v>
          </cell>
          <cell r="LO121">
            <v>-1993.2096850101864</v>
          </cell>
          <cell r="LP121">
            <v>-6723.675468375337</v>
          </cell>
          <cell r="LQ121">
            <v>-3752.9925687927007</v>
          </cell>
          <cell r="LR121">
            <v>-6602.7005224647946</v>
          </cell>
          <cell r="LS121">
            <v>-17307.852444889464</v>
          </cell>
          <cell r="LT121">
            <v>-92068.068540158783</v>
          </cell>
          <cell r="LU121" t="str">
            <v>#N/A N/A</v>
          </cell>
          <cell r="LV121" t="str">
            <v>#N/A N/A</v>
          </cell>
          <cell r="LW121" t="str">
            <v>#N/A N/A</v>
          </cell>
          <cell r="LX121" t="str">
            <v>#N/A N/A</v>
          </cell>
          <cell r="LY121" t="str">
            <v>#N/A N/A</v>
          </cell>
          <cell r="LZ121" t="str">
            <v>#N/A N/A</v>
          </cell>
          <cell r="MA121" t="str">
            <v>#N/A N/A</v>
          </cell>
          <cell r="MB121" t="str">
            <v>#N/A N/A</v>
          </cell>
          <cell r="MC121">
            <v>1455.0797572580068</v>
          </cell>
          <cell r="MD121">
            <v>565.99200572046743</v>
          </cell>
          <cell r="ME121" t="str">
            <v>#N/A N/A</v>
          </cell>
          <cell r="MF121">
            <v>673.07784310082911</v>
          </cell>
          <cell r="MG121">
            <v>738.20242953947218</v>
          </cell>
          <cell r="MH121">
            <v>608.49479589235727</v>
          </cell>
          <cell r="MI121">
            <v>2036.8056749092189</v>
          </cell>
          <cell r="MJ121" t="str">
            <v>#N/A N/A</v>
          </cell>
          <cell r="MK121" t="str">
            <v>#N/A N/A</v>
          </cell>
          <cell r="ML121" t="str">
            <v>#N/A N/A</v>
          </cell>
          <cell r="MM121" t="str">
            <v>#N/A N/A</v>
          </cell>
          <cell r="MN121" t="str">
            <v>#N/A N/A</v>
          </cell>
          <cell r="MO121" t="str">
            <v>#N/A N/A</v>
          </cell>
          <cell r="MP121" t="str">
            <v>#N/A N/A</v>
          </cell>
          <cell r="MQ121" t="str">
            <v>#N/A N/A</v>
          </cell>
          <cell r="MR121">
            <v>8.3817953547005821</v>
          </cell>
          <cell r="MS121">
            <v>0</v>
          </cell>
          <cell r="MT121" t="str">
            <v>#N/A N/A</v>
          </cell>
          <cell r="MU121" t="str">
            <v>#N/A N/A</v>
          </cell>
          <cell r="MV121" t="str">
            <v>#N/A N/A</v>
          </cell>
          <cell r="MW121" t="str">
            <v>#N/A N/A</v>
          </cell>
          <cell r="MX121" t="str">
            <v>#N/A N/A</v>
          </cell>
          <cell r="MY121" t="str">
            <v>#N/A N/A</v>
          </cell>
          <cell r="MZ121">
            <v>-2.7576782900314147</v>
          </cell>
          <cell r="NA121">
            <v>-4.830405505787148</v>
          </cell>
          <cell r="NB121">
            <v>0</v>
          </cell>
          <cell r="NC121">
            <v>-6376.3460920336302</v>
          </cell>
          <cell r="ND121">
            <v>-5805.6727763438657</v>
          </cell>
          <cell r="NE121">
            <v>-4.1769743579884757</v>
          </cell>
          <cell r="NF121">
            <v>-0.52363816105814942</v>
          </cell>
          <cell r="NG121">
            <v>0</v>
          </cell>
          <cell r="NH121">
            <v>-21.925816437819908</v>
          </cell>
          <cell r="NI121">
            <v>-19.347314490685097</v>
          </cell>
          <cell r="NJ121">
            <v>0</v>
          </cell>
          <cell r="NK121">
            <v>0</v>
          </cell>
          <cell r="NL121">
            <v>0</v>
          </cell>
          <cell r="NM121">
            <v>0</v>
          </cell>
          <cell r="NN121" t="str">
            <v>#N/A N/A</v>
          </cell>
          <cell r="NO121">
            <v>5485.0217557807782</v>
          </cell>
          <cell r="NP121">
            <v>5524.6033121461978</v>
          </cell>
          <cell r="NQ121">
            <v>7729.1754448060392</v>
          </cell>
          <cell r="NR121">
            <v>2017.2928710696672</v>
          </cell>
          <cell r="NS121">
            <v>2636.5306868298744</v>
          </cell>
          <cell r="NT121">
            <v>3672.0824040685902</v>
          </cell>
          <cell r="NU121">
            <v>4150.355929338717</v>
          </cell>
          <cell r="NV121">
            <v>5476.1065273849381</v>
          </cell>
          <cell r="NW121">
            <v>3069.6143012947869</v>
          </cell>
          <cell r="NX121">
            <v>3355.7916984093299</v>
          </cell>
          <cell r="NY121">
            <v>3308.975176631533</v>
          </cell>
          <cell r="NZ121">
            <v>2883.9438539256826</v>
          </cell>
          <cell r="OA121">
            <v>273.9939043417744</v>
          </cell>
          <cell r="OB121">
            <v>2128.4652038347381</v>
          </cell>
          <cell r="OC121" t="str">
            <v>#N/A N/A</v>
          </cell>
          <cell r="OD121" t="str">
            <v>CLP</v>
          </cell>
        </row>
        <row r="122">
          <cell r="C122" t="str">
            <v>SPORTING</v>
          </cell>
          <cell r="D122">
            <v>3912.697998046875</v>
          </cell>
          <cell r="E122">
            <v>4061.10791015625</v>
          </cell>
          <cell r="F122">
            <v>3830.243896484375</v>
          </cell>
          <cell r="G122">
            <v>3312.3779296875</v>
          </cell>
          <cell r="H122">
            <v>3171.47607421875</v>
          </cell>
          <cell r="I122">
            <v>3531.613037109375</v>
          </cell>
          <cell r="J122">
            <v>3938.02490234375</v>
          </cell>
          <cell r="K122">
            <v>3714.6619999999998</v>
          </cell>
          <cell r="L122">
            <v>4007.6959999999999</v>
          </cell>
          <cell r="M122">
            <v>4480.0940000000001</v>
          </cell>
          <cell r="N122">
            <v>4876.277</v>
          </cell>
          <cell r="O122">
            <v>5812.3850000000002</v>
          </cell>
          <cell r="P122">
            <v>6222.2920000000004</v>
          </cell>
          <cell r="Q122">
            <v>6700.1279999999997</v>
          </cell>
          <cell r="R122" t="str">
            <v>#N/A N/A</v>
          </cell>
          <cell r="S122">
            <v>3639.49609375</v>
          </cell>
          <cell r="T122">
            <v>3766.31201171875</v>
          </cell>
          <cell r="U122">
            <v>3890.998046875</v>
          </cell>
          <cell r="V122">
            <v>2867.10400390625</v>
          </cell>
          <cell r="W122">
            <v>2318.464111328125</v>
          </cell>
          <cell r="X122">
            <v>2561.10009765625</v>
          </cell>
          <cell r="Y122">
            <v>2882.028076171875</v>
          </cell>
          <cell r="Z122">
            <v>2868.9009999999998</v>
          </cell>
          <cell r="AA122">
            <v>3095.4679999999998</v>
          </cell>
          <cell r="AB122">
            <v>3482.2529999999997</v>
          </cell>
          <cell r="AC122">
            <v>4056.8199999999997</v>
          </cell>
          <cell r="AD122">
            <v>4838.2609999999995</v>
          </cell>
          <cell r="AE122">
            <v>5350.0739999999996</v>
          </cell>
          <cell r="AF122">
            <v>5730.9809999999998</v>
          </cell>
          <cell r="AG122" t="str">
            <v>#N/A N/A</v>
          </cell>
          <cell r="AH122">
            <v>-338.37799072265625</v>
          </cell>
          <cell r="AI122">
            <v>-242.90997314453125</v>
          </cell>
          <cell r="AJ122">
            <v>-438.407958984375</v>
          </cell>
          <cell r="AK122">
            <v>-80.02099609375</v>
          </cell>
          <cell r="AL122">
            <v>462.50300598144531</v>
          </cell>
          <cell r="AM122">
            <v>453.12901306152344</v>
          </cell>
          <cell r="AN122">
            <v>498.03999328613281</v>
          </cell>
          <cell r="AO122">
            <v>344.78499999999997</v>
          </cell>
          <cell r="AP122">
            <v>370.59399999999999</v>
          </cell>
          <cell r="AQ122">
            <v>339.012</v>
          </cell>
          <cell r="AR122">
            <v>230.94000000000003</v>
          </cell>
          <cell r="AS122">
            <v>705.2059999999999</v>
          </cell>
          <cell r="AT122">
            <v>638.68000000000006</v>
          </cell>
          <cell r="AU122">
            <v>776.94900000000007</v>
          </cell>
          <cell r="AV122" t="str">
            <v>#N/A N/A</v>
          </cell>
          <cell r="AW122">
            <v>-909.322998046875</v>
          </cell>
          <cell r="AX122">
            <v>-791.156982421875</v>
          </cell>
          <cell r="AY122">
            <v>-983.70697021484375</v>
          </cell>
          <cell r="AZ122">
            <v>-511.66500854492187</v>
          </cell>
          <cell r="BA122">
            <v>148.34199523925781</v>
          </cell>
          <cell r="BB122">
            <v>148.77900695800781</v>
          </cell>
          <cell r="BC122">
            <v>290.06298828125</v>
          </cell>
          <cell r="BD122">
            <v>162.76999999999998</v>
          </cell>
          <cell r="BE122">
            <v>191.56699999999998</v>
          </cell>
          <cell r="BF122">
            <v>113.35299999999999</v>
          </cell>
          <cell r="BG122">
            <v>-41.486999999999995</v>
          </cell>
          <cell r="BH122">
            <v>335.13099999999997</v>
          </cell>
          <cell r="BI122">
            <v>200.673</v>
          </cell>
          <cell r="BJ122">
            <v>329.923</v>
          </cell>
          <cell r="BK122" t="str">
            <v>#N/A N/A</v>
          </cell>
          <cell r="BL122">
            <v>4.3000001460313797E-2</v>
          </cell>
          <cell r="BM122">
            <v>0.50599998235702515</v>
          </cell>
          <cell r="BN122">
            <v>0.44900000095367432</v>
          </cell>
          <cell r="BO122" t="str">
            <v>#N/A N/A</v>
          </cell>
          <cell r="BP122">
            <v>1.2170000076293945</v>
          </cell>
          <cell r="BQ122">
            <v>0.92699998617172241</v>
          </cell>
          <cell r="BR122">
            <v>18.648000717163086</v>
          </cell>
          <cell r="BS122">
            <v>7.9179999999999993</v>
          </cell>
          <cell r="BT122">
            <v>47.256</v>
          </cell>
          <cell r="BU122" t="str">
            <v>#N/A N/A</v>
          </cell>
          <cell r="BV122">
            <v>328.22699999999998</v>
          </cell>
          <cell r="BW122">
            <v>148.816</v>
          </cell>
          <cell r="BX122">
            <v>252.22799999999998</v>
          </cell>
          <cell r="BY122">
            <v>121.562</v>
          </cell>
          <cell r="BZ122" t="str">
            <v>#N/A N/A</v>
          </cell>
          <cell r="CA122">
            <v>189.90899658203125</v>
          </cell>
          <cell r="CB122">
            <v>200.36700439453125</v>
          </cell>
          <cell r="CC122">
            <v>304.87701416015625</v>
          </cell>
          <cell r="CD122">
            <v>249.91000366210937</v>
          </cell>
          <cell r="CE122">
            <v>262.42800903320312</v>
          </cell>
          <cell r="CF122">
            <v>249.48899841308594</v>
          </cell>
          <cell r="CG122">
            <v>123.01499938964844</v>
          </cell>
          <cell r="CH122">
            <v>59.48</v>
          </cell>
          <cell r="CI122">
            <v>2.569</v>
          </cell>
          <cell r="CJ122">
            <v>110.86499999999999</v>
          </cell>
          <cell r="CK122">
            <v>171.17599999999999</v>
          </cell>
          <cell r="CL122">
            <v>144.232</v>
          </cell>
          <cell r="CM122">
            <v>122.803</v>
          </cell>
          <cell r="CN122">
            <v>67.78</v>
          </cell>
          <cell r="CO122" t="str">
            <v>#N/A N/A</v>
          </cell>
          <cell r="CP122">
            <v>-1022.109992980957</v>
          </cell>
          <cell r="CQ122">
            <v>-988.00698685646057</v>
          </cell>
          <cell r="CR122">
            <v>-1203.5599822998047</v>
          </cell>
          <cell r="CS122">
            <v>-773.06301212310791</v>
          </cell>
          <cell r="CT122">
            <v>1722.3369598388672</v>
          </cell>
          <cell r="CU122">
            <v>-159.1769905090332</v>
          </cell>
          <cell r="CV122">
            <v>-100.50300598144531</v>
          </cell>
          <cell r="CW122">
            <v>59.795999999999999</v>
          </cell>
          <cell r="CX122">
            <v>552.404</v>
          </cell>
          <cell r="CY122">
            <v>0.97199999999999953</v>
          </cell>
          <cell r="CZ122">
            <v>114.41199999999999</v>
          </cell>
          <cell r="DA122">
            <v>343.03199999999998</v>
          </cell>
          <cell r="DB122">
            <v>328.55599999999998</v>
          </cell>
          <cell r="DC122">
            <v>375.94600000000003</v>
          </cell>
          <cell r="DD122" t="str">
            <v>#N/A N/A</v>
          </cell>
          <cell r="DE122">
            <v>-174.89100646972656</v>
          </cell>
          <cell r="DF122">
            <v>-160.45199584960937</v>
          </cell>
          <cell r="DG122">
            <v>-208.97999572753906</v>
          </cell>
          <cell r="DH122">
            <v>-388.25900268554687</v>
          </cell>
          <cell r="DI122">
            <v>275.17599487304687</v>
          </cell>
          <cell r="DJ122">
            <v>-89.194999694824219</v>
          </cell>
          <cell r="DK122">
            <v>-103.82199859619141</v>
          </cell>
          <cell r="DL122">
            <v>-8.26</v>
          </cell>
          <cell r="DM122">
            <v>1604.329</v>
          </cell>
          <cell r="DN122">
            <v>4.2539999999999996</v>
          </cell>
          <cell r="DO122">
            <v>2.109</v>
          </cell>
          <cell r="DP122">
            <v>45.693999999999996</v>
          </cell>
          <cell r="DQ122">
            <v>8.1199999999999992</v>
          </cell>
          <cell r="DR122">
            <v>31.282999999999998</v>
          </cell>
          <cell r="DS122" t="str">
            <v>#N/A N/A</v>
          </cell>
          <cell r="DT122">
            <v>-847.218994140625</v>
          </cell>
          <cell r="DU122">
            <v>-827.55499267578125</v>
          </cell>
          <cell r="DV122">
            <v>-994.58001708984375</v>
          </cell>
          <cell r="DW122">
            <v>-384.80398559570312</v>
          </cell>
          <cell r="DX122">
            <v>1447.1610107421875</v>
          </cell>
          <cell r="DY122">
            <v>-69.982002258300781</v>
          </cell>
          <cell r="DZ122">
            <v>3.3190000057220459</v>
          </cell>
          <cell r="EA122">
            <v>68.055999999999997</v>
          </cell>
          <cell r="EB122">
            <v>-1051.925</v>
          </cell>
          <cell r="EC122">
            <v>-3.282</v>
          </cell>
          <cell r="ED122">
            <v>112.303</v>
          </cell>
          <cell r="EE122">
            <v>297.33799999999997</v>
          </cell>
          <cell r="EF122">
            <v>320.43599999999998</v>
          </cell>
          <cell r="EG122">
            <v>344.66300000000001</v>
          </cell>
          <cell r="EH122" t="str">
            <v>#N/A N/A</v>
          </cell>
          <cell r="EI122">
            <v>63.569999694824219</v>
          </cell>
          <cell r="EJ122">
            <v>46.237998962402344</v>
          </cell>
          <cell r="EK122">
            <v>63.5260009765625</v>
          </cell>
          <cell r="EL122">
            <v>24.819000244140625</v>
          </cell>
          <cell r="EM122">
            <v>20.749000549316406</v>
          </cell>
          <cell r="EN122">
            <v>54.530998229980469</v>
          </cell>
          <cell r="EO122">
            <v>116.54599761962891</v>
          </cell>
          <cell r="EP122">
            <v>612.53099999999995</v>
          </cell>
          <cell r="EQ122">
            <v>6223.3440000000001</v>
          </cell>
          <cell r="ER122">
            <v>779.66699999999992</v>
          </cell>
          <cell r="ES122">
            <v>372.39799999999997</v>
          </cell>
          <cell r="ET122">
            <v>395.95699999999999</v>
          </cell>
          <cell r="EU122">
            <v>1119.7809999999999</v>
          </cell>
          <cell r="EV122">
            <v>1357.479</v>
          </cell>
          <cell r="EW122" t="str">
            <v>#N/A N/A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 t="str">
            <v>#N/A N/A</v>
          </cell>
          <cell r="FF122" t="str">
            <v>#N/A N/A</v>
          </cell>
          <cell r="FG122">
            <v>2599.817</v>
          </cell>
          <cell r="FH122">
            <v>1287.2919999999999</v>
          </cell>
          <cell r="FI122">
            <v>1070.104</v>
          </cell>
          <cell r="FJ122">
            <v>526.56899999999996</v>
          </cell>
          <cell r="FK122">
            <v>558.76599999999996</v>
          </cell>
          <cell r="FL122" t="str">
            <v>#N/A N/A</v>
          </cell>
          <cell r="FM122">
            <v>252.7550048828125</v>
          </cell>
          <cell r="FN122">
            <v>300.39401245117187</v>
          </cell>
          <cell r="FO122">
            <v>252.70399475097656</v>
          </cell>
          <cell r="FP122">
            <v>463.36300659179687</v>
          </cell>
          <cell r="FQ122">
            <v>227.12899780273437</v>
          </cell>
          <cell r="FR122">
            <v>275.2030029296875</v>
          </cell>
          <cell r="FS122">
            <v>184.47799682617187</v>
          </cell>
          <cell r="FT122">
            <v>241.24799999999999</v>
          </cell>
          <cell r="FU122">
            <v>330.08099999999996</v>
          </cell>
          <cell r="FV122">
            <v>312.22899999999998</v>
          </cell>
          <cell r="FW122">
            <v>583.745</v>
          </cell>
          <cell r="FX122">
            <v>450.71899999999999</v>
          </cell>
          <cell r="FY122">
            <v>558.10299999999995</v>
          </cell>
          <cell r="FZ122">
            <v>566.00599999999997</v>
          </cell>
          <cell r="GA122" t="str">
            <v>#N/A N/A</v>
          </cell>
          <cell r="GB122">
            <v>10.729000091552734</v>
          </cell>
          <cell r="GC122">
            <v>51.055999755859375</v>
          </cell>
          <cell r="GD122">
            <v>9.6230001449584961</v>
          </cell>
          <cell r="GE122">
            <v>8.9820003509521484</v>
          </cell>
          <cell r="GF122">
            <v>2.3480000495910645</v>
          </cell>
          <cell r="GG122">
            <v>14.529999732971191</v>
          </cell>
          <cell r="GH122">
            <v>30.259000778198242</v>
          </cell>
          <cell r="GI122">
            <v>24.698</v>
          </cell>
          <cell r="GJ122">
            <v>33.423999999999999</v>
          </cell>
          <cell r="GK122">
            <v>24.364999999999998</v>
          </cell>
          <cell r="GL122">
            <v>27.959999999999997</v>
          </cell>
          <cell r="GM122">
            <v>29.195</v>
          </cell>
          <cell r="GN122">
            <v>16.059999999999999</v>
          </cell>
          <cell r="GO122">
            <v>24.207999999999998</v>
          </cell>
          <cell r="GP122" t="str">
            <v>#N/A N/A</v>
          </cell>
          <cell r="GQ122">
            <v>519.60400390625</v>
          </cell>
          <cell r="GR122">
            <v>736.5059814453125</v>
          </cell>
          <cell r="GS122">
            <v>583.3759765625</v>
          </cell>
          <cell r="GT122">
            <v>851.52801513671875</v>
          </cell>
          <cell r="GU122">
            <v>1884.31396484375</v>
          </cell>
          <cell r="GV122">
            <v>1150.5799560546875</v>
          </cell>
          <cell r="GW122">
            <v>600.1309814453125</v>
          </cell>
          <cell r="GX122">
            <v>10226.694</v>
          </cell>
          <cell r="GY122">
            <v>6765.4569999999994</v>
          </cell>
          <cell r="GZ122">
            <v>3820.7349999999997</v>
          </cell>
          <cell r="HA122">
            <v>2502.6979999999999</v>
          </cell>
          <cell r="HB122">
            <v>2101.6849999999999</v>
          </cell>
          <cell r="HC122">
            <v>2343.6169999999997</v>
          </cell>
          <cell r="HD122">
            <v>2599.6529999999998</v>
          </cell>
          <cell r="HE122" t="str">
            <v>#N/A N/A</v>
          </cell>
          <cell r="HF122">
            <v>15501.068359375</v>
          </cell>
          <cell r="HG122">
            <v>15243.171875</v>
          </cell>
          <cell r="HH122">
            <v>15188.2939453125</v>
          </cell>
          <cell r="HI122">
            <v>13755.7421875</v>
          </cell>
          <cell r="HJ122">
            <v>13260.220703125</v>
          </cell>
          <cell r="HK122">
            <v>14222.05859375</v>
          </cell>
          <cell r="HL122">
            <v>15632.5009765625</v>
          </cell>
          <cell r="HM122">
            <v>20327.325000000001</v>
          </cell>
          <cell r="HN122">
            <v>20512.496999999999</v>
          </cell>
          <cell r="HO122">
            <v>20874.776999999998</v>
          </cell>
          <cell r="HP122">
            <v>22778.807000000001</v>
          </cell>
          <cell r="HQ122">
            <v>24827.204999999998</v>
          </cell>
          <cell r="HR122">
            <v>24850.882999999998</v>
          </cell>
          <cell r="HS122">
            <v>25299.001</v>
          </cell>
          <cell r="HT122" t="str">
            <v>#N/A N/A</v>
          </cell>
          <cell r="HU122">
            <v>17023.08203125</v>
          </cell>
          <cell r="HV122">
            <v>16889.2890625</v>
          </cell>
          <cell r="HW122">
            <v>16775.412109375</v>
          </cell>
          <cell r="HX122">
            <v>15884.509765625</v>
          </cell>
          <cell r="HY122">
            <v>16211.3232421875</v>
          </cell>
          <cell r="HZ122">
            <v>16511.126953125</v>
          </cell>
          <cell r="IA122">
            <v>17476.939453125</v>
          </cell>
          <cell r="IB122">
            <v>34730.725999999995</v>
          </cell>
          <cell r="IC122">
            <v>30311.042999999998</v>
          </cell>
          <cell r="ID122">
            <v>27703.378999999997</v>
          </cell>
          <cell r="IE122">
            <v>28330.101999999999</v>
          </cell>
          <cell r="IF122">
            <v>28174.887999999999</v>
          </cell>
          <cell r="IG122">
            <v>28491.876</v>
          </cell>
          <cell r="IH122">
            <v>29237.48</v>
          </cell>
          <cell r="II122" t="str">
            <v>#N/A N/A</v>
          </cell>
          <cell r="IJ122">
            <v>251.85899353027344</v>
          </cell>
          <cell r="IK122">
            <v>366.89498901367187</v>
          </cell>
          <cell r="IL122">
            <v>232.77799987792969</v>
          </cell>
          <cell r="IM122">
            <v>452.67498779296875</v>
          </cell>
          <cell r="IN122">
            <v>159.17300415039062</v>
          </cell>
          <cell r="IO122">
            <v>97.023002624511719</v>
          </cell>
          <cell r="IP122">
            <v>89.140998840332031</v>
          </cell>
          <cell r="IQ122">
            <v>4332.5789999999997</v>
          </cell>
          <cell r="IR122">
            <v>499.08699999999999</v>
          </cell>
          <cell r="IS122">
            <v>388.37700000000001</v>
          </cell>
          <cell r="IT122">
            <v>656.88400000000001</v>
          </cell>
          <cell r="IU122">
            <v>640.53099999999995</v>
          </cell>
          <cell r="IV122">
            <v>686.71799999999996</v>
          </cell>
          <cell r="IW122">
            <v>504.20399999999995</v>
          </cell>
          <cell r="IX122" t="str">
            <v>#N/A N/A</v>
          </cell>
          <cell r="IY122">
            <v>2797.3060302734375</v>
          </cell>
          <cell r="IZ122">
            <v>2917.9429931640625</v>
          </cell>
          <cell r="JA122">
            <v>3446.4580078125</v>
          </cell>
          <cell r="JB122">
            <v>3289.8359069824219</v>
          </cell>
          <cell r="JC122">
            <v>3338.4830932617187</v>
          </cell>
          <cell r="JD122">
            <v>3323.0750732421875</v>
          </cell>
          <cell r="JE122">
            <v>1058.3309936523437</v>
          </cell>
          <cell r="JF122" t="str">
            <v>#N/A N/A</v>
          </cell>
          <cell r="JG122" t="str">
            <v>#N/A N/A</v>
          </cell>
          <cell r="JH122">
            <v>33.520000000000003</v>
          </cell>
          <cell r="JI122">
            <v>69.257000000000005</v>
          </cell>
          <cell r="JJ122">
            <v>18.361999999999998</v>
          </cell>
          <cell r="JK122">
            <v>0</v>
          </cell>
          <cell r="JL122">
            <v>758.77500000000009</v>
          </cell>
          <cell r="JM122" t="str">
            <v>#N/A N/A</v>
          </cell>
          <cell r="JN122">
            <v>4548.1549682617187</v>
          </cell>
          <cell r="JO122">
            <v>5117.1689300537109</v>
          </cell>
          <cell r="JP122">
            <v>5703.5679168701172</v>
          </cell>
          <cell r="JQ122">
            <v>6247.9989967346191</v>
          </cell>
          <cell r="JR122">
            <v>4974.275146484375</v>
          </cell>
          <cell r="JS122">
            <v>4512.5200119018555</v>
          </cell>
          <cell r="JT122">
            <v>4407.1379585266113</v>
          </cell>
          <cell r="JU122">
            <v>6472.268</v>
          </cell>
          <cell r="JV122">
            <v>1805.4489999999998</v>
          </cell>
          <cell r="JW122">
            <v>1377.067</v>
          </cell>
          <cell r="JX122">
            <v>1925.16</v>
          </cell>
          <cell r="JY122">
            <v>1593.0729999999999</v>
          </cell>
          <cell r="JZ122">
            <v>1747.373</v>
          </cell>
          <cell r="KA122">
            <v>2265.009</v>
          </cell>
          <cell r="KB122" t="str">
            <v>#N/A N/A</v>
          </cell>
          <cell r="KC122">
            <v>-0.11999999731779099</v>
          </cell>
          <cell r="KD122">
            <v>-4.5000001788139343E-2</v>
          </cell>
          <cell r="KE122">
            <v>-0.31799998879432678</v>
          </cell>
          <cell r="KF122">
            <v>-1.8880000114440918</v>
          </cell>
          <cell r="KG122">
            <v>-2.1150000095367432</v>
          </cell>
          <cell r="KH122">
            <v>-1.6299999952316284</v>
          </cell>
          <cell r="KI122">
            <v>-1.2400000095367432</v>
          </cell>
          <cell r="KJ122">
            <v>-1.0609999999999999</v>
          </cell>
          <cell r="KK122">
            <v>-0.91299999999999992</v>
          </cell>
          <cell r="KL122">
            <v>-0.78499999999999992</v>
          </cell>
          <cell r="KM122">
            <v>-0.72799999999999998</v>
          </cell>
          <cell r="KN122">
            <v>0.191</v>
          </cell>
          <cell r="KO122">
            <v>0.49099999999999999</v>
          </cell>
          <cell r="KP122">
            <v>0.94399999999999995</v>
          </cell>
          <cell r="KQ122" t="str">
            <v>#N/A N/A</v>
          </cell>
          <cell r="KR122">
            <v>12474.927607424555</v>
          </cell>
          <cell r="KS122">
            <v>11772.120771482585</v>
          </cell>
          <cell r="KT122">
            <v>11071.844841808081</v>
          </cell>
          <cell r="KU122">
            <v>9636.5109257698059</v>
          </cell>
          <cell r="KV122">
            <v>11237.047597646713</v>
          </cell>
          <cell r="KW122">
            <v>11998.606816411018</v>
          </cell>
          <cell r="KX122">
            <v>13069.801992177963</v>
          </cell>
          <cell r="KY122">
            <v>28258.457999999999</v>
          </cell>
          <cell r="KZ122">
            <v>28505.593999999994</v>
          </cell>
          <cell r="LA122">
            <v>26326.311999999994</v>
          </cell>
          <cell r="LB122">
            <v>26404.941999999999</v>
          </cell>
          <cell r="LC122">
            <v>26581.814999999999</v>
          </cell>
          <cell r="LD122">
            <v>26744.502999999997</v>
          </cell>
          <cell r="LE122">
            <v>26972.470999999994</v>
          </cell>
          <cell r="LF122" t="str">
            <v>#N/A N/A</v>
          </cell>
          <cell r="LG122">
            <v>-271.31500244140625</v>
          </cell>
          <cell r="LH122">
            <v>-153.05400085449219</v>
          </cell>
          <cell r="LI122">
            <v>-76.781997680664063</v>
          </cell>
          <cell r="LJ122">
            <v>-57.965000152587891</v>
          </cell>
          <cell r="LK122">
            <v>-25.025999069213867</v>
          </cell>
          <cell r="LL122">
            <v>-109.44599914550781</v>
          </cell>
          <cell r="LM122">
            <v>-202.5780029296875</v>
          </cell>
          <cell r="LN122">
            <v>-169.39400000000001</v>
          </cell>
          <cell r="LO122">
            <v>-232.73299999999998</v>
          </cell>
          <cell r="LP122">
            <v>-293.45799999999997</v>
          </cell>
          <cell r="LQ122">
            <v>-2247.5279999999998</v>
          </cell>
          <cell r="LR122">
            <v>-992.97899999999993</v>
          </cell>
          <cell r="LS122">
            <v>-385.00299999999999</v>
          </cell>
          <cell r="LT122">
            <v>-253.68099999999998</v>
          </cell>
          <cell r="LU122" t="str">
            <v>#N/A N/A</v>
          </cell>
          <cell r="LV122" t="str">
            <v>#N/A N/A</v>
          </cell>
          <cell r="LW122" t="str">
            <v>#N/A N/A</v>
          </cell>
          <cell r="LX122" t="str">
            <v>#N/A N/A</v>
          </cell>
          <cell r="LY122" t="str">
            <v>#N/A N/A</v>
          </cell>
          <cell r="LZ122" t="str">
            <v>#N/A N/A</v>
          </cell>
          <cell r="MA122" t="str">
            <v>#N/A N/A</v>
          </cell>
          <cell r="MB122" t="str">
            <v>#N/A N/A</v>
          </cell>
          <cell r="MC122" t="str">
            <v>#N/A N/A</v>
          </cell>
          <cell r="MD122" t="str">
            <v>#N/A N/A</v>
          </cell>
          <cell r="ME122" t="str">
            <v>#N/A N/A</v>
          </cell>
          <cell r="MF122" t="str">
            <v>#N/A N/A</v>
          </cell>
          <cell r="MG122" t="str">
            <v>#N/A N/A</v>
          </cell>
          <cell r="MH122" t="str">
            <v>#N/A N/A</v>
          </cell>
          <cell r="MI122" t="str">
            <v>#N/A N/A</v>
          </cell>
          <cell r="MJ122" t="str">
            <v>#N/A N/A</v>
          </cell>
          <cell r="MK122" t="str">
            <v>#N/A N/A</v>
          </cell>
          <cell r="ML122" t="str">
            <v>#N/A N/A</v>
          </cell>
          <cell r="MM122" t="str">
            <v>#N/A N/A</v>
          </cell>
          <cell r="MN122" t="str">
            <v>#N/A N/A</v>
          </cell>
          <cell r="MO122" t="str">
            <v>#N/A N/A</v>
          </cell>
          <cell r="MP122" t="str">
            <v>#N/A N/A</v>
          </cell>
          <cell r="MQ122" t="str">
            <v>#N/A N/A</v>
          </cell>
          <cell r="MR122" t="str">
            <v>#N/A N/A</v>
          </cell>
          <cell r="MS122" t="str">
            <v>#N/A N/A</v>
          </cell>
          <cell r="MT122" t="str">
            <v>#N/A N/A</v>
          </cell>
          <cell r="MU122" t="str">
            <v>#N/A N/A</v>
          </cell>
          <cell r="MV122" t="str">
            <v>#N/A N/A</v>
          </cell>
          <cell r="MW122" t="str">
            <v>#N/A N/A</v>
          </cell>
          <cell r="MX122" t="str">
            <v>#N/A N/A</v>
          </cell>
          <cell r="MY122" t="str">
            <v>#N/A N/A</v>
          </cell>
          <cell r="MZ122">
            <v>0</v>
          </cell>
          <cell r="NA122">
            <v>0</v>
          </cell>
          <cell r="NB122">
            <v>0</v>
          </cell>
          <cell r="NC122">
            <v>0</v>
          </cell>
          <cell r="ND122">
            <v>0</v>
          </cell>
          <cell r="NE122">
            <v>0</v>
          </cell>
          <cell r="NF122">
            <v>0</v>
          </cell>
          <cell r="NG122" t="str">
            <v>#N/A N/A</v>
          </cell>
          <cell r="NH122" t="str">
            <v>#N/A N/A</v>
          </cell>
          <cell r="NI122">
            <v>-2050.2199999999998</v>
          </cell>
          <cell r="NJ122" t="str">
            <v>#N/A N/A</v>
          </cell>
          <cell r="NK122">
            <v>-77.328999999999994</v>
          </cell>
          <cell r="NL122">
            <v>-93.825000000000003</v>
          </cell>
          <cell r="NM122">
            <v>-91.025999999999996</v>
          </cell>
          <cell r="NN122" t="str">
            <v>#N/A N/A</v>
          </cell>
          <cell r="NO122">
            <v>570.94500732421875</v>
          </cell>
          <cell r="NP122">
            <v>548.24700927734375</v>
          </cell>
          <cell r="NQ122">
            <v>545.29901123046875</v>
          </cell>
          <cell r="NR122">
            <v>431.64401245117187</v>
          </cell>
          <cell r="NS122">
            <v>314.1610107421875</v>
          </cell>
          <cell r="NT122">
            <v>304.35000610351562</v>
          </cell>
          <cell r="NU122">
            <v>207.97700500488281</v>
          </cell>
          <cell r="NV122">
            <v>182.01499999999999</v>
          </cell>
          <cell r="NW122">
            <v>179.02699999999999</v>
          </cell>
          <cell r="NX122">
            <v>225.65899999999999</v>
          </cell>
          <cell r="NY122">
            <v>272.42699999999996</v>
          </cell>
          <cell r="NZ122">
            <v>370.07499999999999</v>
          </cell>
          <cell r="OA122">
            <v>438.00700000000001</v>
          </cell>
          <cell r="OB122">
            <v>447.02599999999995</v>
          </cell>
          <cell r="OC122" t="str">
            <v>#N/A N/A</v>
          </cell>
          <cell r="OD122" t="str">
            <v>CLP</v>
          </cell>
        </row>
        <row r="123">
          <cell r="C123" t="str">
            <v>COLOSO</v>
          </cell>
          <cell r="D123">
            <v>60470.3984375</v>
          </cell>
          <cell r="E123">
            <v>75209.296875</v>
          </cell>
          <cell r="F123">
            <v>70518.203125</v>
          </cell>
          <cell r="G123">
            <v>75949.546875</v>
          </cell>
          <cell r="H123">
            <v>89586.125</v>
          </cell>
          <cell r="I123">
            <v>94710.0078125</v>
          </cell>
          <cell r="J123">
            <v>94031.9140625</v>
          </cell>
          <cell r="K123">
            <v>99503.647597872317</v>
          </cell>
          <cell r="L123">
            <v>6534.913103886046</v>
          </cell>
          <cell r="M123">
            <v>406.29360430438703</v>
          </cell>
          <cell r="N123">
            <v>325.35337936015515</v>
          </cell>
          <cell r="O123">
            <v>346.31107264972553</v>
          </cell>
          <cell r="P123">
            <v>352.76715184003456</v>
          </cell>
          <cell r="Q123">
            <v>403.30192727228507</v>
          </cell>
          <cell r="R123" t="str">
            <v>#N/A N/A</v>
          </cell>
          <cell r="S123">
            <v>42045.1015625</v>
          </cell>
          <cell r="T123">
            <v>54498.8984375</v>
          </cell>
          <cell r="U123">
            <v>53003.5</v>
          </cell>
          <cell r="V123">
            <v>57376.76953125</v>
          </cell>
          <cell r="W123">
            <v>61021.984375</v>
          </cell>
          <cell r="X123">
            <v>72030.328125</v>
          </cell>
          <cell r="Y123">
            <v>77695.9765625</v>
          </cell>
          <cell r="Z123">
            <v>82524.923761529775</v>
          </cell>
          <cell r="AA123">
            <v>5820.029507471545</v>
          </cell>
          <cell r="AB123">
            <v>39.178311843637324</v>
          </cell>
          <cell r="AC123">
            <v>40.36521746919712</v>
          </cell>
          <cell r="AD123">
            <v>40.62590551827968</v>
          </cell>
          <cell r="AE123">
            <v>42.811547553402249</v>
          </cell>
          <cell r="AF123">
            <v>45.829764462759663</v>
          </cell>
          <cell r="AG123" t="str">
            <v>#N/A N/A</v>
          </cell>
          <cell r="AH123">
            <v>18174.7998046875</v>
          </cell>
          <cell r="AI123">
            <v>19159.1005859375</v>
          </cell>
          <cell r="AJ123">
            <v>16215.8994140625</v>
          </cell>
          <cell r="AK123">
            <v>17637.75634765625</v>
          </cell>
          <cell r="AL123">
            <v>25992.39453125</v>
          </cell>
          <cell r="AM123">
            <v>20049.15234375</v>
          </cell>
          <cell r="AN123">
            <v>14412.79736328125</v>
          </cell>
          <cell r="AO123">
            <v>11074.587056523698</v>
          </cell>
          <cell r="AP123">
            <v>-1456.7920363453836</v>
          </cell>
          <cell r="AQ123" t="str">
            <v>#N/A N/A</v>
          </cell>
          <cell r="AR123">
            <v>-1154.0561572819852</v>
          </cell>
          <cell r="AS123">
            <v>-1212.8319110823006</v>
          </cell>
          <cell r="AT123">
            <v>-1489.2710342243531</v>
          </cell>
          <cell r="AU123">
            <v>-613.46413288008296</v>
          </cell>
          <cell r="AV123" t="str">
            <v>#N/A N/A</v>
          </cell>
          <cell r="AW123">
            <v>11936</v>
          </cell>
          <cell r="AX123">
            <v>12766.900390625</v>
          </cell>
          <cell r="AY123">
            <v>9229.099609375</v>
          </cell>
          <cell r="AZ123">
            <v>9844.8173828125</v>
          </cell>
          <cell r="BA123">
            <v>17460.2421875</v>
          </cell>
          <cell r="BB123">
            <v>10108.1748046875</v>
          </cell>
          <cell r="BC123">
            <v>4140.26904296875</v>
          </cell>
          <cell r="BD123">
            <v>2359.7548382713339</v>
          </cell>
          <cell r="BE123">
            <v>-2483.7360899679252</v>
          </cell>
          <cell r="BF123">
            <v>-1502.8026530639647</v>
          </cell>
          <cell r="BG123">
            <v>-1168.6459949214541</v>
          </cell>
          <cell r="BH123">
            <v>-1224.2269821423058</v>
          </cell>
          <cell r="BI123">
            <v>-1502.9707294414418</v>
          </cell>
          <cell r="BJ123">
            <v>-625.24892945622105</v>
          </cell>
          <cell r="BK123" t="str">
            <v>#N/A N/A</v>
          </cell>
          <cell r="BL123" t="str">
            <v>#N/A N/A</v>
          </cell>
          <cell r="BM123" t="str">
            <v>#N/A N/A</v>
          </cell>
          <cell r="BN123" t="str">
            <v>#N/A N/A</v>
          </cell>
          <cell r="BO123">
            <v>874.85601806640625</v>
          </cell>
          <cell r="BP123">
            <v>962.385986328125</v>
          </cell>
          <cell r="BQ123">
            <v>984.4219970703125</v>
          </cell>
          <cell r="BR123">
            <v>1307.10595703125</v>
          </cell>
          <cell r="BS123">
            <v>602.37170628853869</v>
          </cell>
          <cell r="BT123">
            <v>626.16052524750808</v>
          </cell>
          <cell r="BU123">
            <v>1356.7304286592923</v>
          </cell>
          <cell r="BV123">
            <v>2539.118077188893</v>
          </cell>
          <cell r="BW123">
            <v>1559.6384216042004</v>
          </cell>
          <cell r="BX123">
            <v>1022.9105762092912</v>
          </cell>
          <cell r="BY123">
            <v>541.44593158146063</v>
          </cell>
          <cell r="BZ123" t="str">
            <v>#N/A N/A</v>
          </cell>
          <cell r="CA123">
            <v>927.5</v>
          </cell>
          <cell r="CB123">
            <v>536.29998779296875</v>
          </cell>
          <cell r="CC123">
            <v>394.39999389648437</v>
          </cell>
          <cell r="CD123">
            <v>591.69097900390625</v>
          </cell>
          <cell r="CE123">
            <v>835.60498046875</v>
          </cell>
          <cell r="CF123">
            <v>985.91900634765625</v>
          </cell>
          <cell r="CG123">
            <v>1976.5550537109375</v>
          </cell>
          <cell r="CH123">
            <v>1054.4298791896776</v>
          </cell>
          <cell r="CI123">
            <v>210.58981834464237</v>
          </cell>
          <cell r="CJ123">
            <v>157.68061309908353</v>
          </cell>
          <cell r="CK123">
            <v>97.265584263125589</v>
          </cell>
          <cell r="CL123">
            <v>16.349449781746699</v>
          </cell>
          <cell r="CM123">
            <v>3.9957444383175438</v>
          </cell>
          <cell r="CN123">
            <v>5.2376873671725335</v>
          </cell>
          <cell r="CO123" t="str">
            <v>#N/A N/A</v>
          </cell>
          <cell r="CP123">
            <v>16582.099899291992</v>
          </cell>
          <cell r="CQ123">
            <v>15335.900390625</v>
          </cell>
          <cell r="CR123">
            <v>12385.199493408203</v>
          </cell>
          <cell r="CS123">
            <v>10286.943420410156</v>
          </cell>
          <cell r="CT123">
            <v>18902.531188964844</v>
          </cell>
          <cell r="CU123">
            <v>10846.173843383789</v>
          </cell>
          <cell r="CV123">
            <v>-6221.3787841796875</v>
          </cell>
          <cell r="CW123">
            <v>5793.4970786637932</v>
          </cell>
          <cell r="CX123">
            <v>60182.286900152802</v>
          </cell>
          <cell r="CY123">
            <v>21881.812688964845</v>
          </cell>
          <cell r="CZ123">
            <v>-4896.3495118057426</v>
          </cell>
          <cell r="DA123">
            <v>-28388.590075578359</v>
          </cell>
          <cell r="DB123">
            <v>9474.4808838849403</v>
          </cell>
          <cell r="DC123">
            <v>-5786.335118883856</v>
          </cell>
          <cell r="DD123" t="str">
            <v>#N/A N/A</v>
          </cell>
          <cell r="DE123">
            <v>2215.800048828125</v>
          </cell>
          <cell r="DF123">
            <v>2178.199951171875</v>
          </cell>
          <cell r="DG123">
            <v>1705.0999755859375</v>
          </cell>
          <cell r="DH123">
            <v>1782.0260009765625</v>
          </cell>
          <cell r="DI123">
            <v>3117.764892578125</v>
          </cell>
          <cell r="DJ123">
            <v>1789.4439697265625</v>
          </cell>
          <cell r="DK123">
            <v>-966.10699462890625</v>
          </cell>
          <cell r="DL123">
            <v>1373.4968961569832</v>
          </cell>
          <cell r="DM123">
            <v>22.435719145676185</v>
          </cell>
          <cell r="DN123">
            <v>2260.7336982365537</v>
          </cell>
          <cell r="DO123">
            <v>203.77139903124811</v>
          </cell>
          <cell r="DP123">
            <v>709.96247082554612</v>
          </cell>
          <cell r="DQ123">
            <v>1218.7020536868506</v>
          </cell>
          <cell r="DR123">
            <v>-306.40471097959318</v>
          </cell>
          <cell r="DS123" t="str">
            <v>#N/A N/A</v>
          </cell>
          <cell r="DT123">
            <v>14366.2998046875</v>
          </cell>
          <cell r="DU123">
            <v>13157.7001953125</v>
          </cell>
          <cell r="DV123">
            <v>10680.099609375</v>
          </cell>
          <cell r="DW123">
            <v>8504.9169921875</v>
          </cell>
          <cell r="DX123">
            <v>15784.765625</v>
          </cell>
          <cell r="DY123">
            <v>9056.73046875</v>
          </cell>
          <cell r="DZ123">
            <v>-5255.27197265625</v>
          </cell>
          <cell r="EA123">
            <v>4420.0001825068093</v>
          </cell>
          <cell r="EB123">
            <v>60159.851181007121</v>
          </cell>
          <cell r="EC123">
            <v>19621.078990728289</v>
          </cell>
          <cell r="ED123">
            <v>-5100.1209108369903</v>
          </cell>
          <cell r="EE123">
            <v>-29098.552546403902</v>
          </cell>
          <cell r="EF123">
            <v>8255.7788301980891</v>
          </cell>
          <cell r="EG123">
            <v>-5479.9304079042622</v>
          </cell>
          <cell r="EH123" t="str">
            <v>#N/A N/A</v>
          </cell>
          <cell r="EI123">
            <v>3227.530029296875</v>
          </cell>
          <cell r="EJ123">
            <v>2988.544921875</v>
          </cell>
          <cell r="EK123">
            <v>5416.02392578125</v>
          </cell>
          <cell r="EL123">
            <v>19624.607421875</v>
          </cell>
          <cell r="EM123">
            <v>18460.150390625</v>
          </cell>
          <cell r="EN123">
            <v>11661.353515625</v>
          </cell>
          <cell r="EO123">
            <v>18937.93359375</v>
          </cell>
          <cell r="EP123">
            <v>23208.225749999994</v>
          </cell>
          <cell r="EQ123">
            <v>60350.939999999995</v>
          </cell>
          <cell r="ER123">
            <v>57376.697</v>
          </cell>
          <cell r="ES123">
            <v>24921.498290000003</v>
          </cell>
          <cell r="ET123">
            <v>6835.0535999999993</v>
          </cell>
          <cell r="EU123">
            <v>27832.433999999994</v>
          </cell>
          <cell r="EV123">
            <v>10782.0576</v>
          </cell>
          <cell r="EW123" t="str">
            <v>#N/A N/A</v>
          </cell>
          <cell r="EX123">
            <v>953.5059814453125</v>
          </cell>
          <cell r="EY123">
            <v>489.25299072265625</v>
          </cell>
          <cell r="EZ123">
            <v>1020.1439819335937</v>
          </cell>
          <cell r="FA123">
            <v>300.04800415039062</v>
          </cell>
          <cell r="FB123">
            <v>694.65899658203125</v>
          </cell>
          <cell r="FC123">
            <v>1006.3179931640625</v>
          </cell>
          <cell r="FD123">
            <v>370.11700439453125</v>
          </cell>
          <cell r="FE123">
            <v>4813.1632499999996</v>
          </cell>
          <cell r="FF123">
            <v>6.0839999999999996</v>
          </cell>
          <cell r="FG123">
            <v>11967.7215</v>
          </cell>
          <cell r="FH123">
            <v>22966.119930000001</v>
          </cell>
          <cell r="FI123">
            <v>26302.450650000002</v>
          </cell>
          <cell r="FJ123">
            <v>6141.8279999999986</v>
          </cell>
          <cell r="FK123">
            <v>3268.7718000000004</v>
          </cell>
          <cell r="FL123" t="str">
            <v>#N/A N/A</v>
          </cell>
          <cell r="FM123">
            <v>10871.208984375</v>
          </cell>
          <cell r="FN123">
            <v>11300.0146484375</v>
          </cell>
          <cell r="FO123">
            <v>9532.3251953125</v>
          </cell>
          <cell r="FP123">
            <v>9123.986328125</v>
          </cell>
          <cell r="FQ123">
            <v>16166.783203125</v>
          </cell>
          <cell r="FR123">
            <v>14888.5927734375</v>
          </cell>
          <cell r="FS123">
            <v>14046.5283203125</v>
          </cell>
          <cell r="FT123">
            <v>23342.7</v>
          </cell>
          <cell r="FU123">
            <v>3369.6</v>
          </cell>
          <cell r="FV123">
            <v>152.21349999999995</v>
          </cell>
          <cell r="FW123">
            <v>292.06189999999998</v>
          </cell>
          <cell r="FX123">
            <v>290.57385000000005</v>
          </cell>
          <cell r="FY123">
            <v>7824.1547999999984</v>
          </cell>
          <cell r="FZ123">
            <v>233.12939999999998</v>
          </cell>
          <cell r="GA123" t="str">
            <v>#N/A N/A</v>
          </cell>
          <cell r="GB123">
            <v>12698.15234375</v>
          </cell>
          <cell r="GC123">
            <v>9631.6142578125</v>
          </cell>
          <cell r="GD123">
            <v>13677.837890625</v>
          </cell>
          <cell r="GE123">
            <v>10688.8447265625</v>
          </cell>
          <cell r="GF123">
            <v>16360.310546875</v>
          </cell>
          <cell r="GG123">
            <v>22951.91796875</v>
          </cell>
          <cell r="GH123">
            <v>25315.900390625</v>
          </cell>
          <cell r="GI123">
            <v>13127.224049999997</v>
          </cell>
          <cell r="GJ123">
            <v>116.532</v>
          </cell>
          <cell r="GK123" t="str">
            <v>#N/A N/A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 t="str">
            <v>#N/A N/A</v>
          </cell>
          <cell r="GQ123">
            <v>42128.54296875</v>
          </cell>
          <cell r="GR123">
            <v>39389.8671875</v>
          </cell>
          <cell r="GS123">
            <v>44110</v>
          </cell>
          <cell r="GT123">
            <v>57225.18359375</v>
          </cell>
          <cell r="GU123">
            <v>61587.0859375</v>
          </cell>
          <cell r="GV123">
            <v>61959.97265625</v>
          </cell>
          <cell r="GW123">
            <v>73031.453125</v>
          </cell>
          <cell r="GX123">
            <v>69301.939049999986</v>
          </cell>
          <cell r="GY123">
            <v>67128.516000000003</v>
          </cell>
          <cell r="GZ123">
            <v>73355.478000000003</v>
          </cell>
          <cell r="HA123">
            <v>48667.567129999996</v>
          </cell>
          <cell r="HB123">
            <v>35342.292450000001</v>
          </cell>
          <cell r="HC123">
            <v>44290.955099999999</v>
          </cell>
          <cell r="HD123">
            <v>14308.759800000002</v>
          </cell>
          <cell r="HE123" t="str">
            <v>#N/A N/A</v>
          </cell>
          <cell r="HF123">
            <v>59387.73046875</v>
          </cell>
          <cell r="HG123">
            <v>60975.01171875</v>
          </cell>
          <cell r="HH123">
            <v>61951.94921875</v>
          </cell>
          <cell r="HI123">
            <v>62062.71484375</v>
          </cell>
          <cell r="HJ123">
            <v>76588.2109375</v>
          </cell>
          <cell r="HK123">
            <v>90425.5625</v>
          </cell>
          <cell r="HL123">
            <v>105132.140625</v>
          </cell>
          <cell r="HM123">
            <v>70309.227299999999</v>
          </cell>
          <cell r="HN123">
            <v>9787.2839999999997</v>
          </cell>
          <cell r="HO123">
            <v>870.68200000000002</v>
          </cell>
          <cell r="HP123">
            <v>876.18570000000011</v>
          </cell>
          <cell r="HQ123">
            <v>1096.6141499999999</v>
          </cell>
          <cell r="HR123">
            <v>203.91839999999999</v>
          </cell>
          <cell r="HS123">
            <v>1409.4053999999999</v>
          </cell>
          <cell r="HT123" t="str">
            <v>#N/A N/A</v>
          </cell>
          <cell r="HU123">
            <v>139117.75</v>
          </cell>
          <cell r="HV123">
            <v>139009.609375</v>
          </cell>
          <cell r="HW123">
            <v>147187.75</v>
          </cell>
          <cell r="HX123">
            <v>159466.3125</v>
          </cell>
          <cell r="HY123">
            <v>180636.984375</v>
          </cell>
          <cell r="HZ123">
            <v>198454.453125</v>
          </cell>
          <cell r="IA123">
            <v>238437.53125</v>
          </cell>
          <cell r="IB123">
            <v>198902.1318</v>
          </cell>
          <cell r="IC123">
            <v>206468.96399999998</v>
          </cell>
          <cell r="ID123">
            <v>210262.94949999999</v>
          </cell>
          <cell r="IE123">
            <v>171458.52932</v>
          </cell>
          <cell r="IF123">
            <v>116228.48910000001</v>
          </cell>
          <cell r="IG123">
            <v>135168.1611</v>
          </cell>
          <cell r="IH123">
            <v>108563.18879999999</v>
          </cell>
          <cell r="II123" t="str">
            <v>#N/A N/A</v>
          </cell>
          <cell r="IJ123">
            <v>4483.80615234375</v>
          </cell>
          <cell r="IK123">
            <v>3702.198974609375</v>
          </cell>
          <cell r="IL123">
            <v>3827.43310546875</v>
          </cell>
          <cell r="IM123">
            <v>4461.7919921875</v>
          </cell>
          <cell r="IN123">
            <v>6308.52783203125</v>
          </cell>
          <cell r="IO123">
            <v>9841.3896484375</v>
          </cell>
          <cell r="IP123">
            <v>7440.9189453125</v>
          </cell>
          <cell r="IQ123">
            <v>11883.97155</v>
          </cell>
          <cell r="IR123">
            <v>2953.5479999999998</v>
          </cell>
          <cell r="IS123">
            <v>3549.2239999999993</v>
          </cell>
          <cell r="IT123">
            <v>42.612310000000001</v>
          </cell>
          <cell r="IU123">
            <v>12.610800000000001</v>
          </cell>
          <cell r="IV123">
            <v>11291.981399999999</v>
          </cell>
          <cell r="IW123">
            <v>107.7072</v>
          </cell>
          <cell r="IX123" t="str">
            <v>#N/A N/A</v>
          </cell>
          <cell r="IY123">
            <v>15273.1708984375</v>
          </cell>
          <cell r="IZ123">
            <v>9894.67822265625</v>
          </cell>
          <cell r="JA123">
            <v>6632.22021484375</v>
          </cell>
          <cell r="JB123">
            <v>10640.814025878906</v>
          </cell>
          <cell r="JC123">
            <v>11923.6455078125</v>
          </cell>
          <cell r="JD123">
            <v>12911.34912109375</v>
          </cell>
          <cell r="JE123">
            <v>39802.15234375</v>
          </cell>
          <cell r="JF123">
            <v>27421.075649999999</v>
          </cell>
          <cell r="JG123">
            <v>7996.7159999999994</v>
          </cell>
          <cell r="JH123">
            <v>4172.6239999999998</v>
          </cell>
          <cell r="JI123">
            <v>1218.52055</v>
          </cell>
          <cell r="JJ123">
            <v>0</v>
          </cell>
          <cell r="JK123">
            <v>32.165700000000001</v>
          </cell>
          <cell r="JL123">
            <v>176.44140000000002</v>
          </cell>
          <cell r="JM123" t="str">
            <v>#N/A N/A</v>
          </cell>
          <cell r="JN123">
            <v>25240.674194335938</v>
          </cell>
          <cell r="JO123">
            <v>17629.887817382813</v>
          </cell>
          <cell r="JP123">
            <v>14610.5390625</v>
          </cell>
          <cell r="JQ123">
            <v>19766.031982421875</v>
          </cell>
          <cell r="JR123">
            <v>25917.042724609375</v>
          </cell>
          <cell r="JS123">
            <v>30038.267333984375</v>
          </cell>
          <cell r="JT123">
            <v>54089.253173828125</v>
          </cell>
          <cell r="JU123">
            <v>51993.326999999997</v>
          </cell>
          <cell r="JV123">
            <v>41596.776000000005</v>
          </cell>
          <cell r="JW123">
            <v>16467.630499999999</v>
          </cell>
          <cell r="JX123">
            <v>1510.10366</v>
          </cell>
          <cell r="JY123">
            <v>4399.0673999999999</v>
          </cell>
          <cell r="JZ123">
            <v>27074.415899999996</v>
          </cell>
          <cell r="KA123">
            <v>306.82380000000001</v>
          </cell>
          <cell r="KB123" t="str">
            <v>#N/A N/A</v>
          </cell>
          <cell r="KC123">
            <v>6.5869998931884766</v>
          </cell>
          <cell r="KD123">
            <v>6.9809999465942383</v>
          </cell>
          <cell r="KE123">
            <v>6.7519998550415039</v>
          </cell>
          <cell r="KF123">
            <v>7.3880000114440918</v>
          </cell>
          <cell r="KG123">
            <v>1256.6639404296875</v>
          </cell>
          <cell r="KH123">
            <v>2012.8719482421875</v>
          </cell>
          <cell r="KI123">
            <v>952.135986328125</v>
          </cell>
          <cell r="KJ123">
            <v>541.95659999999998</v>
          </cell>
          <cell r="KK123">
            <v>451.62</v>
          </cell>
          <cell r="KL123">
            <v>2.5974999999999997</v>
          </cell>
          <cell r="KM123">
            <v>2.3939500000000002</v>
          </cell>
          <cell r="KN123">
            <v>0</v>
          </cell>
          <cell r="KO123">
            <v>0</v>
          </cell>
          <cell r="KP123">
            <v>0</v>
          </cell>
          <cell r="KQ123" t="str">
            <v>#N/A N/A</v>
          </cell>
          <cell r="KR123">
            <v>113877.08309364319</v>
          </cell>
          <cell r="KS123">
            <v>121379.72318744659</v>
          </cell>
          <cell r="KT123">
            <v>132577.22074985504</v>
          </cell>
          <cell r="KU123">
            <v>139700.28643751144</v>
          </cell>
          <cell r="KV123">
            <v>154719.93737792969</v>
          </cell>
          <cell r="KW123">
            <v>168416.18835449219</v>
          </cell>
          <cell r="KX123">
            <v>184348.27661132813</v>
          </cell>
          <cell r="KY123">
            <v>146908.80479999995</v>
          </cell>
          <cell r="KZ123">
            <v>164872.18799999999</v>
          </cell>
          <cell r="LA123">
            <v>193795.31899999999</v>
          </cell>
          <cell r="LB123">
            <v>169948.42565999995</v>
          </cell>
          <cell r="LC123">
            <v>111829.42169999999</v>
          </cell>
          <cell r="LD123">
            <v>108093.74519999999</v>
          </cell>
          <cell r="LE123">
            <v>108256.36499999999</v>
          </cell>
          <cell r="LF123" t="str">
            <v>#N/A N/A</v>
          </cell>
          <cell r="LG123">
            <v>-5781.7001953125</v>
          </cell>
          <cell r="LH123">
            <v>-8645</v>
          </cell>
          <cell r="LI123">
            <v>-8146.89990234375</v>
          </cell>
          <cell r="LJ123">
            <v>-6554.615234375</v>
          </cell>
          <cell r="LK123">
            <v>-22269.1953125</v>
          </cell>
          <cell r="LL123">
            <v>-9892.810546875</v>
          </cell>
          <cell r="LM123">
            <v>-16305.8984375</v>
          </cell>
          <cell r="LN123">
            <v>-3661.7270791361716</v>
          </cell>
          <cell r="LO123">
            <v>-1817.2932507997709</v>
          </cell>
          <cell r="LP123">
            <v>-1269.1838305889423</v>
          </cell>
          <cell r="LQ123">
            <v>-52.037087580772187</v>
          </cell>
          <cell r="LR123">
            <v>0</v>
          </cell>
          <cell r="LS123">
            <v>0</v>
          </cell>
          <cell r="LT123">
            <v>0</v>
          </cell>
          <cell r="LU123" t="str">
            <v>#N/A N/A</v>
          </cell>
          <cell r="LV123" t="str">
            <v>#N/A N/A</v>
          </cell>
          <cell r="LW123" t="str">
            <v>#N/A N/A</v>
          </cell>
          <cell r="LX123" t="str">
            <v>#N/A N/A</v>
          </cell>
          <cell r="LY123" t="str">
            <v>#N/A N/A</v>
          </cell>
          <cell r="LZ123" t="str">
            <v>#N/A N/A</v>
          </cell>
          <cell r="MA123" t="str">
            <v>#N/A N/A</v>
          </cell>
          <cell r="MB123" t="str">
            <v>#N/A N/A</v>
          </cell>
          <cell r="MC123">
            <v>1393.6132054578993</v>
          </cell>
          <cell r="MD123">
            <v>296.76337597235317</v>
          </cell>
          <cell r="ME123">
            <v>154.29483306321364</v>
          </cell>
          <cell r="MF123">
            <v>91.429649207338059</v>
          </cell>
          <cell r="MG123">
            <v>21.799266375662263</v>
          </cell>
          <cell r="MH123">
            <v>0</v>
          </cell>
          <cell r="MI123">
            <v>0</v>
          </cell>
          <cell r="MJ123" t="str">
            <v>#N/A N/A</v>
          </cell>
          <cell r="MK123" t="str">
            <v>#N/A N/A</v>
          </cell>
          <cell r="ML123" t="str">
            <v>#N/A N/A</v>
          </cell>
          <cell r="MM123" t="str">
            <v>#N/A N/A</v>
          </cell>
          <cell r="MN123" t="str">
            <v>#N/A N/A</v>
          </cell>
          <cell r="MO123" t="str">
            <v>#N/A N/A</v>
          </cell>
          <cell r="MP123" t="str">
            <v>#N/A N/A</v>
          </cell>
          <cell r="MQ123" t="str">
            <v>#N/A N/A</v>
          </cell>
          <cell r="MR123">
            <v>286.09862116858238</v>
          </cell>
          <cell r="MS123">
            <v>17.336692067113418</v>
          </cell>
          <cell r="MT123" t="str">
            <v>#N/A N/A</v>
          </cell>
          <cell r="MU123">
            <v>2505.5614506181155</v>
          </cell>
          <cell r="MV123">
            <v>246.23262247054873</v>
          </cell>
          <cell r="MW123">
            <v>901.89660179167413</v>
          </cell>
          <cell r="MX123">
            <v>1064.5599573778175</v>
          </cell>
          <cell r="MY123" t="str">
            <v>#N/A N/A</v>
          </cell>
          <cell r="MZ123">
            <v>-2807.5</v>
          </cell>
          <cell r="NA123">
            <v>-6885.2001953125</v>
          </cell>
          <cell r="NB123">
            <v>-2540.5</v>
          </cell>
          <cell r="NC123">
            <v>-5984.31591796875</v>
          </cell>
          <cell r="ND123">
            <v>-5103.13818359375</v>
          </cell>
          <cell r="NE123">
            <v>-7558.1220703125</v>
          </cell>
          <cell r="NF123">
            <v>-3761.715087890625</v>
          </cell>
          <cell r="NG123">
            <v>-3.3527182168193246</v>
          </cell>
          <cell r="NH123" t="str">
            <v>#N/A N/A</v>
          </cell>
          <cell r="NI123" t="str">
            <v>#N/A N/A</v>
          </cell>
          <cell r="NJ123">
            <v>0</v>
          </cell>
          <cell r="NK123">
            <v>0</v>
          </cell>
          <cell r="NL123">
            <v>-5898.8604322247847</v>
          </cell>
          <cell r="NM123">
            <v>0</v>
          </cell>
          <cell r="NN123" t="str">
            <v>#N/A N/A</v>
          </cell>
          <cell r="NO123">
            <v>6238.7998046875</v>
          </cell>
          <cell r="NP123">
            <v>6392.2001953125</v>
          </cell>
          <cell r="NQ123">
            <v>6986.7998046875</v>
          </cell>
          <cell r="NR123">
            <v>7792.93896484375</v>
          </cell>
          <cell r="NS123">
            <v>8532.15234375</v>
          </cell>
          <cell r="NT123">
            <v>9940.9775390625</v>
          </cell>
          <cell r="NU123">
            <v>10272.5283203125</v>
          </cell>
          <cell r="NV123">
            <v>8714.8322182523643</v>
          </cell>
          <cell r="NW123">
            <v>1026.9440536225416</v>
          </cell>
          <cell r="NX123" t="str">
            <v>#N/A N/A</v>
          </cell>
          <cell r="NY123">
            <v>14.589837639468836</v>
          </cell>
          <cell r="NZ123">
            <v>11.395071060005275</v>
          </cell>
          <cell r="OA123">
            <v>13.699695217088719</v>
          </cell>
          <cell r="OB123">
            <v>11.784796576138199</v>
          </cell>
          <cell r="OC123" t="str">
            <v>#N/A N/A</v>
          </cell>
          <cell r="OD123" t="str">
            <v>CLP</v>
          </cell>
        </row>
        <row r="124">
          <cell r="C124" t="str">
            <v>ANASAC</v>
          </cell>
          <cell r="D124">
            <v>35005.60546875</v>
          </cell>
          <cell r="E124">
            <v>42535.75390625</v>
          </cell>
          <cell r="F124">
            <v>44635.48046875</v>
          </cell>
          <cell r="G124">
            <v>45506.859375</v>
          </cell>
          <cell r="H124">
            <v>48979.26953125</v>
          </cell>
          <cell r="I124">
            <v>58498.53515625</v>
          </cell>
          <cell r="J124">
            <v>70742.4296875</v>
          </cell>
          <cell r="K124">
            <v>100617.99800000001</v>
          </cell>
          <cell r="L124">
            <v>97536.801000000007</v>
          </cell>
          <cell r="M124">
            <v>101544.568</v>
          </cell>
          <cell r="N124">
            <v>115432.518</v>
          </cell>
          <cell r="O124">
            <v>134863.889</v>
          </cell>
          <cell r="P124">
            <v>157291.92800000001</v>
          </cell>
          <cell r="Q124">
            <v>157628.48000000001</v>
          </cell>
          <cell r="R124" t="str">
            <v>#N/A N/A</v>
          </cell>
          <cell r="S124">
            <v>19906.1015625</v>
          </cell>
          <cell r="T124">
            <v>24889.169921875</v>
          </cell>
          <cell r="U124">
            <v>25467.7265625</v>
          </cell>
          <cell r="V124">
            <v>26265.609375</v>
          </cell>
          <cell r="W124">
            <v>28038.279296875</v>
          </cell>
          <cell r="X124">
            <v>33705.9765625</v>
          </cell>
          <cell r="Y124">
            <v>31783.419921875</v>
          </cell>
          <cell r="Z124">
            <v>62676.81</v>
          </cell>
          <cell r="AA124">
            <v>59690.846999999994</v>
          </cell>
          <cell r="AB124">
            <v>60103.243999999999</v>
          </cell>
          <cell r="AC124">
            <v>68949.383999999991</v>
          </cell>
          <cell r="AD124">
            <v>80640.540999999997</v>
          </cell>
          <cell r="AE124">
            <v>97354.534</v>
          </cell>
          <cell r="AF124">
            <v>89020.755999999994</v>
          </cell>
          <cell r="AG124" t="str">
            <v>#N/A N/A</v>
          </cell>
          <cell r="AH124">
            <v>4454.5120239257812</v>
          </cell>
          <cell r="AI124">
            <v>5184.1509399414062</v>
          </cell>
          <cell r="AJ124">
            <v>6593.8992309570312</v>
          </cell>
          <cell r="AK124">
            <v>5836.5140380859375</v>
          </cell>
          <cell r="AL124">
            <v>6255.9281005859375</v>
          </cell>
          <cell r="AM124">
            <v>8084.608154296875</v>
          </cell>
          <cell r="AN124">
            <v>16940.851440429688</v>
          </cell>
          <cell r="AO124">
            <v>12505.958999999999</v>
          </cell>
          <cell r="AP124">
            <v>9750.9860000000008</v>
          </cell>
          <cell r="AQ124">
            <v>13357.222</v>
          </cell>
          <cell r="AR124">
            <v>14875.959000000001</v>
          </cell>
          <cell r="AS124">
            <v>19689.78</v>
          </cell>
          <cell r="AT124">
            <v>18272.727999999999</v>
          </cell>
          <cell r="AU124">
            <v>17170.535</v>
          </cell>
          <cell r="AV124" t="str">
            <v>#N/A N/A</v>
          </cell>
          <cell r="AW124">
            <v>3856.779052734375</v>
          </cell>
          <cell r="AX124">
            <v>4424.7529296875</v>
          </cell>
          <cell r="AY124">
            <v>5610.76220703125</v>
          </cell>
          <cell r="AZ124">
            <v>4773.72900390625</v>
          </cell>
          <cell r="BA124">
            <v>5156.76611328125</v>
          </cell>
          <cell r="BB124">
            <v>6775.26318359375</v>
          </cell>
          <cell r="BC124">
            <v>15234.564453125</v>
          </cell>
          <cell r="BD124">
            <v>10603.424999999999</v>
          </cell>
          <cell r="BE124">
            <v>7748.1359999999995</v>
          </cell>
          <cell r="BF124">
            <v>11349.162</v>
          </cell>
          <cell r="BG124">
            <v>12868.867999999999</v>
          </cell>
          <cell r="BH124">
            <v>17141.02</v>
          </cell>
          <cell r="BI124">
            <v>15361.079</v>
          </cell>
          <cell r="BJ124">
            <v>14033.207999999999</v>
          </cell>
          <cell r="BK124" t="str">
            <v>#N/A N/A</v>
          </cell>
          <cell r="BL124">
            <v>121.08399963378906</v>
          </cell>
          <cell r="BM124">
            <v>145.78300476074219</v>
          </cell>
          <cell r="BN124">
            <v>315.4320068359375</v>
          </cell>
          <cell r="BO124">
            <v>158.74099731445312</v>
          </cell>
          <cell r="BP124">
            <v>132.17500305175781</v>
          </cell>
          <cell r="BQ124">
            <v>217.81199645996094</v>
          </cell>
          <cell r="BR124">
            <v>356.72100830078125</v>
          </cell>
          <cell r="BS124">
            <v>305.14999999999998</v>
          </cell>
          <cell r="BT124">
            <v>362.68599999999998</v>
          </cell>
          <cell r="BU124">
            <v>366.69399999999996</v>
          </cell>
          <cell r="BV124">
            <v>537.86900000000003</v>
          </cell>
          <cell r="BW124">
            <v>531.11599999999999</v>
          </cell>
          <cell r="BX124">
            <v>570.10699999999997</v>
          </cell>
          <cell r="BY124">
            <v>1645.597</v>
          </cell>
          <cell r="BZ124" t="str">
            <v>#N/A N/A</v>
          </cell>
          <cell r="CA124">
            <v>324.76998901367187</v>
          </cell>
          <cell r="CB124">
            <v>269.63101196289062</v>
          </cell>
          <cell r="CC124">
            <v>357.6090087890625</v>
          </cell>
          <cell r="CD124">
            <v>431.406005859375</v>
          </cell>
          <cell r="CE124">
            <v>565.4639892578125</v>
          </cell>
          <cell r="CF124">
            <v>630.40899658203125</v>
          </cell>
          <cell r="CG124">
            <v>1246.873046875</v>
          </cell>
          <cell r="CH124">
            <v>990.80899999999997</v>
          </cell>
          <cell r="CI124">
            <v>1148.279</v>
          </cell>
          <cell r="CJ124">
            <v>816.67399999999998</v>
          </cell>
          <cell r="CK124">
            <v>2364.7260000000001</v>
          </cell>
          <cell r="CL124">
            <v>3143.0589999999997</v>
          </cell>
          <cell r="CM124">
            <v>4993.9520000000002</v>
          </cell>
          <cell r="CN124">
            <v>5286.7190000000001</v>
          </cell>
          <cell r="CO124" t="str">
            <v>#N/A N/A</v>
          </cell>
          <cell r="CP124">
            <v>3266.6540598869324</v>
          </cell>
          <cell r="CQ124">
            <v>4526.7109069824219</v>
          </cell>
          <cell r="CR124">
            <v>4830.6582107543945</v>
          </cell>
          <cell r="CS124">
            <v>3905.2159957885742</v>
          </cell>
          <cell r="CT124">
            <v>4379.1031303405762</v>
          </cell>
          <cell r="CU124">
            <v>4815.1002044677734</v>
          </cell>
          <cell r="CV124">
            <v>13385.405395507813</v>
          </cell>
          <cell r="CW124">
            <v>13433.591</v>
          </cell>
          <cell r="CX124">
            <v>7673.1239999999998</v>
          </cell>
          <cell r="CY124">
            <v>9963.9169999999995</v>
          </cell>
          <cell r="CZ124">
            <v>11928.632000000001</v>
          </cell>
          <cell r="DA124">
            <v>13976.684000000001</v>
          </cell>
          <cell r="DB124">
            <v>9332.2369999999992</v>
          </cell>
          <cell r="DC124">
            <v>6914.1509999999998</v>
          </cell>
          <cell r="DD124" t="str">
            <v>#N/A N/A</v>
          </cell>
          <cell r="DE124">
            <v>424.3900146484375</v>
          </cell>
          <cell r="DF124">
            <v>758.86798095703125</v>
          </cell>
          <cell r="DG124">
            <v>851.2960205078125</v>
          </cell>
          <cell r="DH124">
            <v>690.91900634765625</v>
          </cell>
          <cell r="DI124">
            <v>810.81097412109375</v>
          </cell>
          <cell r="DJ124">
            <v>929.75897216796875</v>
          </cell>
          <cell r="DK124">
            <v>2301.217041015625</v>
          </cell>
          <cell r="DL124">
            <v>2362.3789999999999</v>
          </cell>
          <cell r="DM124">
            <v>1745.0029999999999</v>
          </cell>
          <cell r="DN124">
            <v>2286.614</v>
          </cell>
          <cell r="DO124">
            <v>2783.9690000000001</v>
          </cell>
          <cell r="DP124">
            <v>2902.2889999999998</v>
          </cell>
          <cell r="DQ124">
            <v>1225.1109999999999</v>
          </cell>
          <cell r="DR124">
            <v>2655.2799999999997</v>
          </cell>
          <cell r="DS124" t="str">
            <v>#N/A N/A</v>
          </cell>
          <cell r="DT124">
            <v>2842.263916015625</v>
          </cell>
          <cell r="DU124">
            <v>3767.843017578125</v>
          </cell>
          <cell r="DV124">
            <v>3979.362060546875</v>
          </cell>
          <cell r="DW124">
            <v>3214.297119140625</v>
          </cell>
          <cell r="DX124">
            <v>3568.2919921875</v>
          </cell>
          <cell r="DY124">
            <v>3885.341064453125</v>
          </cell>
          <cell r="DZ124">
            <v>11084.1884765625</v>
          </cell>
          <cell r="EA124">
            <v>11071.212</v>
          </cell>
          <cell r="EB124">
            <v>5928.1210000000001</v>
          </cell>
          <cell r="EC124">
            <v>7677.3029999999999</v>
          </cell>
          <cell r="ED124">
            <v>9144.6630000000005</v>
          </cell>
          <cell r="EE124">
            <v>11074.394999999999</v>
          </cell>
          <cell r="EF124">
            <v>8107.1259999999993</v>
          </cell>
          <cell r="EG124">
            <v>4258.8710000000001</v>
          </cell>
          <cell r="EH124" t="str">
            <v>#N/A N/A</v>
          </cell>
          <cell r="EI124">
            <v>714.00897216796875</v>
          </cell>
          <cell r="EJ124">
            <v>878.801025390625</v>
          </cell>
          <cell r="EK124">
            <v>1747.3590087890625</v>
          </cell>
          <cell r="EL124">
            <v>865.323974609375</v>
          </cell>
          <cell r="EM124">
            <v>801.781982421875</v>
          </cell>
          <cell r="EN124">
            <v>1418.56298828125</v>
          </cell>
          <cell r="EO124">
            <v>1131.8609619140625</v>
          </cell>
          <cell r="EP124">
            <v>1405.9479999999999</v>
          </cell>
          <cell r="EQ124">
            <v>5978.5929999999998</v>
          </cell>
          <cell r="ER124">
            <v>13931.391</v>
          </cell>
          <cell r="ES124">
            <v>7579.6639999999998</v>
          </cell>
          <cell r="ET124">
            <v>3342.576</v>
          </cell>
          <cell r="EU124">
            <v>4452.28</v>
          </cell>
          <cell r="EV124">
            <v>5693.7829999999994</v>
          </cell>
          <cell r="EW124" t="str">
            <v>#N/A N/A</v>
          </cell>
          <cell r="EX124">
            <v>0</v>
          </cell>
          <cell r="EY124">
            <v>0</v>
          </cell>
          <cell r="EZ124">
            <v>0</v>
          </cell>
          <cell r="FA124">
            <v>1462.3690185546875</v>
          </cell>
          <cell r="FB124">
            <v>1010.1610107421875</v>
          </cell>
          <cell r="FC124">
            <v>0.61400002241134644</v>
          </cell>
          <cell r="FD124">
            <v>0.66900002956390381</v>
          </cell>
          <cell r="FE124" t="str">
            <v>#N/A N/A</v>
          </cell>
          <cell r="FF124" t="str">
            <v>#N/A N/A</v>
          </cell>
          <cell r="FG124">
            <v>0.98199999999999998</v>
          </cell>
          <cell r="FH124">
            <v>578.86399999999992</v>
          </cell>
          <cell r="FI124">
            <v>0</v>
          </cell>
          <cell r="FJ124">
            <v>0</v>
          </cell>
          <cell r="FK124">
            <v>0</v>
          </cell>
          <cell r="FL124" t="str">
            <v>#N/A N/A</v>
          </cell>
          <cell r="FM124">
            <v>16962.642578125</v>
          </cell>
          <cell r="FN124">
            <v>15780.0859375</v>
          </cell>
          <cell r="FO124">
            <v>19102.513671875</v>
          </cell>
          <cell r="FP124">
            <v>20023.2109375</v>
          </cell>
          <cell r="FQ124">
            <v>23385.376953125</v>
          </cell>
          <cell r="FR124">
            <v>23793.08203125</v>
          </cell>
          <cell r="FS124">
            <v>33399.234375</v>
          </cell>
          <cell r="FT124">
            <v>37965.114999999998</v>
          </cell>
          <cell r="FU124">
            <v>36270.470999999998</v>
          </cell>
          <cell r="FV124">
            <v>48407.788999999997</v>
          </cell>
          <cell r="FW124">
            <v>52927.043999999994</v>
          </cell>
          <cell r="FX124">
            <v>69130.298999999999</v>
          </cell>
          <cell r="FY124">
            <v>82262.316999999995</v>
          </cell>
          <cell r="FZ124">
            <v>82510.322</v>
          </cell>
          <cell r="GA124" t="str">
            <v>#N/A N/A</v>
          </cell>
          <cell r="GB124">
            <v>7561.2587890625</v>
          </cell>
          <cell r="GC124">
            <v>9300.97265625</v>
          </cell>
          <cell r="GD124">
            <v>10351.783203125</v>
          </cell>
          <cell r="GE124">
            <v>10326.6796875</v>
          </cell>
          <cell r="GF124">
            <v>11520.0419921875</v>
          </cell>
          <cell r="GG124">
            <v>14567.2060546875</v>
          </cell>
          <cell r="GH124">
            <v>24022.787109375</v>
          </cell>
          <cell r="GI124">
            <v>21939.025999999998</v>
          </cell>
          <cell r="GJ124">
            <v>23542.985000000001</v>
          </cell>
          <cell r="GK124">
            <v>26387.809999999998</v>
          </cell>
          <cell r="GL124">
            <v>30354.754999999997</v>
          </cell>
          <cell r="GM124">
            <v>35012.479999999996</v>
          </cell>
          <cell r="GN124">
            <v>37993.748</v>
          </cell>
          <cell r="GO124">
            <v>46010.036999999997</v>
          </cell>
          <cell r="GP124" t="str">
            <v>#N/A N/A</v>
          </cell>
          <cell r="GQ124">
            <v>26333.330078125</v>
          </cell>
          <cell r="GR124">
            <v>26971.78515625</v>
          </cell>
          <cell r="GS124">
            <v>32373.484375</v>
          </cell>
          <cell r="GT124">
            <v>34717.640625</v>
          </cell>
          <cell r="GU124">
            <v>39222.53125</v>
          </cell>
          <cell r="GV124">
            <v>44503.421875</v>
          </cell>
          <cell r="GW124">
            <v>77776.515625</v>
          </cell>
          <cell r="GX124">
            <v>69712.94</v>
          </cell>
          <cell r="GY124">
            <v>74457.974000000002</v>
          </cell>
          <cell r="GZ124">
            <v>97386.474000000002</v>
          </cell>
          <cell r="HA124">
            <v>100885.69899999999</v>
          </cell>
          <cell r="HB124">
            <v>113863.943</v>
          </cell>
          <cell r="HC124">
            <v>129798.292</v>
          </cell>
          <cell r="HD124">
            <v>140596.03399999999</v>
          </cell>
          <cell r="HE124" t="str">
            <v>#N/A N/A</v>
          </cell>
          <cell r="HF124">
            <v>6893.2412109375</v>
          </cell>
          <cell r="HG124">
            <v>9194.541015625</v>
          </cell>
          <cell r="HH124">
            <v>9688.16796875</v>
          </cell>
          <cell r="HI124">
            <v>11359.76953125</v>
          </cell>
          <cell r="HJ124">
            <v>13274.3642578125</v>
          </cell>
          <cell r="HK124">
            <v>17141.408203125</v>
          </cell>
          <cell r="HL124">
            <v>20206.130859375</v>
          </cell>
          <cell r="HM124">
            <v>27187.190999999999</v>
          </cell>
          <cell r="HN124">
            <v>24574.597999999998</v>
          </cell>
          <cell r="HO124">
            <v>27723.344999999998</v>
          </cell>
          <cell r="HP124">
            <v>30117.499</v>
          </cell>
          <cell r="HQ124">
            <v>35298.093999999997</v>
          </cell>
          <cell r="HR124">
            <v>40130.192999999999</v>
          </cell>
          <cell r="HS124">
            <v>40894.515999999996</v>
          </cell>
          <cell r="HT124" t="str">
            <v>#N/A N/A</v>
          </cell>
          <cell r="HU124">
            <v>35145.8046875</v>
          </cell>
          <cell r="HV124">
            <v>37970.3125</v>
          </cell>
          <cell r="HW124">
            <v>43804.75390625</v>
          </cell>
          <cell r="HX124">
            <v>47801.609375</v>
          </cell>
          <cell r="HY124">
            <v>55402.6953125</v>
          </cell>
          <cell r="HZ124">
            <v>65007.2109375</v>
          </cell>
          <cell r="IA124">
            <v>99580.46875</v>
          </cell>
          <cell r="IB124">
            <v>98475.173999999999</v>
          </cell>
          <cell r="IC124">
            <v>102693.78</v>
          </cell>
          <cell r="ID124">
            <v>129807.231</v>
          </cell>
          <cell r="IE124">
            <v>134993.49799999999</v>
          </cell>
          <cell r="IF124">
            <v>153963.557</v>
          </cell>
          <cell r="IG124">
            <v>176639.041</v>
          </cell>
          <cell r="IH124">
            <v>192437.014</v>
          </cell>
          <cell r="II124" t="str">
            <v>#N/A N/A</v>
          </cell>
          <cell r="IJ124">
            <v>2316.381103515625</v>
          </cell>
          <cell r="IK124">
            <v>3415.510986328125</v>
          </cell>
          <cell r="IL124">
            <v>4068.89208984375</v>
          </cell>
          <cell r="IM124">
            <v>3508.714111328125</v>
          </cell>
          <cell r="IN124">
            <v>3487.156982421875</v>
          </cell>
          <cell r="IO124">
            <v>5157.72021484375</v>
          </cell>
          <cell r="IP124">
            <v>7244.04296875</v>
          </cell>
          <cell r="IQ124">
            <v>10453.411</v>
          </cell>
          <cell r="IR124">
            <v>11071.106</v>
          </cell>
          <cell r="IS124">
            <v>12921.291999999999</v>
          </cell>
          <cell r="IT124">
            <v>14717.432999999999</v>
          </cell>
          <cell r="IU124">
            <v>18405.752</v>
          </cell>
          <cell r="IV124">
            <v>15813.74</v>
          </cell>
          <cell r="IW124">
            <v>14087.733</v>
          </cell>
          <cell r="IX124" t="str">
            <v>#N/A N/A</v>
          </cell>
          <cell r="IY124">
            <v>7961.9749145507812</v>
          </cell>
          <cell r="IZ124">
            <v>7152.4912109375</v>
          </cell>
          <cell r="JA124">
            <v>8913.0689697265625</v>
          </cell>
          <cell r="JB124">
            <v>10304.961181640625</v>
          </cell>
          <cell r="JC124">
            <v>12659.480346679687</v>
          </cell>
          <cell r="JD124">
            <v>13253.08544921875</v>
          </cell>
          <cell r="JE124">
            <v>27722.039672851563</v>
          </cell>
          <cell r="JF124">
            <v>13221.064</v>
          </cell>
          <cell r="JG124">
            <v>16152.031999999999</v>
          </cell>
          <cell r="JH124">
            <v>36044.241999999998</v>
          </cell>
          <cell r="JI124">
            <v>38034.498</v>
          </cell>
          <cell r="JJ124">
            <v>43501.095999999998</v>
          </cell>
          <cell r="JK124">
            <v>61485.012000000002</v>
          </cell>
          <cell r="JL124">
            <v>54410</v>
          </cell>
          <cell r="JM124" t="str">
            <v>#N/A N/A</v>
          </cell>
          <cell r="JN124">
            <v>13224.677825927734</v>
          </cell>
          <cell r="JO124">
            <v>13107.492797851563</v>
          </cell>
          <cell r="JP124">
            <v>15489.296493530273</v>
          </cell>
          <cell r="JQ124">
            <v>16725.340972900391</v>
          </cell>
          <cell r="JR124">
            <v>21034.064117431641</v>
          </cell>
          <cell r="JS124">
            <v>25399.734741210938</v>
          </cell>
          <cell r="JT124">
            <v>46320.768310546875</v>
          </cell>
          <cell r="JU124">
            <v>39716.286</v>
          </cell>
          <cell r="JV124">
            <v>37095.845000000001</v>
          </cell>
          <cell r="JW124">
            <v>57636.971000000005</v>
          </cell>
          <cell r="JX124">
            <v>58134.906999999999</v>
          </cell>
          <cell r="JY124">
            <v>71135.679000000004</v>
          </cell>
          <cell r="JZ124">
            <v>86061.867999999988</v>
          </cell>
          <cell r="KA124">
            <v>96014.51400000001</v>
          </cell>
          <cell r="KB124" t="str">
            <v>#N/A N/A</v>
          </cell>
          <cell r="KC124">
            <v>192.92399597167969</v>
          </cell>
          <cell r="KD124">
            <v>186.54100036621094</v>
          </cell>
          <cell r="KE124">
            <v>221.89500427246094</v>
          </cell>
          <cell r="KF124">
            <v>212.57499694824219</v>
          </cell>
          <cell r="KG124">
            <v>256.34500122070312</v>
          </cell>
          <cell r="KH124">
            <v>305.5989990234375</v>
          </cell>
          <cell r="KI124">
            <v>625.2860107421875</v>
          </cell>
          <cell r="KJ124">
            <v>2707.4749999999999</v>
          </cell>
          <cell r="KK124">
            <v>1292.268</v>
          </cell>
          <cell r="KL124">
            <v>1512.6499999999999</v>
          </cell>
          <cell r="KM124">
            <v>1511.0909999999999</v>
          </cell>
          <cell r="KN124">
            <v>1043.2560000000001</v>
          </cell>
          <cell r="KO124">
            <v>1103.759</v>
          </cell>
          <cell r="KP124">
            <v>1260.4849999999999</v>
          </cell>
          <cell r="KQ124" t="str">
            <v>#N/A N/A</v>
          </cell>
          <cell r="KR124">
            <v>21921.12565612793</v>
          </cell>
          <cell r="KS124">
            <v>24862.818832397461</v>
          </cell>
          <cell r="KT124">
            <v>28315.455795288086</v>
          </cell>
          <cell r="KU124">
            <v>31076.264205932617</v>
          </cell>
          <cell r="KV124">
            <v>34368.632843017578</v>
          </cell>
          <cell r="KW124">
            <v>39607.478149414063</v>
          </cell>
          <cell r="KX124">
            <v>53259.703735351563</v>
          </cell>
          <cell r="KY124">
            <v>58758.887999999999</v>
          </cell>
          <cell r="KZ124">
            <v>65597.934999999998</v>
          </cell>
          <cell r="LA124">
            <v>72170.259999999995</v>
          </cell>
          <cell r="LB124">
            <v>76858.591</v>
          </cell>
          <cell r="LC124">
            <v>82827.877999999997</v>
          </cell>
          <cell r="LD124">
            <v>90577.17300000001</v>
          </cell>
          <cell r="LE124">
            <v>96422.5</v>
          </cell>
          <cell r="LF124" t="str">
            <v>#N/A N/A</v>
          </cell>
          <cell r="LG124">
            <v>-2398.10693359375</v>
          </cell>
          <cell r="LH124">
            <v>-3050.455078125</v>
          </cell>
          <cell r="LI124">
            <v>-1448.3580322265625</v>
          </cell>
          <cell r="LJ124">
            <v>-2393.1220703125</v>
          </cell>
          <cell r="LK124">
            <v>-2818.489990234375</v>
          </cell>
          <cell r="LL124">
            <v>-4397.77197265625</v>
          </cell>
          <cell r="LM124">
            <v>-4708.21484375</v>
          </cell>
          <cell r="LN124">
            <v>-4986.2759999999998</v>
          </cell>
          <cell r="LO124">
            <v>-3321.1349999999998</v>
          </cell>
          <cell r="LP124">
            <v>-5271.3329999999996</v>
          </cell>
          <cell r="LQ124">
            <v>-4525.42</v>
          </cell>
          <cell r="LR124">
            <v>-9068.9290000000001</v>
          </cell>
          <cell r="LS124">
            <v>-7751.2460000000001</v>
          </cell>
          <cell r="LT124">
            <v>-4417.05</v>
          </cell>
          <cell r="LU124" t="str">
            <v>#N/A N/A</v>
          </cell>
          <cell r="LV124" t="str">
            <v>#N/A N/A</v>
          </cell>
          <cell r="LW124" t="str">
            <v>#N/A N/A</v>
          </cell>
          <cell r="LX124" t="str">
            <v>#N/A N/A</v>
          </cell>
          <cell r="LY124" t="str">
            <v>#N/A N/A</v>
          </cell>
          <cell r="LZ124" t="str">
            <v>#N/A N/A</v>
          </cell>
          <cell r="MA124" t="str">
            <v>#N/A N/A</v>
          </cell>
          <cell r="MB124" t="str">
            <v>#N/A N/A</v>
          </cell>
          <cell r="MC124">
            <v>570.87299999999993</v>
          </cell>
          <cell r="MD124">
            <v>292.197</v>
          </cell>
          <cell r="ME124">
            <v>313.29300000000001</v>
          </cell>
          <cell r="MF124">
            <v>1177.972</v>
          </cell>
          <cell r="MG124">
            <v>2653.1109999999999</v>
          </cell>
          <cell r="MH124">
            <v>4993.9609999999993</v>
          </cell>
          <cell r="MI124">
            <v>4708.9139999999998</v>
          </cell>
          <cell r="MJ124" t="str">
            <v>#N/A N/A</v>
          </cell>
          <cell r="MK124" t="str">
            <v>#N/A N/A</v>
          </cell>
          <cell r="ML124" t="str">
            <v>#N/A N/A</v>
          </cell>
          <cell r="MM124" t="str">
            <v>#N/A N/A</v>
          </cell>
          <cell r="MN124" t="str">
            <v>#N/A N/A</v>
          </cell>
          <cell r="MO124" t="str">
            <v>#N/A N/A</v>
          </cell>
          <cell r="MP124" t="str">
            <v>#N/A N/A</v>
          </cell>
          <cell r="MQ124" t="str">
            <v>#N/A N/A</v>
          </cell>
          <cell r="MR124">
            <v>670.58100000000002</v>
          </cell>
          <cell r="MS124">
            <v>596.596</v>
          </cell>
          <cell r="MT124" t="str">
            <v>#N/A N/A</v>
          </cell>
          <cell r="MU124">
            <v>294.04199999999997</v>
          </cell>
          <cell r="MV124">
            <v>157.423</v>
          </cell>
          <cell r="MW124">
            <v>-671.01</v>
          </cell>
          <cell r="MX124">
            <v>-1491.1799999999998</v>
          </cell>
          <cell r="MY124" t="str">
            <v>#N/A N/A</v>
          </cell>
          <cell r="MZ124">
            <v>-626.82098388671875</v>
          </cell>
          <cell r="NA124">
            <v>-871.62799072265625</v>
          </cell>
          <cell r="NB124">
            <v>-1148.3070068359375</v>
          </cell>
          <cell r="NC124">
            <v>-1218.958984375</v>
          </cell>
          <cell r="ND124">
            <v>-969.70001220703125</v>
          </cell>
          <cell r="NE124">
            <v>-1125.2430419921875</v>
          </cell>
          <cell r="NF124">
            <v>-1217.2440185546875</v>
          </cell>
          <cell r="NG124">
            <v>-3301.2729999999997</v>
          </cell>
          <cell r="NH124">
            <v>-5254.2339999999995</v>
          </cell>
          <cell r="NI124">
            <v>-4634.4659999999994</v>
          </cell>
          <cell r="NJ124">
            <v>-2282.7429999999999</v>
          </cell>
          <cell r="NK124">
            <v>-3004.54</v>
          </cell>
          <cell r="NL124">
            <v>-3346.4229999999998</v>
          </cell>
          <cell r="NM124">
            <v>-2463.585</v>
          </cell>
          <cell r="NN124" t="str">
            <v>#N/A N/A</v>
          </cell>
          <cell r="NO124">
            <v>597.73297119140625</v>
          </cell>
          <cell r="NP124">
            <v>759.39801025390625</v>
          </cell>
          <cell r="NQ124">
            <v>983.13702392578125</v>
          </cell>
          <cell r="NR124">
            <v>1062.7850341796875</v>
          </cell>
          <cell r="NS124">
            <v>1099.1619873046875</v>
          </cell>
          <cell r="NT124">
            <v>1309.344970703125</v>
          </cell>
          <cell r="NU124">
            <v>1706.2869873046875</v>
          </cell>
          <cell r="NV124">
            <v>1902.5339999999999</v>
          </cell>
          <cell r="NW124">
            <v>2002.85</v>
          </cell>
          <cell r="NX124">
            <v>2008.06</v>
          </cell>
          <cell r="NY124">
            <v>2007.0909999999999</v>
          </cell>
          <cell r="NZ124">
            <v>2548.7599999999998</v>
          </cell>
          <cell r="OA124">
            <v>2911.6489999999999</v>
          </cell>
          <cell r="OB124">
            <v>3137.3269999999998</v>
          </cell>
          <cell r="OC124" t="str">
            <v>#N/A N/A</v>
          </cell>
          <cell r="OD124" t="str">
            <v>CLP</v>
          </cell>
        </row>
        <row r="125">
          <cell r="C125" t="str">
            <v>CINTAC</v>
          </cell>
          <cell r="D125">
            <v>62951.69921875</v>
          </cell>
          <cell r="E125">
            <v>61302.1015625</v>
          </cell>
          <cell r="F125">
            <v>83680.5</v>
          </cell>
          <cell r="G125">
            <v>91744.8203125</v>
          </cell>
          <cell r="H125">
            <v>140141.318</v>
          </cell>
          <cell r="I125">
            <v>181017.932</v>
          </cell>
          <cell r="J125">
            <v>199620.58499999999</v>
          </cell>
          <cell r="K125">
            <v>126450.56147918817</v>
          </cell>
          <cell r="L125">
            <v>147658.13604372853</v>
          </cell>
          <cell r="M125">
            <v>178493.9703453003</v>
          </cell>
          <cell r="N125">
            <v>184052.74713358466</v>
          </cell>
          <cell r="O125">
            <v>178743.08464724277</v>
          </cell>
          <cell r="P125">
            <v>169278.57148805464</v>
          </cell>
          <cell r="Q125">
            <v>185218.37423255961</v>
          </cell>
          <cell r="R125">
            <v>156419.98944228084</v>
          </cell>
          <cell r="S125">
            <v>46268.19921875</v>
          </cell>
          <cell r="T125">
            <v>47774.8984375</v>
          </cell>
          <cell r="U125">
            <v>60894.69921875</v>
          </cell>
          <cell r="V125">
            <v>75829.3984375</v>
          </cell>
          <cell r="W125">
            <v>109112.382</v>
          </cell>
          <cell r="X125">
            <v>151180.899</v>
          </cell>
          <cell r="Y125">
            <v>161476.91399999999</v>
          </cell>
          <cell r="Z125">
            <v>109317.61260487195</v>
          </cell>
          <cell r="AA125">
            <v>111534.07870565058</v>
          </cell>
          <cell r="AB125">
            <v>144748.38441064733</v>
          </cell>
          <cell r="AC125">
            <v>154146.01161228013</v>
          </cell>
          <cell r="AD125">
            <v>150900.96254467248</v>
          </cell>
          <cell r="AE125">
            <v>146353.27318352478</v>
          </cell>
          <cell r="AF125">
            <v>161838.64724734321</v>
          </cell>
          <cell r="AG125">
            <v>123242.28675368735</v>
          </cell>
          <cell r="AH125">
            <v>12663.99951171875</v>
          </cell>
          <cell r="AI125">
            <v>9139.300048828125</v>
          </cell>
          <cell r="AJ125">
            <v>17809.999633789063</v>
          </cell>
          <cell r="AK125">
            <v>11349.332763671875</v>
          </cell>
          <cell r="AL125">
            <v>21978.413</v>
          </cell>
          <cell r="AM125">
            <v>17653.936000000002</v>
          </cell>
          <cell r="AN125">
            <v>25953.089</v>
          </cell>
          <cell r="AO125" t="str">
            <v>#N/A N/A</v>
          </cell>
          <cell r="AP125">
            <v>21615.79559144329</v>
          </cell>
          <cell r="AQ125">
            <v>20330.158066811899</v>
          </cell>
          <cell r="AR125">
            <v>15573.679024290353</v>
          </cell>
          <cell r="AS125">
            <v>12226.911247385662</v>
          </cell>
          <cell r="AT125">
            <v>11115.019386131316</v>
          </cell>
          <cell r="AU125">
            <v>14029.800323892528</v>
          </cell>
          <cell r="AV125">
            <v>20690.503417298067</v>
          </cell>
          <cell r="AW125">
            <v>10411.099609375</v>
          </cell>
          <cell r="AX125">
            <v>7323.5</v>
          </cell>
          <cell r="AY125">
            <v>15891.099609375</v>
          </cell>
          <cell r="AZ125">
            <v>9364.6748046875</v>
          </cell>
          <cell r="BA125">
            <v>18842.025999999998</v>
          </cell>
          <cell r="BB125">
            <v>14272.98</v>
          </cell>
          <cell r="BC125">
            <v>21260.895</v>
          </cell>
          <cell r="BD125">
            <v>1031.5196380414122</v>
          </cell>
          <cell r="BE125">
            <v>17644.673302658608</v>
          </cell>
          <cell r="BF125">
            <v>16291.889849743651</v>
          </cell>
          <cell r="BG125">
            <v>11034.294206730283</v>
          </cell>
          <cell r="BH125">
            <v>7304.2405494633804</v>
          </cell>
          <cell r="BI125">
            <v>5764.7175832241246</v>
          </cell>
          <cell r="BJ125">
            <v>7516.7360828134806</v>
          </cell>
          <cell r="BK125">
            <v>16738.635522710691</v>
          </cell>
          <cell r="BL125" t="str">
            <v>#N/A N/A</v>
          </cell>
          <cell r="BM125" t="str">
            <v>#N/A N/A</v>
          </cell>
          <cell r="BN125" t="str">
            <v>#N/A N/A</v>
          </cell>
          <cell r="BO125" t="str">
            <v>#N/A N/A</v>
          </cell>
          <cell r="BP125">
            <v>467.59899999999999</v>
          </cell>
          <cell r="BQ125">
            <v>855.40299999999991</v>
          </cell>
          <cell r="BR125">
            <v>313.44200000000001</v>
          </cell>
          <cell r="BS125">
            <v>216.25032498484643</v>
          </cell>
          <cell r="BT125">
            <v>298.29308409592198</v>
          </cell>
          <cell r="BU125">
            <v>362.27846383807844</v>
          </cell>
          <cell r="BV125">
            <v>354.04672671777718</v>
          </cell>
          <cell r="BW125">
            <v>340.36581818363584</v>
          </cell>
          <cell r="BX125">
            <v>369.89177086139546</v>
          </cell>
          <cell r="BY125">
            <v>311.64239834676573</v>
          </cell>
          <cell r="BZ125">
            <v>296.18722413231865</v>
          </cell>
          <cell r="CA125">
            <v>3272.800048828125</v>
          </cell>
          <cell r="CB125">
            <v>2831</v>
          </cell>
          <cell r="CC125">
            <v>1600.0999755859375</v>
          </cell>
          <cell r="CD125">
            <v>1711.1910400390625</v>
          </cell>
          <cell r="CE125">
            <v>3677.2289999999998</v>
          </cell>
          <cell r="CF125">
            <v>3881.991</v>
          </cell>
          <cell r="CG125">
            <v>4359.6210000000001</v>
          </cell>
          <cell r="CH125">
            <v>2689.9975826280379</v>
          </cell>
          <cell r="CI125">
            <v>1855.5359538889918</v>
          </cell>
          <cell r="CJ125">
            <v>2748.2860234018181</v>
          </cell>
          <cell r="CK125">
            <v>2922.3444791856086</v>
          </cell>
          <cell r="CL125">
            <v>2247.3061881819099</v>
          </cell>
          <cell r="CM125">
            <v>2616.0709658299006</v>
          </cell>
          <cell r="CN125">
            <v>2896.4411140464108</v>
          </cell>
          <cell r="CO125">
            <v>2253.186828330789</v>
          </cell>
          <cell r="CP125">
            <v>2812.8994598388672</v>
          </cell>
          <cell r="CQ125">
            <v>2980.8999633789062</v>
          </cell>
          <cell r="CR125">
            <v>13984.599639892578</v>
          </cell>
          <cell r="CS125">
            <v>6715.5057678222656</v>
          </cell>
          <cell r="CT125">
            <v>15355.047000000002</v>
          </cell>
          <cell r="CU125">
            <v>9590.0619999999999</v>
          </cell>
          <cell r="CV125">
            <v>9018.3940000000002</v>
          </cell>
          <cell r="CW125">
            <v>1000.2276013510983</v>
          </cell>
          <cell r="CX125">
            <v>17836.396720812569</v>
          </cell>
          <cell r="CY125">
            <v>12999.944289153584</v>
          </cell>
          <cell r="CZ125">
            <v>9543.6991278978821</v>
          </cell>
          <cell r="DA125">
            <v>1526.9395220407073</v>
          </cell>
          <cell r="DB125">
            <v>1804.3640242173935</v>
          </cell>
          <cell r="DC125">
            <v>3091.5449684735881</v>
          </cell>
          <cell r="DD125">
            <v>12387.793970045535</v>
          </cell>
          <cell r="DE125">
            <v>1255.800048828125</v>
          </cell>
          <cell r="DF125">
            <v>474</v>
          </cell>
          <cell r="DG125">
            <v>3045.60009765625</v>
          </cell>
          <cell r="DH125">
            <v>1233.218017578125</v>
          </cell>
          <cell r="DI125">
            <v>2434.172</v>
          </cell>
          <cell r="DJ125">
            <v>1905.5339999999999</v>
          </cell>
          <cell r="DK125">
            <v>2008.4019999999998</v>
          </cell>
          <cell r="DL125">
            <v>981.7876511585921</v>
          </cell>
          <cell r="DM125">
            <v>3517.3088787925981</v>
          </cell>
          <cell r="DN125">
            <v>2747.8023405395506</v>
          </cell>
          <cell r="DO125">
            <v>2284.7685743408206</v>
          </cell>
          <cell r="DP125">
            <v>936.87301628130319</v>
          </cell>
          <cell r="DQ125">
            <v>-180.9501409923802</v>
          </cell>
          <cell r="DR125">
            <v>948.67612437912521</v>
          </cell>
          <cell r="DS125">
            <v>3156.6254845882722</v>
          </cell>
          <cell r="DT125">
            <v>1557.0999755859375</v>
          </cell>
          <cell r="DU125">
            <v>2506.89990234375</v>
          </cell>
          <cell r="DV125">
            <v>10939</v>
          </cell>
          <cell r="DW125">
            <v>5482.2880859375</v>
          </cell>
          <cell r="DX125">
            <v>12920.875</v>
          </cell>
          <cell r="DY125">
            <v>7684.5279999999993</v>
          </cell>
          <cell r="DZ125">
            <v>7009.9919999999993</v>
          </cell>
          <cell r="EA125">
            <v>18.439950192506284</v>
          </cell>
          <cell r="EB125">
            <v>14319.08784201997</v>
          </cell>
          <cell r="EC125">
            <v>10252.141948614033</v>
          </cell>
          <cell r="ED125">
            <v>7258.9305535570629</v>
          </cell>
          <cell r="EE125">
            <v>590.06650575940353</v>
          </cell>
          <cell r="EF125">
            <v>1985.3141652097736</v>
          </cell>
          <cell r="EG125">
            <v>2142.8688440944629</v>
          </cell>
          <cell r="EH125">
            <v>9231.1684854572632</v>
          </cell>
          <cell r="EI125">
            <v>405.2869873046875</v>
          </cell>
          <cell r="EJ125">
            <v>1228.9010009765625</v>
          </cell>
          <cell r="EK125">
            <v>1912.512939453125</v>
          </cell>
          <cell r="EL125">
            <v>1492.68798828125</v>
          </cell>
          <cell r="EM125">
            <v>3383.4429999999998</v>
          </cell>
          <cell r="EN125">
            <v>3355.3829999999998</v>
          </cell>
          <cell r="EO125">
            <v>7765.3449999999993</v>
          </cell>
          <cell r="EP125">
            <v>15503.6124</v>
          </cell>
          <cell r="EQ125">
            <v>8053.8119999999999</v>
          </cell>
          <cell r="ER125">
            <v>8757.2114999999994</v>
          </cell>
          <cell r="ES125">
            <v>3129.3714399999999</v>
          </cell>
          <cell r="ET125">
            <v>6733.6417500000007</v>
          </cell>
          <cell r="EU125">
            <v>18777.486000000001</v>
          </cell>
          <cell r="EV125">
            <v>20596.876200000002</v>
          </cell>
          <cell r="EW125">
            <v>31269.58065</v>
          </cell>
          <cell r="EX125">
            <v>54.173999786376953</v>
          </cell>
          <cell r="EY125">
            <v>698.18499755859375</v>
          </cell>
          <cell r="EZ125">
            <v>1233.93505859375</v>
          </cell>
          <cell r="FA125">
            <v>1422.866943359375</v>
          </cell>
          <cell r="FB125">
            <v>1763.039</v>
          </cell>
          <cell r="FC125">
            <v>83.057000000000002</v>
          </cell>
          <cell r="FD125">
            <v>4.0259999999999998</v>
          </cell>
          <cell r="FE125" t="str">
            <v>#N/A N/A</v>
          </cell>
          <cell r="FF125">
            <v>0</v>
          </cell>
          <cell r="FG125" t="str">
            <v>#N/A N/A</v>
          </cell>
          <cell r="FH125" t="str">
            <v>#N/A N/A</v>
          </cell>
          <cell r="FI125" t="str">
            <v>#N/A N/A</v>
          </cell>
          <cell r="FJ125" t="str">
            <v>#N/A N/A</v>
          </cell>
          <cell r="FK125">
            <v>0</v>
          </cell>
          <cell r="FL125">
            <v>0</v>
          </cell>
          <cell r="FM125">
            <v>9681.5302734375</v>
          </cell>
          <cell r="FN125">
            <v>13768.4775390625</v>
          </cell>
          <cell r="FO125">
            <v>16472.576171875</v>
          </cell>
          <cell r="FP125">
            <v>18098</v>
          </cell>
          <cell r="FQ125">
            <v>33204.67</v>
          </cell>
          <cell r="FR125">
            <v>41305.837</v>
          </cell>
          <cell r="FS125">
            <v>37229.383000000002</v>
          </cell>
          <cell r="FT125">
            <v>26872.522199999999</v>
          </cell>
          <cell r="FU125">
            <v>33010.379999999997</v>
          </cell>
          <cell r="FV125">
            <v>39845.65</v>
          </cell>
          <cell r="FW125">
            <v>42945.547839999999</v>
          </cell>
          <cell r="FX125">
            <v>39914.232899999995</v>
          </cell>
          <cell r="FY125">
            <v>30797.140499999994</v>
          </cell>
          <cell r="FZ125">
            <v>41718.116400000006</v>
          </cell>
          <cell r="GA125">
            <v>33549.703110000002</v>
          </cell>
          <cell r="GB125">
            <v>17926.337890625</v>
          </cell>
          <cell r="GC125">
            <v>16155.900390625</v>
          </cell>
          <cell r="GD125">
            <v>22281.390625</v>
          </cell>
          <cell r="GE125">
            <v>19492.12890625</v>
          </cell>
          <cell r="GF125">
            <v>47776.650999999998</v>
          </cell>
          <cell r="GG125">
            <v>44890.86</v>
          </cell>
          <cell r="GH125">
            <v>62090.226999999999</v>
          </cell>
          <cell r="GI125">
            <v>23876.02995</v>
          </cell>
          <cell r="GJ125">
            <v>40729.103999999999</v>
          </cell>
          <cell r="GK125">
            <v>53616.555999999997</v>
          </cell>
          <cell r="GL125">
            <v>60633.965599999996</v>
          </cell>
          <cell r="GM125">
            <v>62584.2477</v>
          </cell>
          <cell r="GN125">
            <v>85697.921399999977</v>
          </cell>
          <cell r="GO125">
            <v>64308.284400000004</v>
          </cell>
          <cell r="GP125">
            <v>45695.611169999996</v>
          </cell>
          <cell r="GQ125">
            <v>32318.69140625</v>
          </cell>
          <cell r="GR125">
            <v>34292.19140625</v>
          </cell>
          <cell r="GS125">
            <v>45308.640625</v>
          </cell>
          <cell r="GT125">
            <v>45037.30078125</v>
          </cell>
          <cell r="GU125">
            <v>92326.868000000002</v>
          </cell>
          <cell r="GV125">
            <v>101150.88799999999</v>
          </cell>
          <cell r="GW125">
            <v>118483.74099999999</v>
          </cell>
          <cell r="GX125">
            <v>71825.487899999993</v>
          </cell>
          <cell r="GY125">
            <v>89080.523999999976</v>
          </cell>
          <cell r="GZ125">
            <v>111030.1375</v>
          </cell>
          <cell r="HA125">
            <v>117039.25791999999</v>
          </cell>
          <cell r="HB125">
            <v>120248.18160000001</v>
          </cell>
          <cell r="HC125">
            <v>147178.71209999998</v>
          </cell>
          <cell r="HD125">
            <v>139651.59659999999</v>
          </cell>
          <cell r="HE125">
            <v>118514.08997999999</v>
          </cell>
          <cell r="HF125">
            <v>27498.29296875</v>
          </cell>
          <cell r="HG125">
            <v>25040.54296875</v>
          </cell>
          <cell r="HH125">
            <v>23745.810546875</v>
          </cell>
          <cell r="HI125">
            <v>21831.376953125</v>
          </cell>
          <cell r="HJ125">
            <v>45390.576999999997</v>
          </cell>
          <cell r="HK125">
            <v>51809.082999999999</v>
          </cell>
          <cell r="HL125">
            <v>59541.682999999997</v>
          </cell>
          <cell r="HM125">
            <v>54052.559099999999</v>
          </cell>
          <cell r="HN125">
            <v>53101.151999999995</v>
          </cell>
          <cell r="HO125">
            <v>63079.767999999996</v>
          </cell>
          <cell r="HP125">
            <v>65981.571110000004</v>
          </cell>
          <cell r="HQ125">
            <v>72881.491350000011</v>
          </cell>
          <cell r="HR125">
            <v>72276.327899999975</v>
          </cell>
          <cell r="HS125">
            <v>83646.686999999991</v>
          </cell>
          <cell r="HT125">
            <v>79618.632390000013</v>
          </cell>
          <cell r="HU125">
            <v>64986.0546875</v>
          </cell>
          <cell r="HV125">
            <v>64278.40234375</v>
          </cell>
          <cell r="HW125">
            <v>75910.6484375</v>
          </cell>
          <cell r="HX125">
            <v>74211.375</v>
          </cell>
          <cell r="HY125">
            <v>136203.565</v>
          </cell>
          <cell r="HZ125">
            <v>150162.23999999999</v>
          </cell>
          <cell r="IA125">
            <v>175767.69899999999</v>
          </cell>
          <cell r="IB125">
            <v>133706.98559999999</v>
          </cell>
          <cell r="IC125">
            <v>148665.348</v>
          </cell>
          <cell r="ID125">
            <v>179668.03599999999</v>
          </cell>
          <cell r="IE125">
            <v>187195.39904000002</v>
          </cell>
          <cell r="IF125">
            <v>196642.83165000001</v>
          </cell>
          <cell r="IG125">
            <v>230487.87509999995</v>
          </cell>
          <cell r="IH125">
            <v>225426.91799999998</v>
          </cell>
          <cell r="II125">
            <v>203530.75478999998</v>
          </cell>
          <cell r="IJ125">
            <v>1149.116943359375</v>
          </cell>
          <cell r="IK125">
            <v>832.2750244140625</v>
          </cell>
          <cell r="IL125">
            <v>1084.031005859375</v>
          </cell>
          <cell r="IM125">
            <v>1303.666015625</v>
          </cell>
          <cell r="IN125">
            <v>4094.924</v>
          </cell>
          <cell r="IO125">
            <v>6398.1659999999993</v>
          </cell>
          <cell r="IP125">
            <v>5663.6610000000001</v>
          </cell>
          <cell r="IQ125">
            <v>3606.44715</v>
          </cell>
          <cell r="IR125">
            <v>7026.5519999999997</v>
          </cell>
          <cell r="IS125">
            <v>5916.5854999999992</v>
          </cell>
          <cell r="IT125">
            <v>5757.4497500000007</v>
          </cell>
          <cell r="IU125">
            <v>22766.697600000003</v>
          </cell>
          <cell r="IV125">
            <v>53281.5717</v>
          </cell>
          <cell r="IW125">
            <v>57086.233199999995</v>
          </cell>
          <cell r="IX125">
            <v>54081.52893</v>
          </cell>
          <cell r="IY125">
            <v>34960.4111328125</v>
          </cell>
          <cell r="IZ125">
            <v>34242.9384765625</v>
          </cell>
          <cell r="JA125">
            <v>30980.4775390625</v>
          </cell>
          <cell r="JB125">
            <v>28144.845703125</v>
          </cell>
          <cell r="JC125">
            <v>47705.205000000002</v>
          </cell>
          <cell r="JD125">
            <v>45441.07</v>
          </cell>
          <cell r="JE125">
            <v>71654.088000000003</v>
          </cell>
          <cell r="JF125">
            <v>47712.986249999994</v>
          </cell>
          <cell r="JG125">
            <v>49410.036</v>
          </cell>
          <cell r="JH125">
            <v>70386.016000000003</v>
          </cell>
          <cell r="JI125">
            <v>78664.239419999998</v>
          </cell>
          <cell r="JJ125">
            <v>68583.31035</v>
          </cell>
          <cell r="JK125">
            <v>58944.555599999992</v>
          </cell>
          <cell r="JL125">
            <v>29635.7778</v>
          </cell>
          <cell r="JM125">
            <v>12068.161380000001</v>
          </cell>
          <cell r="JN125">
            <v>43276.32080078125</v>
          </cell>
          <cell r="JO125">
            <v>41378.097900390625</v>
          </cell>
          <cell r="JP125">
            <v>44354.521728515625</v>
          </cell>
          <cell r="JQ125">
            <v>39390.03955078125</v>
          </cell>
          <cell r="JR125">
            <v>70424.532999999996</v>
          </cell>
          <cell r="JS125">
            <v>77850.039000000004</v>
          </cell>
          <cell r="JT125">
            <v>92483.099000000002</v>
          </cell>
          <cell r="JU125">
            <v>59871.995699999992</v>
          </cell>
          <cell r="JV125">
            <v>73999.224000000002</v>
          </cell>
          <cell r="JW125">
            <v>91279.786500000002</v>
          </cell>
          <cell r="JX125">
            <v>102233.15596000002</v>
          </cell>
          <cell r="JY125">
            <v>103003.96350000001</v>
          </cell>
          <cell r="JZ125">
            <v>122154.4044</v>
          </cell>
          <cell r="KA125">
            <v>97780.422599999991</v>
          </cell>
          <cell r="KB125">
            <v>78308.332739999998</v>
          </cell>
          <cell r="KC125">
            <v>9.8999999463558197E-2</v>
          </cell>
          <cell r="KD125">
            <v>0.10899999737739563</v>
          </cell>
          <cell r="KE125">
            <v>0.14599999785423279</v>
          </cell>
          <cell r="KF125">
            <v>0.18799999356269836</v>
          </cell>
          <cell r="KG125">
            <v>-0.25700000000000001</v>
          </cell>
          <cell r="KH125">
            <v>0.29599999999999999</v>
          </cell>
          <cell r="KI125">
            <v>0.20699999999999999</v>
          </cell>
          <cell r="KJ125">
            <v>0</v>
          </cell>
          <cell r="KK125">
            <v>0</v>
          </cell>
          <cell r="KL125">
            <v>0</v>
          </cell>
          <cell r="KM125">
            <v>0</v>
          </cell>
          <cell r="KN125">
            <v>0</v>
          </cell>
          <cell r="KO125">
            <v>0</v>
          </cell>
          <cell r="KP125">
            <v>0</v>
          </cell>
          <cell r="KQ125">
            <v>0</v>
          </cell>
          <cell r="KR125">
            <v>21709.73474218696</v>
          </cell>
          <cell r="KS125">
            <v>22900.300406247374</v>
          </cell>
          <cell r="KT125">
            <v>31556.130374997854</v>
          </cell>
          <cell r="KU125">
            <v>34821.336437493563</v>
          </cell>
          <cell r="KV125">
            <v>65779.031999999992</v>
          </cell>
          <cell r="KW125">
            <v>72312.201000000001</v>
          </cell>
          <cell r="KX125">
            <v>83284.599999999977</v>
          </cell>
          <cell r="KY125">
            <v>73834.9899</v>
          </cell>
          <cell r="KZ125">
            <v>74666.123999999996</v>
          </cell>
          <cell r="LA125">
            <v>88388.249499999976</v>
          </cell>
          <cell r="LB125">
            <v>84962.24308</v>
          </cell>
          <cell r="LC125">
            <v>93638.868150000009</v>
          </cell>
          <cell r="LD125">
            <v>108333.47069999998</v>
          </cell>
          <cell r="LE125">
            <v>127646.49540000001</v>
          </cell>
          <cell r="LF125">
            <v>125222.42205000001</v>
          </cell>
          <cell r="LG125">
            <v>-1271.0999755859375</v>
          </cell>
          <cell r="LH125">
            <v>-1190.4000244140625</v>
          </cell>
          <cell r="LI125">
            <v>-1601.5</v>
          </cell>
          <cell r="LJ125">
            <v>-1609.2010498046875</v>
          </cell>
          <cell r="LK125">
            <v>-3813.5159999999996</v>
          </cell>
          <cell r="LL125">
            <v>-4371.8329999999996</v>
          </cell>
          <cell r="LM125">
            <v>-7330.83</v>
          </cell>
          <cell r="LN125">
            <v>-5739.2948008252142</v>
          </cell>
          <cell r="LO125">
            <v>-8400.6471119321632</v>
          </cell>
          <cell r="LP125">
            <v>-7440.9771531174874</v>
          </cell>
          <cell r="LQ125">
            <v>-9328.2558587550593</v>
          </cell>
          <cell r="LR125">
            <v>-5426.0355760512075</v>
          </cell>
          <cell r="LS125">
            <v>-3949.5079669598686</v>
          </cell>
          <cell r="LT125">
            <v>-2411.300321662055</v>
          </cell>
          <cell r="LU125">
            <v>-9005.3088213928932</v>
          </cell>
          <cell r="LV125" t="str">
            <v>#N/A N/A</v>
          </cell>
          <cell r="LW125" t="str">
            <v>#N/A N/A</v>
          </cell>
          <cell r="LX125" t="str">
            <v>#N/A N/A</v>
          </cell>
          <cell r="LY125" t="str">
            <v>#N/A N/A</v>
          </cell>
          <cell r="LZ125" t="str">
            <v>#N/A N/A</v>
          </cell>
          <cell r="MA125" t="str">
            <v>#N/A N/A</v>
          </cell>
          <cell r="MB125" t="str">
            <v>#N/A N/A</v>
          </cell>
          <cell r="MC125" t="str">
            <v>#N/A N/A</v>
          </cell>
          <cell r="MD125" t="str">
            <v>#N/A N/A</v>
          </cell>
          <cell r="ME125">
            <v>1852.989045345365</v>
          </cell>
          <cell r="MF125">
            <v>2889.2741805361456</v>
          </cell>
          <cell r="MG125">
            <v>1667.1484398659891</v>
          </cell>
          <cell r="MH125">
            <v>1316.3123821086076</v>
          </cell>
          <cell r="MI125">
            <v>812.49625283263924</v>
          </cell>
          <cell r="MJ125">
            <v>666.75936756727435</v>
          </cell>
          <cell r="MK125" t="str">
            <v>#N/A N/A</v>
          </cell>
          <cell r="ML125" t="str">
            <v>#N/A N/A</v>
          </cell>
          <cell r="MM125" t="str">
            <v>#N/A N/A</v>
          </cell>
          <cell r="MN125" t="str">
            <v>#N/A N/A</v>
          </cell>
          <cell r="MO125" t="str">
            <v>#N/A N/A</v>
          </cell>
          <cell r="MP125" t="str">
            <v>#N/A N/A</v>
          </cell>
          <cell r="MQ125" t="str">
            <v>#N/A N/A</v>
          </cell>
          <cell r="MR125">
            <v>1050.5183746033883</v>
          </cell>
          <cell r="MS125">
            <v>1063.1471458803373</v>
          </cell>
          <cell r="MT125">
            <v>6429.112605254657</v>
          </cell>
          <cell r="MU125">
            <v>2275.0420159145078</v>
          </cell>
          <cell r="MV125">
            <v>140.70435569745644</v>
          </cell>
          <cell r="MW125">
            <v>-3827.3523512741613</v>
          </cell>
          <cell r="MX125">
            <v>2070.8506427958405</v>
          </cell>
          <cell r="MY125">
            <v>-1368.6825151685225</v>
          </cell>
          <cell r="MZ125">
            <v>-5.0999999046325684</v>
          </cell>
          <cell r="NA125">
            <v>-773.29998779296875</v>
          </cell>
          <cell r="NB125">
            <v>-2527.89990234375</v>
          </cell>
          <cell r="NC125">
            <v>-2862.034912109375</v>
          </cell>
          <cell r="ND125">
            <v>-2551.0439999999999</v>
          </cell>
          <cell r="NE125">
            <v>-6530.9699999999993</v>
          </cell>
          <cell r="NF125">
            <v>-3608.7729999999997</v>
          </cell>
          <cell r="NG125">
            <v>-1912.7257426954245</v>
          </cell>
          <cell r="NH125">
            <v>-2534.2164580456965</v>
          </cell>
          <cell r="NI125">
            <v>-6240.4762889704771</v>
          </cell>
          <cell r="NJ125">
            <v>-5127.3552744306644</v>
          </cell>
          <cell r="NK125">
            <v>-1817.2661151347543</v>
          </cell>
          <cell r="NL125">
            <v>-342.492380427218</v>
          </cell>
          <cell r="NM125">
            <v>-1138.5422914391295</v>
          </cell>
          <cell r="NN125">
            <v>-1204.3594661636062</v>
          </cell>
          <cell r="NO125">
            <v>2252.89990234375</v>
          </cell>
          <cell r="NP125">
            <v>1815.800048828125</v>
          </cell>
          <cell r="NQ125">
            <v>1918.9000244140625</v>
          </cell>
          <cell r="NR125">
            <v>1984.657958984375</v>
          </cell>
          <cell r="NS125">
            <v>3136.3869999999997</v>
          </cell>
          <cell r="NT125">
            <v>3380.9559999999997</v>
          </cell>
          <cell r="NU125">
            <v>4692.1939999999995</v>
          </cell>
          <cell r="NV125" t="str">
            <v>#N/A N/A</v>
          </cell>
          <cell r="NW125">
            <v>3971.1222887846848</v>
          </cell>
          <cell r="NX125">
            <v>4038.2682170682465</v>
          </cell>
          <cell r="NY125">
            <v>4539.3848175600715</v>
          </cell>
          <cell r="NZ125">
            <v>4922.670697922279</v>
          </cell>
          <cell r="OA125">
            <v>5350.30180290719</v>
          </cell>
          <cell r="OB125">
            <v>6513.0642410790451</v>
          </cell>
          <cell r="OC125">
            <v>3951.8678945873744</v>
          </cell>
          <cell r="OD125" t="str">
            <v>CLP</v>
          </cell>
        </row>
        <row r="126">
          <cell r="C126" t="str">
            <v>ENERGIA LATINA</v>
          </cell>
          <cell r="D126" t="str">
            <v>#N/A N/A</v>
          </cell>
          <cell r="E126" t="str">
            <v>#N/A N/A</v>
          </cell>
          <cell r="F126" t="str">
            <v>#N/A N/A</v>
          </cell>
          <cell r="G126" t="str">
            <v>#N/A N/A</v>
          </cell>
          <cell r="H126" t="str">
            <v>#N/A N/A</v>
          </cell>
          <cell r="I126" t="str">
            <v>#N/A N/A</v>
          </cell>
          <cell r="J126" t="str">
            <v>#N/A N/A</v>
          </cell>
          <cell r="K126">
            <v>10172.7058561993</v>
          </cell>
          <cell r="L126">
            <v>24944.44046832907</v>
          </cell>
          <cell r="M126">
            <v>70593.997430749514</v>
          </cell>
          <cell r="N126">
            <v>49866.606067940549</v>
          </cell>
          <cell r="O126">
            <v>39461.131080798266</v>
          </cell>
          <cell r="P126">
            <v>23589.162701924644</v>
          </cell>
          <cell r="Q126">
            <v>35779.951826997371</v>
          </cell>
          <cell r="R126" t="str">
            <v>#N/A N/A</v>
          </cell>
          <cell r="S126" t="str">
            <v>#N/A N/A</v>
          </cell>
          <cell r="T126" t="str">
            <v>#N/A N/A</v>
          </cell>
          <cell r="U126" t="str">
            <v>#N/A N/A</v>
          </cell>
          <cell r="V126" t="str">
            <v>#N/A N/A</v>
          </cell>
          <cell r="W126" t="str">
            <v>#N/A N/A</v>
          </cell>
          <cell r="X126" t="str">
            <v>#N/A N/A</v>
          </cell>
          <cell r="Y126" t="str">
            <v>#N/A N/A</v>
          </cell>
          <cell r="Z126">
            <v>8746.6830413121461</v>
          </cell>
          <cell r="AA126">
            <v>20602.61891093287</v>
          </cell>
          <cell r="AB126">
            <v>62571.633477186937</v>
          </cell>
          <cell r="AC126">
            <v>43050.233922780695</v>
          </cell>
          <cell r="AD126">
            <v>32780.15137452996</v>
          </cell>
          <cell r="AE126">
            <v>18687.525917377105</v>
          </cell>
          <cell r="AF126">
            <v>28134.237692767259</v>
          </cell>
          <cell r="AG126" t="str">
            <v>#N/A N/A</v>
          </cell>
          <cell r="AH126" t="str">
            <v>#N/A N/A</v>
          </cell>
          <cell r="AI126" t="str">
            <v>#N/A N/A</v>
          </cell>
          <cell r="AJ126" t="str">
            <v>#N/A N/A</v>
          </cell>
          <cell r="AK126" t="str">
            <v>#N/A N/A</v>
          </cell>
          <cell r="AL126" t="str">
            <v>#N/A N/A</v>
          </cell>
          <cell r="AM126" t="str">
            <v>#N/A N/A</v>
          </cell>
          <cell r="AN126" t="str">
            <v>#N/A N/A</v>
          </cell>
          <cell r="AO126">
            <v>2182.6195591493802</v>
          </cell>
          <cell r="AP126">
            <v>7407.356637028136</v>
          </cell>
          <cell r="AQ126">
            <v>12349.874522266564</v>
          </cell>
          <cell r="AR126">
            <v>10133.614896453741</v>
          </cell>
          <cell r="AS126">
            <v>9138.3515522520574</v>
          </cell>
          <cell r="AT126">
            <v>6606.6780184410363</v>
          </cell>
          <cell r="AU126">
            <v>9264.8142416073151</v>
          </cell>
          <cell r="AV126" t="str">
            <v>#N/A N/A</v>
          </cell>
          <cell r="AW126" t="str">
            <v>#N/A N/A</v>
          </cell>
          <cell r="AX126" t="str">
            <v>#N/A N/A</v>
          </cell>
          <cell r="AY126" t="str">
            <v>#N/A N/A</v>
          </cell>
          <cell r="AZ126" t="str">
            <v>#N/A N/A</v>
          </cell>
          <cell r="BA126" t="str">
            <v>#N/A N/A</v>
          </cell>
          <cell r="BB126" t="str">
            <v>#N/A N/A</v>
          </cell>
          <cell r="BC126" t="str">
            <v>#N/A N/A</v>
          </cell>
          <cell r="BD126">
            <v>-10.058154650457972</v>
          </cell>
          <cell r="BE126">
            <v>3473.4572459169581</v>
          </cell>
          <cell r="BF126">
            <v>6901.670761689641</v>
          </cell>
          <cell r="BG126">
            <v>5854.9018447188455</v>
          </cell>
          <cell r="BH126">
            <v>5416.126818607725</v>
          </cell>
          <cell r="BI126">
            <v>3492.280639089533</v>
          </cell>
          <cell r="BJ126">
            <v>5963.1070675259289</v>
          </cell>
          <cell r="BK126" t="str">
            <v>#N/A N/A</v>
          </cell>
          <cell r="BL126" t="str">
            <v>#N/A N/A</v>
          </cell>
          <cell r="BM126" t="str">
            <v>#N/A N/A</v>
          </cell>
          <cell r="BN126" t="str">
            <v>#N/A N/A</v>
          </cell>
          <cell r="BO126" t="str">
            <v>#N/A N/A</v>
          </cell>
          <cell r="BP126" t="str">
            <v>#N/A N/A</v>
          </cell>
          <cell r="BQ126" t="str">
            <v>#N/A N/A</v>
          </cell>
          <cell r="BR126" t="str">
            <v>#N/A N/A</v>
          </cell>
          <cell r="BS126" t="str">
            <v>#N/A N/A</v>
          </cell>
          <cell r="BT126" t="str">
            <v>#N/A N/A</v>
          </cell>
          <cell r="BU126">
            <v>172.19109896709736</v>
          </cell>
          <cell r="BV126">
            <v>69.544892748134799</v>
          </cell>
          <cell r="BW126">
            <v>53.507290194807368</v>
          </cell>
          <cell r="BX126">
            <v>89.048018911076682</v>
          </cell>
          <cell r="BY126">
            <v>63.506959326966971</v>
          </cell>
          <cell r="BZ126" t="str">
            <v>#N/A N/A</v>
          </cell>
          <cell r="CA126" t="str">
            <v>#N/A N/A</v>
          </cell>
          <cell r="CB126" t="str">
            <v>#N/A N/A</v>
          </cell>
          <cell r="CC126" t="str">
            <v>#N/A N/A</v>
          </cell>
          <cell r="CD126" t="str">
            <v>#N/A N/A</v>
          </cell>
          <cell r="CE126" t="str">
            <v>#N/A N/A</v>
          </cell>
          <cell r="CF126" t="str">
            <v>#N/A N/A</v>
          </cell>
          <cell r="CG126" t="str">
            <v>#N/A N/A</v>
          </cell>
          <cell r="CH126">
            <v>1417.641019345104</v>
          </cell>
          <cell r="CI126">
            <v>2257.8491903875943</v>
          </cell>
          <cell r="CJ126">
            <v>2689.2767142052276</v>
          </cell>
          <cell r="CK126">
            <v>2152.973707664285</v>
          </cell>
          <cell r="CL126">
            <v>1800.4212274808335</v>
          </cell>
          <cell r="CM126">
            <v>3463.1687867532196</v>
          </cell>
          <cell r="CN126">
            <v>1194.1927197153377</v>
          </cell>
          <cell r="CO126" t="str">
            <v>#N/A N/A</v>
          </cell>
          <cell r="CP126" t="str">
            <v>#N/A N/A</v>
          </cell>
          <cell r="CQ126" t="str">
            <v>#N/A N/A</v>
          </cell>
          <cell r="CR126" t="str">
            <v>#N/A N/A</v>
          </cell>
          <cell r="CS126" t="str">
            <v>#N/A N/A</v>
          </cell>
          <cell r="CT126" t="str">
            <v>#N/A N/A</v>
          </cell>
          <cell r="CU126" t="str">
            <v>#N/A N/A</v>
          </cell>
          <cell r="CV126" t="str">
            <v>#N/A N/A</v>
          </cell>
          <cell r="CW126">
            <v>-1737.8256090513498</v>
          </cell>
          <cell r="CX126">
            <v>-4724.2485882884066</v>
          </cell>
          <cell r="CY126">
            <v>4040.6866313795817</v>
          </cell>
          <cell r="CZ126">
            <v>4159.0763830912501</v>
          </cell>
          <cell r="DA126">
            <v>3620.659969848633</v>
          </cell>
          <cell r="DB126">
            <v>-860.79751614040799</v>
          </cell>
          <cell r="DC126">
            <v>3367.832977091939</v>
          </cell>
          <cell r="DD126" t="str">
            <v>#N/A N/A</v>
          </cell>
          <cell r="DE126" t="str">
            <v>#N/A N/A</v>
          </cell>
          <cell r="DF126" t="str">
            <v>#N/A N/A</v>
          </cell>
          <cell r="DG126" t="str">
            <v>#N/A N/A</v>
          </cell>
          <cell r="DH126" t="str">
            <v>#N/A N/A</v>
          </cell>
          <cell r="DI126" t="str">
            <v>#N/A N/A</v>
          </cell>
          <cell r="DJ126" t="str">
            <v>#N/A N/A</v>
          </cell>
          <cell r="DK126" t="str">
            <v>#N/A N/A</v>
          </cell>
          <cell r="DL126">
            <v>-407.91404971301773</v>
          </cell>
          <cell r="DM126">
            <v>-596.58616819184397</v>
          </cell>
          <cell r="DN126">
            <v>649.10240116248497</v>
          </cell>
          <cell r="DO126">
            <v>742.13640792764829</v>
          </cell>
          <cell r="DP126">
            <v>731.76173720120835</v>
          </cell>
          <cell r="DQ126">
            <v>-246.0236932735516</v>
          </cell>
          <cell r="DR126">
            <v>1260.3185227258907</v>
          </cell>
          <cell r="DS126" t="str">
            <v>#N/A N/A</v>
          </cell>
          <cell r="DT126" t="str">
            <v>#N/A N/A</v>
          </cell>
          <cell r="DU126" t="str">
            <v>#N/A N/A</v>
          </cell>
          <cell r="DV126" t="str">
            <v>#N/A N/A</v>
          </cell>
          <cell r="DW126" t="str">
            <v>#N/A N/A</v>
          </cell>
          <cell r="DX126" t="str">
            <v>#N/A N/A</v>
          </cell>
          <cell r="DY126" t="str">
            <v>#N/A N/A</v>
          </cell>
          <cell r="DZ126" t="str">
            <v>#N/A N/A</v>
          </cell>
          <cell r="EA126">
            <v>-1329.9115593383319</v>
          </cell>
          <cell r="EB126">
            <v>-4127.6624200965625</v>
          </cell>
          <cell r="EC126">
            <v>3391.5842302170972</v>
          </cell>
          <cell r="ED126">
            <v>3416.9399751636015</v>
          </cell>
          <cell r="EE126">
            <v>2888.8982326474247</v>
          </cell>
          <cell r="EF126">
            <v>-614.77382286685634</v>
          </cell>
          <cell r="EG126">
            <v>2107.5144543660481</v>
          </cell>
          <cell r="EH126" t="str">
            <v>#N/A N/A</v>
          </cell>
          <cell r="EI126" t="str">
            <v>#N/A N/A</v>
          </cell>
          <cell r="EJ126" t="str">
            <v>#N/A N/A</v>
          </cell>
          <cell r="EK126" t="str">
            <v>#N/A N/A</v>
          </cell>
          <cell r="EL126" t="str">
            <v>#N/A N/A</v>
          </cell>
          <cell r="EM126" t="str">
            <v>#N/A N/A</v>
          </cell>
          <cell r="EN126" t="str">
            <v>#N/A N/A</v>
          </cell>
          <cell r="EO126" t="str">
            <v>#N/A N/A</v>
          </cell>
          <cell r="EP126">
            <v>542.46404999999982</v>
          </cell>
          <cell r="EQ126">
            <v>1375.9199999999998</v>
          </cell>
          <cell r="ER126">
            <v>78.444499999999977</v>
          </cell>
          <cell r="ES126">
            <v>20.587969999999999</v>
          </cell>
          <cell r="ET126">
            <v>319.47360000000003</v>
          </cell>
          <cell r="EU126">
            <v>1553.0571</v>
          </cell>
          <cell r="EV126">
            <v>1582.3038000000001</v>
          </cell>
          <cell r="EW126" t="str">
            <v>#N/A N/A</v>
          </cell>
          <cell r="EX126" t="str">
            <v>#N/A N/A</v>
          </cell>
          <cell r="EY126" t="str">
            <v>#N/A N/A</v>
          </cell>
          <cell r="EZ126" t="str">
            <v>#N/A N/A</v>
          </cell>
          <cell r="FA126" t="str">
            <v>#N/A N/A</v>
          </cell>
          <cell r="FB126" t="str">
            <v>#N/A N/A</v>
          </cell>
          <cell r="FC126" t="str">
            <v>#N/A N/A</v>
          </cell>
          <cell r="FD126" t="str">
            <v>#N/A N/A</v>
          </cell>
          <cell r="FE126" t="str">
            <v>#N/A N/A</v>
          </cell>
          <cell r="FF126" t="str">
            <v>#N/A N/A</v>
          </cell>
          <cell r="FG126">
            <v>2619.8385000000003</v>
          </cell>
          <cell r="FH126">
            <v>3723.0710400000003</v>
          </cell>
          <cell r="FI126">
            <v>3210.4995000000004</v>
          </cell>
          <cell r="FJ126">
            <v>1555.4847</v>
          </cell>
          <cell r="FK126">
            <v>3889.5054</v>
          </cell>
          <cell r="FL126" t="str">
            <v>#N/A N/A</v>
          </cell>
          <cell r="FM126" t="str">
            <v>#N/A N/A</v>
          </cell>
          <cell r="FN126" t="str">
            <v>#N/A N/A</v>
          </cell>
          <cell r="FO126" t="str">
            <v>#N/A N/A</v>
          </cell>
          <cell r="FP126" t="str">
            <v>#N/A N/A</v>
          </cell>
          <cell r="FQ126" t="str">
            <v>#N/A N/A</v>
          </cell>
          <cell r="FR126" t="str">
            <v>#N/A N/A</v>
          </cell>
          <cell r="FS126" t="str">
            <v>#N/A N/A</v>
          </cell>
          <cell r="FT126">
            <v>4147.3888500000003</v>
          </cell>
          <cell r="FU126">
            <v>5830.3440000000001</v>
          </cell>
          <cell r="FV126">
            <v>6285.4304999999995</v>
          </cell>
          <cell r="FW126">
            <v>5604.7157399999996</v>
          </cell>
          <cell r="FX126">
            <v>3246.7555500000003</v>
          </cell>
          <cell r="FY126">
            <v>2837.2574999999993</v>
          </cell>
          <cell r="FZ126">
            <v>1490.8944000000001</v>
          </cell>
          <cell r="GA126" t="str">
            <v>#N/A N/A</v>
          </cell>
          <cell r="GB126" t="str">
            <v>#N/A N/A</v>
          </cell>
          <cell r="GC126" t="str">
            <v>#N/A N/A</v>
          </cell>
          <cell r="GD126" t="str">
            <v>#N/A N/A</v>
          </cell>
          <cell r="GE126" t="str">
            <v>#N/A N/A</v>
          </cell>
          <cell r="GF126" t="str">
            <v>#N/A N/A</v>
          </cell>
          <cell r="GG126" t="str">
            <v>#N/A N/A</v>
          </cell>
          <cell r="GH126" t="str">
            <v>#N/A N/A</v>
          </cell>
          <cell r="GI126">
            <v>853.53089999999997</v>
          </cell>
          <cell r="GJ126">
            <v>2108.808</v>
          </cell>
          <cell r="GK126">
            <v>1961.6319999999996</v>
          </cell>
          <cell r="GL126">
            <v>1614.00109</v>
          </cell>
          <cell r="GM126">
            <v>1691.9490000000001</v>
          </cell>
          <cell r="GN126">
            <v>1262.3519999999999</v>
          </cell>
          <cell r="GO126">
            <v>1335.711</v>
          </cell>
          <cell r="GP126" t="str">
            <v>#N/A N/A</v>
          </cell>
          <cell r="GQ126" t="str">
            <v>#N/A N/A</v>
          </cell>
          <cell r="GR126" t="str">
            <v>#N/A N/A</v>
          </cell>
          <cell r="GS126" t="str">
            <v>#N/A N/A</v>
          </cell>
          <cell r="GT126" t="str">
            <v>#N/A N/A</v>
          </cell>
          <cell r="GU126" t="str">
            <v>#N/A N/A</v>
          </cell>
          <cell r="GV126" t="str">
            <v>#N/A N/A</v>
          </cell>
          <cell r="GW126" t="str">
            <v>#N/A N/A</v>
          </cell>
          <cell r="GX126">
            <v>7170.7759499999993</v>
          </cell>
          <cell r="GY126">
            <v>13144.715999999999</v>
          </cell>
          <cell r="GZ126">
            <v>11066.388999999999</v>
          </cell>
          <cell r="HA126">
            <v>12531.849459999999</v>
          </cell>
          <cell r="HB126">
            <v>10316.685300000001</v>
          </cell>
          <cell r="HC126">
            <v>8393.4269999999997</v>
          </cell>
          <cell r="HD126">
            <v>10432.0092</v>
          </cell>
          <cell r="HE126" t="str">
            <v>#N/A N/A</v>
          </cell>
          <cell r="HF126" t="str">
            <v>#N/A N/A</v>
          </cell>
          <cell r="HG126" t="str">
            <v>#N/A N/A</v>
          </cell>
          <cell r="HH126" t="str">
            <v>#N/A N/A</v>
          </cell>
          <cell r="HI126" t="str">
            <v>#N/A N/A</v>
          </cell>
          <cell r="HJ126" t="str">
            <v>#N/A N/A</v>
          </cell>
          <cell r="HK126" t="str">
            <v>#N/A N/A</v>
          </cell>
          <cell r="HL126" t="str">
            <v>#N/A N/A</v>
          </cell>
          <cell r="HM126">
            <v>74744.340300000011</v>
          </cell>
          <cell r="HN126">
            <v>65586.455999999991</v>
          </cell>
          <cell r="HO126">
            <v>66967.705999999991</v>
          </cell>
          <cell r="HP126">
            <v>57545.770099999994</v>
          </cell>
          <cell r="HQ126">
            <v>61509.702450000012</v>
          </cell>
          <cell r="HR126">
            <v>69117.413399999976</v>
          </cell>
          <cell r="HS126">
            <v>80210.685599999997</v>
          </cell>
          <cell r="HT126" t="str">
            <v>#N/A N/A</v>
          </cell>
          <cell r="HU126" t="str">
            <v>#N/A N/A</v>
          </cell>
          <cell r="HV126" t="str">
            <v>#N/A N/A</v>
          </cell>
          <cell r="HW126" t="str">
            <v>#N/A N/A</v>
          </cell>
          <cell r="HX126" t="str">
            <v>#N/A N/A</v>
          </cell>
          <cell r="HY126" t="str">
            <v>#N/A N/A</v>
          </cell>
          <cell r="HZ126" t="str">
            <v>#N/A N/A</v>
          </cell>
          <cell r="IA126" t="str">
            <v>#N/A N/A</v>
          </cell>
          <cell r="IB126">
            <v>82859.98814999999</v>
          </cell>
          <cell r="IC126">
            <v>82683.432000000001</v>
          </cell>
          <cell r="ID126">
            <v>86323.236999999994</v>
          </cell>
          <cell r="IE126">
            <v>71702.154029999991</v>
          </cell>
          <cell r="IF126">
            <v>74821.452750000011</v>
          </cell>
          <cell r="IG126">
            <v>81410.779799999975</v>
          </cell>
          <cell r="IH126">
            <v>94476.22080000001</v>
          </cell>
          <cell r="II126" t="str">
            <v>#N/A N/A</v>
          </cell>
          <cell r="IJ126" t="str">
            <v>#N/A N/A</v>
          </cell>
          <cell r="IK126" t="str">
            <v>#N/A N/A</v>
          </cell>
          <cell r="IL126" t="str">
            <v>#N/A N/A</v>
          </cell>
          <cell r="IM126" t="str">
            <v>#N/A N/A</v>
          </cell>
          <cell r="IN126" t="str">
            <v>#N/A N/A</v>
          </cell>
          <cell r="IO126" t="str">
            <v>#N/A N/A</v>
          </cell>
          <cell r="IP126" t="str">
            <v>#N/A N/A</v>
          </cell>
          <cell r="IQ126" t="str">
            <v>#N/A N/A</v>
          </cell>
          <cell r="IR126" t="str">
            <v>#N/A N/A</v>
          </cell>
          <cell r="IS126">
            <v>3233.8874999999998</v>
          </cell>
          <cell r="IT126">
            <v>5126.8833199999999</v>
          </cell>
          <cell r="IU126">
            <v>2750.7307500000002</v>
          </cell>
          <cell r="IV126">
            <v>1388.5871999999999</v>
          </cell>
          <cell r="IW126">
            <v>1353.4259999999999</v>
          </cell>
          <cell r="IX126" t="str">
            <v>#N/A N/A</v>
          </cell>
          <cell r="IY126" t="str">
            <v>#N/A N/A</v>
          </cell>
          <cell r="IZ126" t="str">
            <v>#N/A N/A</v>
          </cell>
          <cell r="JA126" t="str">
            <v>#N/A N/A</v>
          </cell>
          <cell r="JB126" t="str">
            <v>#N/A N/A</v>
          </cell>
          <cell r="JC126" t="str">
            <v>#N/A N/A</v>
          </cell>
          <cell r="JD126" t="str">
            <v>#N/A N/A</v>
          </cell>
          <cell r="JE126" t="str">
            <v>#N/A N/A</v>
          </cell>
          <cell r="JF126" t="str">
            <v>#N/A N/A</v>
          </cell>
          <cell r="JG126">
            <v>48812.4</v>
          </cell>
          <cell r="JH126">
            <v>41899.752999999997</v>
          </cell>
          <cell r="JI126">
            <v>33327.614320000001</v>
          </cell>
          <cell r="JJ126">
            <v>32956.224000000002</v>
          </cell>
          <cell r="JK126">
            <v>34904.6397</v>
          </cell>
          <cell r="JL126">
            <v>38154.567000000003</v>
          </cell>
          <cell r="JM126" t="str">
            <v>#N/A N/A</v>
          </cell>
          <cell r="JN126" t="str">
            <v>#N/A N/A</v>
          </cell>
          <cell r="JO126" t="str">
            <v>#N/A N/A</v>
          </cell>
          <cell r="JP126" t="str">
            <v>#N/A N/A</v>
          </cell>
          <cell r="JQ126" t="str">
            <v>#N/A N/A</v>
          </cell>
          <cell r="JR126" t="str">
            <v>#N/A N/A</v>
          </cell>
          <cell r="JS126" t="str">
            <v>#N/A N/A</v>
          </cell>
          <cell r="JT126" t="str">
            <v>#N/A N/A</v>
          </cell>
          <cell r="JU126">
            <v>54982.207499999997</v>
          </cell>
          <cell r="JV126">
            <v>54268.811999999998</v>
          </cell>
          <cell r="JW126">
            <v>52305.338000000003</v>
          </cell>
          <cell r="JX126">
            <v>38537.328310000004</v>
          </cell>
          <cell r="JY126">
            <v>36181.436100000006</v>
          </cell>
          <cell r="JZ126">
            <v>37287.329099999995</v>
          </cell>
          <cell r="KA126">
            <v>43195.547400000003</v>
          </cell>
          <cell r="KB126" t="str">
            <v>#N/A N/A</v>
          </cell>
          <cell r="KC126" t="str">
            <v>#N/A N/A</v>
          </cell>
          <cell r="KD126" t="str">
            <v>#N/A N/A</v>
          </cell>
          <cell r="KE126" t="str">
            <v>#N/A N/A</v>
          </cell>
          <cell r="KF126" t="str">
            <v>#N/A N/A</v>
          </cell>
          <cell r="KG126" t="str">
            <v>#N/A N/A</v>
          </cell>
          <cell r="KH126" t="str">
            <v>#N/A N/A</v>
          </cell>
          <cell r="KI126" t="str">
            <v>#N/A N/A</v>
          </cell>
          <cell r="KJ126">
            <v>0</v>
          </cell>
          <cell r="KK126">
            <v>0</v>
          </cell>
          <cell r="KL126">
            <v>0</v>
          </cell>
          <cell r="KM126">
            <v>0</v>
          </cell>
          <cell r="KN126">
            <v>0</v>
          </cell>
          <cell r="KO126">
            <v>0</v>
          </cell>
          <cell r="KP126">
            <v>0</v>
          </cell>
          <cell r="KQ126" t="str">
            <v>#N/A N/A</v>
          </cell>
          <cell r="KR126" t="str">
            <v>#N/A N/A</v>
          </cell>
          <cell r="KS126" t="str">
            <v>#N/A N/A</v>
          </cell>
          <cell r="KT126" t="str">
            <v>#N/A N/A</v>
          </cell>
          <cell r="KU126" t="str">
            <v>#N/A N/A</v>
          </cell>
          <cell r="KV126" t="str">
            <v>#N/A N/A</v>
          </cell>
          <cell r="KW126" t="str">
            <v>#N/A N/A</v>
          </cell>
          <cell r="KX126" t="str">
            <v>#N/A N/A</v>
          </cell>
          <cell r="KY126">
            <v>27877.780649999993</v>
          </cell>
          <cell r="KZ126">
            <v>28414.62</v>
          </cell>
          <cell r="LA126">
            <v>34017.898999999998</v>
          </cell>
          <cell r="LB126">
            <v>33164.825720000001</v>
          </cell>
          <cell r="LC126">
            <v>38640.016650000005</v>
          </cell>
          <cell r="LD126">
            <v>44123.450700000001</v>
          </cell>
          <cell r="LE126">
            <v>51280.6734</v>
          </cell>
          <cell r="LF126" t="str">
            <v>#N/A N/A</v>
          </cell>
          <cell r="LG126" t="str">
            <v>#N/A N/A</v>
          </cell>
          <cell r="LH126" t="str">
            <v>#N/A N/A</v>
          </cell>
          <cell r="LI126" t="str">
            <v>#N/A N/A</v>
          </cell>
          <cell r="LJ126" t="str">
            <v>#N/A N/A</v>
          </cell>
          <cell r="LK126" t="str">
            <v>#N/A N/A</v>
          </cell>
          <cell r="LL126" t="str">
            <v>#N/A N/A</v>
          </cell>
          <cell r="LM126" t="str">
            <v>#N/A N/A</v>
          </cell>
          <cell r="LN126">
            <v>-13085.100413876353</v>
          </cell>
          <cell r="LO126">
            <v>-444.63516125067343</v>
          </cell>
          <cell r="LP126">
            <v>-46.917237639911356</v>
          </cell>
          <cell r="LQ126">
            <v>-148.33001600126653</v>
          </cell>
          <cell r="LR126">
            <v>-2085.2980039809649</v>
          </cell>
          <cell r="LS126">
            <v>-1797.5141766088493</v>
          </cell>
          <cell r="LT126">
            <v>-2764.8442189462012</v>
          </cell>
          <cell r="LU126" t="str">
            <v>#N/A N/A</v>
          </cell>
          <cell r="LV126" t="str">
            <v>#N/A N/A</v>
          </cell>
          <cell r="LW126" t="str">
            <v>#N/A N/A</v>
          </cell>
          <cell r="LX126" t="str">
            <v>#N/A N/A</v>
          </cell>
          <cell r="LY126" t="str">
            <v>#N/A N/A</v>
          </cell>
          <cell r="LZ126" t="str">
            <v>#N/A N/A</v>
          </cell>
          <cell r="MA126" t="str">
            <v>#N/A N/A</v>
          </cell>
          <cell r="MB126" t="str">
            <v>#N/A N/A</v>
          </cell>
          <cell r="MC126">
            <v>8929.4061841287985</v>
          </cell>
          <cell r="MD126">
            <v>7191.6677916049284</v>
          </cell>
          <cell r="ME126">
            <v>2236.549555123197</v>
          </cell>
          <cell r="MF126" t="str">
            <v>#N/A N/A</v>
          </cell>
          <cell r="MG126" t="str">
            <v>#N/A N/A</v>
          </cell>
          <cell r="MH126" t="str">
            <v>#N/A N/A</v>
          </cell>
          <cell r="MI126" t="str">
            <v>#N/A N/A</v>
          </cell>
          <cell r="MJ126" t="str">
            <v>#N/A N/A</v>
          </cell>
          <cell r="MK126" t="str">
            <v>#N/A N/A</v>
          </cell>
          <cell r="ML126" t="str">
            <v>#N/A N/A</v>
          </cell>
          <cell r="MM126" t="str">
            <v>#N/A N/A</v>
          </cell>
          <cell r="MN126" t="str">
            <v>#N/A N/A</v>
          </cell>
          <cell r="MO126" t="str">
            <v>#N/A N/A</v>
          </cell>
          <cell r="MP126" t="str">
            <v>#N/A N/A</v>
          </cell>
          <cell r="MQ126" t="str">
            <v>#N/A N/A</v>
          </cell>
          <cell r="MR126">
            <v>29.056891212434145</v>
          </cell>
          <cell r="MS126" t="str">
            <v>#N/A N/A</v>
          </cell>
          <cell r="MT126" t="str">
            <v>#N/A N/A</v>
          </cell>
          <cell r="MU126" t="str">
            <v>#N/A N/A</v>
          </cell>
          <cell r="MV126" t="str">
            <v>#N/A N/A</v>
          </cell>
          <cell r="MW126" t="str">
            <v>#N/A N/A</v>
          </cell>
          <cell r="MX126" t="str">
            <v>#N/A N/A</v>
          </cell>
          <cell r="MY126" t="str">
            <v>#N/A N/A</v>
          </cell>
          <cell r="MZ126" t="str">
            <v>#N/A N/A</v>
          </cell>
          <cell r="NA126" t="str">
            <v>#N/A N/A</v>
          </cell>
          <cell r="NB126" t="str">
            <v>#N/A N/A</v>
          </cell>
          <cell r="NC126" t="str">
            <v>#N/A N/A</v>
          </cell>
          <cell r="ND126" t="str">
            <v>#N/A N/A</v>
          </cell>
          <cell r="NE126" t="str">
            <v>#N/A N/A</v>
          </cell>
          <cell r="NF126" t="str">
            <v>#N/A N/A</v>
          </cell>
          <cell r="NG126" t="str">
            <v>#N/A N/A</v>
          </cell>
          <cell r="NH126" t="str">
            <v>#N/A N/A</v>
          </cell>
          <cell r="NI126">
            <v>0</v>
          </cell>
          <cell r="NJ126">
            <v>0</v>
          </cell>
          <cell r="NK126">
            <v>0</v>
          </cell>
          <cell r="NL126">
            <v>0</v>
          </cell>
          <cell r="NM126">
            <v>0</v>
          </cell>
          <cell r="NN126" t="str">
            <v>#N/A N/A</v>
          </cell>
          <cell r="NO126" t="str">
            <v>#N/A N/A</v>
          </cell>
          <cell r="NP126" t="str">
            <v>#N/A N/A</v>
          </cell>
          <cell r="NQ126" t="str">
            <v>#N/A N/A</v>
          </cell>
          <cell r="NR126" t="str">
            <v>#N/A N/A</v>
          </cell>
          <cell r="NS126" t="str">
            <v>#N/A N/A</v>
          </cell>
          <cell r="NT126" t="str">
            <v>#N/A N/A</v>
          </cell>
          <cell r="NU126" t="str">
            <v>#N/A N/A</v>
          </cell>
          <cell r="NV126">
            <v>2192.6777137998383</v>
          </cell>
          <cell r="NW126">
            <v>3933.8993911111761</v>
          </cell>
          <cell r="NX126">
            <v>5448.2037605769219</v>
          </cell>
          <cell r="NY126">
            <v>4278.7130517348951</v>
          </cell>
          <cell r="NZ126">
            <v>3722.224733644332</v>
          </cell>
          <cell r="OA126">
            <v>3114.3973793515029</v>
          </cell>
          <cell r="OB126">
            <v>3301.7071740813853</v>
          </cell>
          <cell r="OC126" t="str">
            <v>#N/A N/A</v>
          </cell>
          <cell r="OD126" t="str">
            <v>CLP</v>
          </cell>
        </row>
        <row r="127">
          <cell r="C127" t="str">
            <v>IQUIQUE</v>
          </cell>
          <cell r="D127">
            <v>34237.659</v>
          </cell>
          <cell r="E127">
            <v>35296.42578125</v>
          </cell>
          <cell r="F127">
            <v>37010.3515625</v>
          </cell>
          <cell r="G127">
            <v>37599.5390625</v>
          </cell>
          <cell r="H127">
            <v>47222.8203125</v>
          </cell>
          <cell r="I127">
            <v>53164.19921875</v>
          </cell>
          <cell r="J127">
            <v>40496.078133084462</v>
          </cell>
          <cell r="K127">
            <v>49552.61693569873</v>
          </cell>
          <cell r="L127">
            <v>35667.184511838714</v>
          </cell>
          <cell r="M127">
            <v>113695.94465309776</v>
          </cell>
          <cell r="N127">
            <v>107382.17768233329</v>
          </cell>
          <cell r="O127">
            <v>101952.69164961154</v>
          </cell>
          <cell r="P127">
            <v>127638.91869634752</v>
          </cell>
          <cell r="Q127">
            <v>96856.624215596268</v>
          </cell>
          <cell r="R127" t="str">
            <v>#N/A N/A</v>
          </cell>
          <cell r="S127">
            <v>21744.796999999999</v>
          </cell>
          <cell r="T127">
            <v>23559.072265625</v>
          </cell>
          <cell r="U127">
            <v>24313.578125</v>
          </cell>
          <cell r="V127">
            <v>28236.3828125</v>
          </cell>
          <cell r="W127">
            <v>27159.654296875</v>
          </cell>
          <cell r="X127">
            <v>36533.984375</v>
          </cell>
          <cell r="Y127">
            <v>35691.17728010373</v>
          </cell>
          <cell r="Z127">
            <v>36075.246648751396</v>
          </cell>
          <cell r="AA127">
            <v>28262.887291057716</v>
          </cell>
          <cell r="AB127">
            <v>96911.665649566174</v>
          </cell>
          <cell r="AC127">
            <v>88188.273611769386</v>
          </cell>
          <cell r="AD127">
            <v>84260.109796400749</v>
          </cell>
          <cell r="AE127">
            <v>89239.814644115933</v>
          </cell>
          <cell r="AF127">
            <v>71199.157936580712</v>
          </cell>
          <cell r="AG127" t="str">
            <v>#N/A N/A</v>
          </cell>
          <cell r="AH127">
            <v>12824.082999999999</v>
          </cell>
          <cell r="AI127">
            <v>12308.5078125</v>
          </cell>
          <cell r="AJ127">
            <v>12855.046875</v>
          </cell>
          <cell r="AK127">
            <v>9203.18408203125</v>
          </cell>
          <cell r="AL127">
            <v>18928.70166015625</v>
          </cell>
          <cell r="AM127">
            <v>15836.44189453125</v>
          </cell>
          <cell r="AN127">
            <v>3576.448679894675</v>
          </cell>
          <cell r="AO127">
            <v>8194.6021535724158</v>
          </cell>
          <cell r="AP127">
            <v>7305.3760954568806</v>
          </cell>
          <cell r="AQ127">
            <v>7968.1914729886566</v>
          </cell>
          <cell r="AR127">
            <v>-149.30267184389885</v>
          </cell>
          <cell r="AS127">
            <v>-28922.176663909911</v>
          </cell>
          <cell r="AT127">
            <v>16674.241541099109</v>
          </cell>
          <cell r="AU127">
            <v>7940.3340486335592</v>
          </cell>
          <cell r="AV127" t="str">
            <v>#N/A N/A</v>
          </cell>
          <cell r="AW127">
            <v>3579.1569999999997</v>
          </cell>
          <cell r="AX127">
            <v>7570.4169921875</v>
          </cell>
          <cell r="AY127">
            <v>8302.5107421875</v>
          </cell>
          <cell r="AZ127">
            <v>4280.9931640625</v>
          </cell>
          <cell r="BA127">
            <v>14139.3037109375</v>
          </cell>
          <cell r="BB127">
            <v>10483.50390625</v>
          </cell>
          <cell r="BC127">
            <v>-2323.382304391655</v>
          </cell>
          <cell r="BD127">
            <v>416.29584791956717</v>
          </cell>
          <cell r="BE127">
            <v>-9211.9023201314994</v>
          </cell>
          <cell r="BF127">
            <v>-6903.6054931387089</v>
          </cell>
          <cell r="BG127">
            <v>-16413.567344402443</v>
          </cell>
          <cell r="BH127">
            <v>-45581.770553637623</v>
          </cell>
          <cell r="BI127">
            <v>-232.32399805646287</v>
          </cell>
          <cell r="BJ127">
            <v>-8441.8426140403317</v>
          </cell>
          <cell r="BK127" t="str">
            <v>#N/A N/A</v>
          </cell>
          <cell r="BL127">
            <v>111.047</v>
          </cell>
          <cell r="BM127">
            <v>52.282001495361328</v>
          </cell>
          <cell r="BN127">
            <v>131.44599914550781</v>
          </cell>
          <cell r="BO127">
            <v>322.11700439453125</v>
          </cell>
          <cell r="BP127">
            <v>181.51600646972656</v>
          </cell>
          <cell r="BQ127">
            <v>205.35299682617187</v>
          </cell>
          <cell r="BR127">
            <v>221.49893572684945</v>
          </cell>
          <cell r="BS127" t="str">
            <v>#N/A N/A</v>
          </cell>
          <cell r="BT127">
            <v>170.81740713185278</v>
          </cell>
          <cell r="BU127">
            <v>324.06751771897535</v>
          </cell>
          <cell r="BV127">
            <v>486.81424923694351</v>
          </cell>
          <cell r="BW127">
            <v>732.25717507338231</v>
          </cell>
          <cell r="BX127">
            <v>718.6631782631124</v>
          </cell>
          <cell r="BY127">
            <v>430.79978594994083</v>
          </cell>
          <cell r="BZ127" t="str">
            <v>#N/A N/A</v>
          </cell>
          <cell r="CA127">
            <v>1868.2089999999998</v>
          </cell>
          <cell r="CB127">
            <v>1041.5460205078125</v>
          </cell>
          <cell r="CC127">
            <v>614.12701416015625</v>
          </cell>
          <cell r="CD127">
            <v>1045.1519775390625</v>
          </cell>
          <cell r="CE127">
            <v>1000.5150146484375</v>
          </cell>
          <cell r="CF127">
            <v>907.59100341796875</v>
          </cell>
          <cell r="CG127">
            <v>1034.1853314531843</v>
          </cell>
          <cell r="CH127">
            <v>997.99246333382177</v>
          </cell>
          <cell r="CI127">
            <v>510.41261056413316</v>
          </cell>
          <cell r="CJ127">
            <v>747.29002220271184</v>
          </cell>
          <cell r="CK127">
            <v>1379.2259848511208</v>
          </cell>
          <cell r="CL127">
            <v>2223.0297324453768</v>
          </cell>
          <cell r="CM127">
            <v>3914.1170876490569</v>
          </cell>
          <cell r="CN127">
            <v>2554.0273024175067</v>
          </cell>
          <cell r="CO127" t="str">
            <v>#N/A N/A</v>
          </cell>
          <cell r="CP127">
            <v>7706.6570000000002</v>
          </cell>
          <cell r="CQ127">
            <v>14942.356079101563</v>
          </cell>
          <cell r="CR127">
            <v>16514.313842773438</v>
          </cell>
          <cell r="CS127">
            <v>7663.328125</v>
          </cell>
          <cell r="CT127">
            <v>15651.104675292969</v>
          </cell>
          <cell r="CU127">
            <v>16057.4248046875</v>
          </cell>
          <cell r="CV127">
            <v>-2876.3442356310297</v>
          </cell>
          <cell r="CW127">
            <v>-1397.5247361562986</v>
          </cell>
          <cell r="CX127">
            <v>-5180.1016091119172</v>
          </cell>
          <cell r="CY127">
            <v>-4845.051231329815</v>
          </cell>
          <cell r="CZ127">
            <v>-17264.641206704793</v>
          </cell>
          <cell r="DA127">
            <v>-45976.139099888242</v>
          </cell>
          <cell r="DB127">
            <v>-2971.692220840162</v>
          </cell>
          <cell r="DC127">
            <v>-17368.171309544119</v>
          </cell>
          <cell r="DD127" t="str">
            <v>#N/A N/A</v>
          </cell>
          <cell r="DE127">
            <v>546.16599999999994</v>
          </cell>
          <cell r="DF127">
            <v>1119.3499755859375</v>
          </cell>
          <cell r="DG127">
            <v>679.01300048828125</v>
          </cell>
          <cell r="DH127">
            <v>527.5360107421875</v>
          </cell>
          <cell r="DI127">
            <v>1083.238037109375</v>
          </cell>
          <cell r="DJ127">
            <v>636.79302978515625</v>
          </cell>
          <cell r="DK127">
            <v>-853.53015948737493</v>
          </cell>
          <cell r="DL127">
            <v>274.36410554456398</v>
          </cell>
          <cell r="DM127">
            <v>-1130.9642060252222</v>
          </cell>
          <cell r="DN127">
            <v>-1432.1849551729642</v>
          </cell>
          <cell r="DO127">
            <v>313.19518132726444</v>
          </cell>
          <cell r="DP127">
            <v>-6671.5663866969999</v>
          </cell>
          <cell r="DQ127">
            <v>-3862.7432305849743</v>
          </cell>
          <cell r="DR127">
            <v>-2686.2789084386127</v>
          </cell>
          <cell r="DS127" t="str">
            <v>#N/A N/A</v>
          </cell>
          <cell r="DT127">
            <v>7160.491</v>
          </cell>
          <cell r="DU127">
            <v>13823.005859375</v>
          </cell>
          <cell r="DV127">
            <v>15835.30078125</v>
          </cell>
          <cell r="DW127">
            <v>7135.7919921875</v>
          </cell>
          <cell r="DX127">
            <v>14567.8671875</v>
          </cell>
          <cell r="DY127">
            <v>15420.6318359375</v>
          </cell>
          <cell r="DZ127">
            <v>-2022.8140761436548</v>
          </cell>
          <cell r="EA127">
            <v>-1671.8888750071258</v>
          </cell>
          <cell r="EB127">
            <v>-4049.137403086695</v>
          </cell>
          <cell r="EC127">
            <v>-3412.8662761568512</v>
          </cell>
          <cell r="ED127">
            <v>-17577.836388032058</v>
          </cell>
          <cell r="EE127">
            <v>-39304.572713191235</v>
          </cell>
          <cell r="EF127">
            <v>891.05100974481206</v>
          </cell>
          <cell r="EG127">
            <v>-14681.892401105506</v>
          </cell>
          <cell r="EH127" t="str">
            <v>#N/A N/A</v>
          </cell>
          <cell r="EI127">
            <v>1583.7749999999999</v>
          </cell>
          <cell r="EJ127">
            <v>310.92599487304687</v>
          </cell>
          <cell r="EK127">
            <v>16118.90625</v>
          </cell>
          <cell r="EL127">
            <v>1512.133056640625</v>
          </cell>
          <cell r="EM127">
            <v>139.47599792480469</v>
          </cell>
          <cell r="EN127">
            <v>1896.0909423828125</v>
          </cell>
          <cell r="EO127">
            <v>6917.5087661743164</v>
          </cell>
          <cell r="EP127">
            <v>9351.7964836120609</v>
          </cell>
          <cell r="EQ127">
            <v>14554.800000000001</v>
          </cell>
          <cell r="ER127">
            <v>4996.0315000000001</v>
          </cell>
          <cell r="ES127">
            <v>6293.6945500000002</v>
          </cell>
          <cell r="ET127">
            <v>13247.11995</v>
          </cell>
          <cell r="EU127">
            <v>19796.471099999999</v>
          </cell>
          <cell r="EV127">
            <v>8870.2547999999988</v>
          </cell>
          <cell r="EW127" t="str">
            <v>#N/A N/A</v>
          </cell>
          <cell r="EX127">
            <v>293.21699999999998</v>
          </cell>
          <cell r="EY127">
            <v>568.2659912109375</v>
          </cell>
          <cell r="EZ127">
            <v>90.009002685546875</v>
          </cell>
          <cell r="FA127">
            <v>188.50999450683594</v>
          </cell>
          <cell r="FB127">
            <v>2263.87890625</v>
          </cell>
          <cell r="FC127">
            <v>2789.510986328125</v>
          </cell>
          <cell r="FD127">
            <v>1050.9710176587105</v>
          </cell>
          <cell r="FE127" t="str">
            <v>#N/A N/A</v>
          </cell>
          <cell r="FF127" t="str">
            <v>#N/A N/A</v>
          </cell>
          <cell r="FG127" t="str">
            <v>#N/A N/A</v>
          </cell>
          <cell r="FH127" t="str">
            <v>#N/A N/A</v>
          </cell>
          <cell r="FI127" t="str">
            <v>#N/A N/A</v>
          </cell>
          <cell r="FJ127" t="str">
            <v>#N/A N/A</v>
          </cell>
          <cell r="FK127">
            <v>0</v>
          </cell>
          <cell r="FL127" t="str">
            <v>#N/A N/A</v>
          </cell>
          <cell r="FM127">
            <v>4726.067</v>
          </cell>
          <cell r="FN127">
            <v>5133.7529296875</v>
          </cell>
          <cell r="FO127">
            <v>4390.658203125</v>
          </cell>
          <cell r="FP127">
            <v>4429.13916015625</v>
          </cell>
          <cell r="FQ127">
            <v>8228.58203125</v>
          </cell>
          <cell r="FR127">
            <v>8459.453125</v>
          </cell>
          <cell r="FS127">
            <v>7646.0377435684204</v>
          </cell>
          <cell r="FT127">
            <v>10303.265233612061</v>
          </cell>
          <cell r="FU127">
            <v>42471.468000000001</v>
          </cell>
          <cell r="FV127">
            <v>32704.083499999997</v>
          </cell>
          <cell r="FW127">
            <v>30324.64344</v>
          </cell>
          <cell r="FX127">
            <v>23949.485549999998</v>
          </cell>
          <cell r="FY127">
            <v>27670.998599999999</v>
          </cell>
          <cell r="FZ127">
            <v>23216.570400000004</v>
          </cell>
          <cell r="GA127" t="str">
            <v>#N/A N/A</v>
          </cell>
          <cell r="GB127">
            <v>4344.6959999999999</v>
          </cell>
          <cell r="GC127">
            <v>3984.115966796875</v>
          </cell>
          <cell r="GD127">
            <v>5864.134765625</v>
          </cell>
          <cell r="GE127">
            <v>3587.070068359375</v>
          </cell>
          <cell r="GF127">
            <v>5561.64306640625</v>
          </cell>
          <cell r="GG127">
            <v>3163.240966796875</v>
          </cell>
          <cell r="GH127">
            <v>8310.715868473053</v>
          </cell>
          <cell r="GI127">
            <v>6872.3954622745514</v>
          </cell>
          <cell r="GJ127">
            <v>22391.928</v>
          </cell>
          <cell r="GK127">
            <v>29139.2745</v>
          </cell>
          <cell r="GL127">
            <v>34533.207539999996</v>
          </cell>
          <cell r="GM127">
            <v>34451.129250000005</v>
          </cell>
          <cell r="GN127">
            <v>38410.094099999995</v>
          </cell>
          <cell r="GO127">
            <v>36080.4948</v>
          </cell>
          <cell r="GP127" t="str">
            <v>#N/A N/A</v>
          </cell>
          <cell r="GQ127">
            <v>15659.787999999999</v>
          </cell>
          <cell r="GR127">
            <v>16057.515625</v>
          </cell>
          <cell r="GS127">
            <v>31722.59765625</v>
          </cell>
          <cell r="GT127">
            <v>14753.3505859375</v>
          </cell>
          <cell r="GU127">
            <v>20947.20703125</v>
          </cell>
          <cell r="GV127">
            <v>23178.544921875</v>
          </cell>
          <cell r="GW127">
            <v>30734.19642829895</v>
          </cell>
          <cell r="GX127">
            <v>28947.993427848814</v>
          </cell>
          <cell r="GY127">
            <v>89795.628000000012</v>
          </cell>
          <cell r="GZ127">
            <v>79323.493999999992</v>
          </cell>
          <cell r="HA127">
            <v>82739.221109999999</v>
          </cell>
          <cell r="HB127">
            <v>83687.89605000001</v>
          </cell>
          <cell r="HC127">
            <v>96190.008600000001</v>
          </cell>
          <cell r="HD127">
            <v>82994.775000000009</v>
          </cell>
          <cell r="HE127" t="str">
            <v>#N/A N/A</v>
          </cell>
          <cell r="HF127">
            <v>65910.108999999997</v>
          </cell>
          <cell r="HG127">
            <v>62957.71875</v>
          </cell>
          <cell r="HH127">
            <v>62509.98828125</v>
          </cell>
          <cell r="HI127">
            <v>62951.734375</v>
          </cell>
          <cell r="HJ127">
            <v>70672.5625</v>
          </cell>
          <cell r="HK127">
            <v>92742.3125</v>
          </cell>
          <cell r="HL127">
            <v>120128.66590881348</v>
          </cell>
          <cell r="HM127">
            <v>108291.86333084106</v>
          </cell>
          <cell r="HN127">
            <v>190515.31200000001</v>
          </cell>
          <cell r="HO127">
            <v>228688.57549999998</v>
          </cell>
          <cell r="HP127">
            <v>210581.4178</v>
          </cell>
          <cell r="HQ127">
            <v>194253.08505000002</v>
          </cell>
          <cell r="HR127">
            <v>215286.85079999999</v>
          </cell>
          <cell r="HS127">
            <v>172261.36860000002</v>
          </cell>
          <cell r="HT127" t="str">
            <v>#N/A N/A</v>
          </cell>
          <cell r="HU127">
            <v>131476.166</v>
          </cell>
          <cell r="HV127">
            <v>130882.2578125</v>
          </cell>
          <cell r="HW127">
            <v>151500.703125</v>
          </cell>
          <cell r="HX127">
            <v>143501.234375</v>
          </cell>
          <cell r="HY127">
            <v>158721.734375</v>
          </cell>
          <cell r="HZ127">
            <v>187627.203125</v>
          </cell>
          <cell r="IA127">
            <v>241781.42710876465</v>
          </cell>
          <cell r="IB127">
            <v>219193.52925109863</v>
          </cell>
          <cell r="IC127">
            <v>368509.75199999998</v>
          </cell>
          <cell r="ID127">
            <v>409474.05599999998</v>
          </cell>
          <cell r="IE127">
            <v>402875.93033999996</v>
          </cell>
          <cell r="IF127">
            <v>403669.08074999996</v>
          </cell>
          <cell r="IG127">
            <v>465546.92099999997</v>
          </cell>
          <cell r="IH127">
            <v>381311.12340000004</v>
          </cell>
          <cell r="II127" t="str">
            <v>#N/A N/A</v>
          </cell>
          <cell r="IJ127">
            <v>1235.8679999999999</v>
          </cell>
          <cell r="IK127">
            <v>1072.989990234375</v>
          </cell>
          <cell r="IL127">
            <v>399.86898803710937</v>
          </cell>
          <cell r="IM127">
            <v>1333.31103515625</v>
          </cell>
          <cell r="IN127">
            <v>1706.7530517578125</v>
          </cell>
          <cell r="IO127">
            <v>3068.75</v>
          </cell>
          <cell r="IP127">
            <v>2621.042512178421</v>
          </cell>
          <cell r="IQ127">
            <v>2882.8235680818557</v>
          </cell>
          <cell r="IR127">
            <v>6625.9439999999986</v>
          </cell>
          <cell r="IS127">
            <v>11924.083499999997</v>
          </cell>
          <cell r="IT127">
            <v>12016.671419999999</v>
          </cell>
          <cell r="IU127">
            <v>9936.2595000000001</v>
          </cell>
          <cell r="IV127">
            <v>9958.6220999999969</v>
          </cell>
          <cell r="IW127">
            <v>10730.329800000001</v>
          </cell>
          <cell r="IX127" t="str">
            <v>#N/A N/A</v>
          </cell>
          <cell r="IY127">
            <v>36782.43</v>
          </cell>
          <cell r="IZ127">
            <v>22768.8330078125</v>
          </cell>
          <cell r="JA127">
            <v>27804.1142578125</v>
          </cell>
          <cell r="JB127">
            <v>19060.06201171875</v>
          </cell>
          <cell r="JC127">
            <v>15577.6298828125</v>
          </cell>
          <cell r="JD127">
            <v>17689.50390625</v>
          </cell>
          <cell r="JE127">
            <v>27722.392532348633</v>
          </cell>
          <cell r="JF127">
            <v>25118.267344808577</v>
          </cell>
          <cell r="JG127">
            <v>58612.320000000007</v>
          </cell>
          <cell r="JH127">
            <v>60983.585500000008</v>
          </cell>
          <cell r="JI127">
            <v>76992.783530000015</v>
          </cell>
          <cell r="JJ127">
            <v>96804.704400000002</v>
          </cell>
          <cell r="JK127">
            <v>110331.99239999999</v>
          </cell>
          <cell r="JL127">
            <v>33173.108999999997</v>
          </cell>
          <cell r="JM127" t="str">
            <v>#N/A N/A</v>
          </cell>
          <cell r="JN127">
            <v>39511.747000000003</v>
          </cell>
          <cell r="JO127">
            <v>26276.405517578125</v>
          </cell>
          <cell r="JP127">
            <v>30174.526672363281</v>
          </cell>
          <cell r="JQ127">
            <v>23768.215087890625</v>
          </cell>
          <cell r="JR127">
            <v>21786.361206054688</v>
          </cell>
          <cell r="JS127">
            <v>25101.649658203125</v>
          </cell>
          <cell r="JT127">
            <v>35738.760531663895</v>
          </cell>
          <cell r="JU127">
            <v>39350.21028871536</v>
          </cell>
          <cell r="JV127">
            <v>112698.61199999999</v>
          </cell>
          <cell r="JW127">
            <v>120418.54149999998</v>
          </cell>
          <cell r="JX127">
            <v>146072.60472999999</v>
          </cell>
          <cell r="JY127">
            <v>182322.74280000004</v>
          </cell>
          <cell r="JZ127">
            <v>223342.23449999999</v>
          </cell>
          <cell r="KA127">
            <v>132419.62499999997</v>
          </cell>
          <cell r="KB127" t="str">
            <v>#N/A N/A</v>
          </cell>
          <cell r="KC127">
            <v>12628.191999999999</v>
          </cell>
          <cell r="KD127">
            <v>12330.267578125</v>
          </cell>
          <cell r="KE127">
            <v>12628.6474609375</v>
          </cell>
          <cell r="KF127">
            <v>149.65499877929687</v>
          </cell>
          <cell r="KG127">
            <v>162.75399780273437</v>
          </cell>
          <cell r="KH127">
            <v>186.60000610351562</v>
          </cell>
          <cell r="KI127">
            <v>223.47499619424343</v>
          </cell>
          <cell r="KJ127">
            <v>1581.2141680598259</v>
          </cell>
          <cell r="KK127">
            <v>105656.61599999999</v>
          </cell>
          <cell r="KL127">
            <v>120483.9985</v>
          </cell>
          <cell r="KM127">
            <v>108417.20760000001</v>
          </cell>
          <cell r="KN127">
            <v>66867.716100000005</v>
          </cell>
          <cell r="KO127">
            <v>74290.022100000002</v>
          </cell>
          <cell r="KP127">
            <v>72668.347200000004</v>
          </cell>
          <cell r="KQ127" t="str">
            <v>#N/A N/A</v>
          </cell>
          <cell r="KR127">
            <v>91964.41899999998</v>
          </cell>
          <cell r="KS127">
            <v>104605.845703125</v>
          </cell>
          <cell r="KT127">
            <v>121326.1748046875</v>
          </cell>
          <cell r="KU127">
            <v>119733.0221862793</v>
          </cell>
          <cell r="KV127">
            <v>136935.38485717773</v>
          </cell>
          <cell r="KW127">
            <v>162525.55703735352</v>
          </cell>
          <cell r="KX127">
            <v>206042.67394123971</v>
          </cell>
          <cell r="KY127">
            <v>179843.32501165866</v>
          </cell>
          <cell r="KZ127">
            <v>255811.13999999998</v>
          </cell>
          <cell r="LA127">
            <v>289055.51450000005</v>
          </cell>
          <cell r="LB127">
            <v>256803.32560999997</v>
          </cell>
          <cell r="LC127">
            <v>221346.33795000002</v>
          </cell>
          <cell r="LD127">
            <v>242204.68649999995</v>
          </cell>
          <cell r="LE127">
            <v>248891.49840000001</v>
          </cell>
          <cell r="LF127" t="str">
            <v>#N/A N/A</v>
          </cell>
          <cell r="LG127">
            <v>-1222.48</v>
          </cell>
          <cell r="LH127">
            <v>-1668.0009765625</v>
          </cell>
          <cell r="LI127">
            <v>-2170.989990234375</v>
          </cell>
          <cell r="LJ127">
            <v>-2080.35693359375</v>
          </cell>
          <cell r="LK127">
            <v>-10062.529296875</v>
          </cell>
          <cell r="LL127">
            <v>-22189.2421875</v>
          </cell>
          <cell r="LM127">
            <v>-5863.1759751746986</v>
          </cell>
          <cell r="LN127">
            <v>-9083.6315120002037</v>
          </cell>
          <cell r="LO127">
            <v>-18542.61197119351</v>
          </cell>
          <cell r="LP127">
            <v>-33383.307470814871</v>
          </cell>
          <cell r="LQ127">
            <v>-9395.8554398179313</v>
          </cell>
          <cell r="LR127">
            <v>-10523.100404978784</v>
          </cell>
          <cell r="LS127">
            <v>-7960.0937417625919</v>
          </cell>
          <cell r="LT127">
            <v>-8068.6573891292874</v>
          </cell>
          <cell r="LU127" t="str">
            <v>#N/A N/A</v>
          </cell>
          <cell r="LV127" t="str">
            <v>#N/A N/A</v>
          </cell>
          <cell r="LW127" t="str">
            <v>#N/A N/A</v>
          </cell>
          <cell r="LX127" t="str">
            <v>#N/A N/A</v>
          </cell>
          <cell r="LY127" t="str">
            <v>#N/A N/A</v>
          </cell>
          <cell r="LZ127" t="str">
            <v>#N/A N/A</v>
          </cell>
          <cell r="MA127" t="str">
            <v>#N/A N/A</v>
          </cell>
          <cell r="MB127" t="str">
            <v>#N/A N/A</v>
          </cell>
          <cell r="MC127" t="str">
            <v>#N/A N/A</v>
          </cell>
          <cell r="MD127" t="str">
            <v>#N/A N/A</v>
          </cell>
          <cell r="ME127" t="str">
            <v>#N/A N/A</v>
          </cell>
          <cell r="MF127">
            <v>1689.5031986504916</v>
          </cell>
          <cell r="MG127">
            <v>1269.3118285101527</v>
          </cell>
          <cell r="MH127">
            <v>3290.2101346374743</v>
          </cell>
          <cell r="MI127">
            <v>640.96199155773877</v>
          </cell>
          <cell r="MJ127" t="str">
            <v>#N/A N/A</v>
          </cell>
          <cell r="MK127" t="str">
            <v>#N/A N/A</v>
          </cell>
          <cell r="ML127" t="str">
            <v>#N/A N/A</v>
          </cell>
          <cell r="MM127" t="str">
            <v>#N/A N/A</v>
          </cell>
          <cell r="MN127" t="str">
            <v>#N/A N/A</v>
          </cell>
          <cell r="MO127" t="str">
            <v>#N/A N/A</v>
          </cell>
          <cell r="MP127" t="str">
            <v>#N/A N/A</v>
          </cell>
          <cell r="MQ127" t="str">
            <v>#N/A N/A</v>
          </cell>
          <cell r="MR127" t="str">
            <v>#N/A N/A</v>
          </cell>
          <cell r="MS127">
            <v>3948.6865696390082</v>
          </cell>
          <cell r="MT127" t="str">
            <v>#N/A N/A</v>
          </cell>
          <cell r="MU127" t="str">
            <v>#N/A N/A</v>
          </cell>
          <cell r="MV127">
            <v>-2530.2012131933448</v>
          </cell>
          <cell r="MW127">
            <v>-710.67168938647728</v>
          </cell>
          <cell r="MX127">
            <v>-70.054068535932629</v>
          </cell>
          <cell r="MY127" t="str">
            <v>#N/A N/A</v>
          </cell>
          <cell r="MZ127">
            <v>-1227.287</v>
          </cell>
          <cell r="NA127">
            <v>-1755.489013671875</v>
          </cell>
          <cell r="NB127">
            <v>-1540.68896484375</v>
          </cell>
          <cell r="NC127">
            <v>-292.1619873046875</v>
          </cell>
          <cell r="ND127">
            <v>-8.9499998092651367</v>
          </cell>
          <cell r="NE127">
            <v>-10.48799991607666</v>
          </cell>
          <cell r="NF127">
            <v>-0.52363816105814942</v>
          </cell>
          <cell r="NG127">
            <v>0</v>
          </cell>
          <cell r="NH127">
            <v>0</v>
          </cell>
          <cell r="NI127" t="str">
            <v>#N/A N/A</v>
          </cell>
          <cell r="NJ127" t="str">
            <v>#N/A N/A</v>
          </cell>
          <cell r="NK127" t="str">
            <v>#N/A N/A</v>
          </cell>
          <cell r="NL127">
            <v>0</v>
          </cell>
          <cell r="NM127">
            <v>0</v>
          </cell>
          <cell r="NN127" t="str">
            <v>#N/A N/A</v>
          </cell>
          <cell r="NO127">
            <v>9244.9259999999995</v>
          </cell>
          <cell r="NP127">
            <v>4738.0908203125</v>
          </cell>
          <cell r="NQ127">
            <v>4552.5361328125</v>
          </cell>
          <cell r="NR127">
            <v>4922.19091796875</v>
          </cell>
          <cell r="NS127">
            <v>4789.39794921875</v>
          </cell>
          <cell r="NT127">
            <v>5352.93798828125</v>
          </cell>
          <cell r="NU127">
            <v>5899.83098428633</v>
          </cell>
          <cell r="NV127">
            <v>7778.306305652849</v>
          </cell>
          <cell r="NW127">
            <v>16517.278415588378</v>
          </cell>
          <cell r="NX127">
            <v>14871.796966127364</v>
          </cell>
          <cell r="NY127">
            <v>16264.264672558545</v>
          </cell>
          <cell r="NZ127">
            <v>16659.593889727712</v>
          </cell>
          <cell r="OA127">
            <v>16906.56553915557</v>
          </cell>
          <cell r="OB127">
            <v>16382.176662673888</v>
          </cell>
          <cell r="OC127" t="str">
            <v>#N/A N/A</v>
          </cell>
          <cell r="OD127" t="str">
            <v>CLP</v>
          </cell>
        </row>
        <row r="128">
          <cell r="C128" t="str">
            <v>SOQUICOM</v>
          </cell>
          <cell r="D128">
            <v>60557.1015625</v>
          </cell>
          <cell r="E128">
            <v>83618.6015625</v>
          </cell>
          <cell r="F128">
            <v>88316.085938000004</v>
          </cell>
          <cell r="G128">
            <v>82058.9375</v>
          </cell>
          <cell r="H128">
            <v>76769.40625</v>
          </cell>
          <cell r="I128">
            <v>108286.6015625</v>
          </cell>
          <cell r="J128">
            <v>158310.71875</v>
          </cell>
          <cell r="K128">
            <v>105563.12698840378</v>
          </cell>
          <cell r="L128">
            <v>90542.404028623394</v>
          </cell>
          <cell r="M128">
            <v>109697.82211359769</v>
          </cell>
          <cell r="N128">
            <v>124643.90092151018</v>
          </cell>
          <cell r="O128">
            <v>114054.75255320933</v>
          </cell>
          <cell r="P128">
            <v>122295.46674104888</v>
          </cell>
          <cell r="Q128">
            <v>115938.82871604762</v>
          </cell>
          <cell r="R128" t="str">
            <v>#N/A N/A</v>
          </cell>
          <cell r="S128">
            <v>53655.5</v>
          </cell>
          <cell r="T128">
            <v>74355.5</v>
          </cell>
          <cell r="U128">
            <v>76487.445311999996</v>
          </cell>
          <cell r="V128">
            <v>76099.8671875</v>
          </cell>
          <cell r="W128">
            <v>66692.015625</v>
          </cell>
          <cell r="X128">
            <v>93903.4375</v>
          </cell>
          <cell r="Y128">
            <v>143908.34375</v>
          </cell>
          <cell r="Z128">
            <v>97765.821988820971</v>
          </cell>
          <cell r="AA128">
            <v>80297.438822375072</v>
          </cell>
          <cell r="AB128">
            <v>98554.736332687608</v>
          </cell>
          <cell r="AC128">
            <v>110592.42829093774</v>
          </cell>
          <cell r="AD128">
            <v>99746.506804820092</v>
          </cell>
          <cell r="AE128">
            <v>104477.30064932286</v>
          </cell>
          <cell r="AF128">
            <v>102491.72111175301</v>
          </cell>
          <cell r="AG128" t="str">
            <v>#N/A N/A</v>
          </cell>
          <cell r="AH128">
            <v>4073.5999450683594</v>
          </cell>
          <cell r="AI128">
            <v>5284.4002075195312</v>
          </cell>
          <cell r="AJ128">
            <v>7986.8730169999999</v>
          </cell>
          <cell r="AK128">
            <v>1113.9920043945312</v>
          </cell>
          <cell r="AL128">
            <v>5636.1181640625</v>
          </cell>
          <cell r="AM128">
            <v>7850.793212890625</v>
          </cell>
          <cell r="AN128">
            <v>7618.0301513671875</v>
          </cell>
          <cell r="AO128">
            <v>3238.7257974474674</v>
          </cell>
          <cell r="AP128">
            <v>4233.7221833306667</v>
          </cell>
          <cell r="AQ128">
            <v>5087.8600281879135</v>
          </cell>
          <cell r="AR128">
            <v>7393.1570598401768</v>
          </cell>
          <cell r="AS128">
            <v>8125.1811036559347</v>
          </cell>
          <cell r="AT128">
            <v>10288.674320179351</v>
          </cell>
          <cell r="AU128">
            <v>6128.7489305127601</v>
          </cell>
          <cell r="AV128" t="str">
            <v>#N/A N/A</v>
          </cell>
          <cell r="AW128">
            <v>3745.699951171875</v>
          </cell>
          <cell r="AX128">
            <v>4814.7001953125</v>
          </cell>
          <cell r="AY128">
            <v>7491.1450199999999</v>
          </cell>
          <cell r="AZ128">
            <v>662.31201171875</v>
          </cell>
          <cell r="BA128">
            <v>5109.14013671875</v>
          </cell>
          <cell r="BB128">
            <v>7219.88720703125</v>
          </cell>
          <cell r="BC128">
            <v>6848.2861328125</v>
          </cell>
          <cell r="BD128">
            <v>3072.2074593454413</v>
          </cell>
          <cell r="BE128">
            <v>4019.0531433231749</v>
          </cell>
          <cell r="BF128">
            <v>4776.368264887883</v>
          </cell>
          <cell r="BG128">
            <v>7059.0497778963399</v>
          </cell>
          <cell r="BH128">
            <v>7746.1711314427166</v>
          </cell>
          <cell r="BI128">
            <v>10064.709419487848</v>
          </cell>
          <cell r="BJ128">
            <v>5863.5910075496513</v>
          </cell>
          <cell r="BK128" t="str">
            <v>#N/A N/A</v>
          </cell>
          <cell r="BL128" t="str">
            <v>#N/A N/A</v>
          </cell>
          <cell r="BM128" t="str">
            <v>#N/A N/A</v>
          </cell>
          <cell r="BN128" t="str">
            <v>#N/A N/A</v>
          </cell>
          <cell r="BO128">
            <v>1281.39404296875</v>
          </cell>
          <cell r="BP128">
            <v>1236.3680419921875</v>
          </cell>
          <cell r="BQ128">
            <v>1400.18701171875</v>
          </cell>
          <cell r="BR128">
            <v>3589.758056640625</v>
          </cell>
          <cell r="BS128">
            <v>3522.0304867687005</v>
          </cell>
          <cell r="BT128">
            <v>2024.8236528972759</v>
          </cell>
          <cell r="BU128">
            <v>84.160818034480144</v>
          </cell>
          <cell r="BV128">
            <v>88.511681679444294</v>
          </cell>
          <cell r="BW128">
            <v>199.6614624861794</v>
          </cell>
          <cell r="BX128">
            <v>524.58416268768894</v>
          </cell>
          <cell r="BY128">
            <v>894.33511794471008</v>
          </cell>
          <cell r="BZ128" t="str">
            <v>#N/A N/A</v>
          </cell>
          <cell r="CA128">
            <v>134.69999694824219</v>
          </cell>
          <cell r="CB128">
            <v>78.300003051757812</v>
          </cell>
          <cell r="CC128">
            <v>20.955998999999998</v>
          </cell>
          <cell r="CD128">
            <v>85.068000793457031</v>
          </cell>
          <cell r="CE128">
            <v>20.474000930786133</v>
          </cell>
          <cell r="CF128">
            <v>65.053001403808594</v>
          </cell>
          <cell r="CG128">
            <v>63.933998107910156</v>
          </cell>
          <cell r="CH128">
            <v>7.8230091725784225</v>
          </cell>
          <cell r="CI128">
            <v>5.0990270785627692</v>
          </cell>
          <cell r="CJ128">
            <v>4.8368286226712742</v>
          </cell>
          <cell r="CK128">
            <v>7.7812467410500474</v>
          </cell>
          <cell r="CL128">
            <v>29.230834458274401</v>
          </cell>
          <cell r="CM128">
            <v>32.536776140585715</v>
          </cell>
          <cell r="CN128">
            <v>42.556209858276837</v>
          </cell>
          <cell r="CO128" t="str">
            <v>#N/A N/A</v>
          </cell>
          <cell r="CP128">
            <v>4017.2999572753906</v>
          </cell>
          <cell r="CQ128">
            <v>5614.6001434326172</v>
          </cell>
          <cell r="CR128">
            <v>7616.8530220000002</v>
          </cell>
          <cell r="CS128">
            <v>142.2650260925293</v>
          </cell>
          <cell r="CT128">
            <v>5739.5181407928467</v>
          </cell>
          <cell r="CU128">
            <v>5905.6882095336914</v>
          </cell>
          <cell r="CV128">
            <v>11217.606892585754</v>
          </cell>
          <cell r="CW128">
            <v>6124.2986093899653</v>
          </cell>
          <cell r="CX128">
            <v>6130.5602565560175</v>
          </cell>
          <cell r="CY128">
            <v>4386.5198779005777</v>
          </cell>
          <cell r="CZ128">
            <v>5114.2244205551442</v>
          </cell>
          <cell r="DA128">
            <v>6230.6266804620154</v>
          </cell>
          <cell r="DB128">
            <v>8530.3435551739112</v>
          </cell>
          <cell r="DC128">
            <v>5092.3415427334958</v>
          </cell>
          <cell r="DD128" t="str">
            <v>#N/A N/A</v>
          </cell>
          <cell r="DE128">
            <v>609.9000244140625</v>
          </cell>
          <cell r="DF128">
            <v>927.9000244140625</v>
          </cell>
          <cell r="DG128">
            <v>1326.5529790000001</v>
          </cell>
          <cell r="DH128">
            <v>32.548999786376953</v>
          </cell>
          <cell r="DI128">
            <v>1005.1599731445312</v>
          </cell>
          <cell r="DJ128">
            <v>1001.8579711914062</v>
          </cell>
          <cell r="DK128">
            <v>1878.7239990234375</v>
          </cell>
          <cell r="DL128">
            <v>1142.7181255659198</v>
          </cell>
          <cell r="DM128">
            <v>1021.3351238361228</v>
          </cell>
          <cell r="DN128">
            <v>890.46014943378157</v>
          </cell>
          <cell r="DO128">
            <v>981.89607313625299</v>
          </cell>
          <cell r="DP128">
            <v>1120.1850289857359</v>
          </cell>
          <cell r="DQ128">
            <v>1743.2862163745394</v>
          </cell>
          <cell r="DR128">
            <v>830.82815861774293</v>
          </cell>
          <cell r="DS128" t="str">
            <v>#N/A N/A</v>
          </cell>
          <cell r="DT128">
            <v>3407.39990234375</v>
          </cell>
          <cell r="DU128">
            <v>4686.7001953125</v>
          </cell>
          <cell r="DV128">
            <v>6290.2998049999997</v>
          </cell>
          <cell r="DW128">
            <v>109.71600341796875</v>
          </cell>
          <cell r="DX128">
            <v>4734.35791015625</v>
          </cell>
          <cell r="DY128">
            <v>4903.830078125</v>
          </cell>
          <cell r="DZ128">
            <v>9338.8828125</v>
          </cell>
          <cell r="EA128">
            <v>4981.5804838240447</v>
          </cell>
          <cell r="EB128">
            <v>5109.2251327198937</v>
          </cell>
          <cell r="EC128">
            <v>3496.0597284667965</v>
          </cell>
          <cell r="ED128">
            <v>4132.3283474188911</v>
          </cell>
          <cell r="EE128">
            <v>5110.4416514762788</v>
          </cell>
          <cell r="EF128">
            <v>6787.0573387993709</v>
          </cell>
          <cell r="EG128">
            <v>4261.5133841157531</v>
          </cell>
          <cell r="EH128" t="str">
            <v>#N/A N/A</v>
          </cell>
          <cell r="EI128">
            <v>1283.3489990234375</v>
          </cell>
          <cell r="EJ128">
            <v>2555.1650390625</v>
          </cell>
          <cell r="EK128">
            <v>2759.6530760000001</v>
          </cell>
          <cell r="EL128">
            <v>1404.7449951171875</v>
          </cell>
          <cell r="EM128">
            <v>979.62701416015625</v>
          </cell>
          <cell r="EN128">
            <v>1064.95703125</v>
          </cell>
          <cell r="EO128">
            <v>2189.49609375</v>
          </cell>
          <cell r="EP128">
            <v>1595.9302499999999</v>
          </cell>
          <cell r="EQ128">
            <v>1193.3999999999996</v>
          </cell>
          <cell r="ER128">
            <v>8596.6859999999997</v>
          </cell>
          <cell r="ES128">
            <v>5024.4222599999994</v>
          </cell>
          <cell r="ET128">
            <v>1248.9946499999999</v>
          </cell>
          <cell r="EU128">
            <v>806.5700999999998</v>
          </cell>
          <cell r="EV128">
            <v>1203.9114000000002</v>
          </cell>
          <cell r="EW128" t="str">
            <v>#N/A N/A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721.59389999999996</v>
          </cell>
          <cell r="FF128">
            <v>1869.192</v>
          </cell>
          <cell r="FG128">
            <v>325.20699999999999</v>
          </cell>
          <cell r="FH128">
            <v>0</v>
          </cell>
          <cell r="FI128">
            <v>0</v>
          </cell>
          <cell r="FJ128">
            <v>180.24929999999995</v>
          </cell>
          <cell r="FK128">
            <v>166.52099999999999</v>
          </cell>
          <cell r="FL128" t="str">
            <v>#N/A N/A</v>
          </cell>
          <cell r="FM128">
            <v>27741.505859375</v>
          </cell>
          <cell r="FN128">
            <v>40498.2265625</v>
          </cell>
          <cell r="FO128">
            <v>38687.515625</v>
          </cell>
          <cell r="FP128">
            <v>37357.1328125</v>
          </cell>
          <cell r="FQ128">
            <v>43877.52734375</v>
          </cell>
          <cell r="FR128">
            <v>53447.5625</v>
          </cell>
          <cell r="FS128">
            <v>60099.0625</v>
          </cell>
          <cell r="FT128">
            <v>52094.309550000005</v>
          </cell>
          <cell r="FU128">
            <v>44099.171999999999</v>
          </cell>
          <cell r="FV128">
            <v>48116.609499999999</v>
          </cell>
          <cell r="FW128">
            <v>51096.468799999995</v>
          </cell>
          <cell r="FX128">
            <v>42542.008349999996</v>
          </cell>
          <cell r="FY128">
            <v>45104.201099999998</v>
          </cell>
          <cell r="FZ128">
            <v>48211.018200000006</v>
          </cell>
          <cell r="GA128" t="str">
            <v>#N/A N/A</v>
          </cell>
          <cell r="GB128">
            <v>7087.06689453125</v>
          </cell>
          <cell r="GC128">
            <v>12951.3486328125</v>
          </cell>
          <cell r="GD128">
            <v>12844.800781</v>
          </cell>
          <cell r="GE128">
            <v>13529.4140625</v>
          </cell>
          <cell r="GF128">
            <v>12059.306640625</v>
          </cell>
          <cell r="GG128">
            <v>21205.107421875</v>
          </cell>
          <cell r="GH128">
            <v>41297.30859375</v>
          </cell>
          <cell r="GI128">
            <v>16532.21355</v>
          </cell>
          <cell r="GJ128">
            <v>18962.423999999999</v>
          </cell>
          <cell r="GK128">
            <v>26953.218500000003</v>
          </cell>
          <cell r="GL128">
            <v>25134.081049999997</v>
          </cell>
          <cell r="GM128">
            <v>21002.236500000003</v>
          </cell>
          <cell r="GN128">
            <v>23297.070299999999</v>
          </cell>
          <cell r="GO128">
            <v>26398.893000000004</v>
          </cell>
          <cell r="GP128" t="str">
            <v>#N/A N/A</v>
          </cell>
          <cell r="GQ128">
            <v>36965.203125</v>
          </cell>
          <cell r="GR128">
            <v>58085.96484375</v>
          </cell>
          <cell r="GS128">
            <v>55251.347655999998</v>
          </cell>
          <cell r="GT128">
            <v>54745.9453125</v>
          </cell>
          <cell r="GU128">
            <v>58389.3828125</v>
          </cell>
          <cell r="GV128">
            <v>79686.2265625</v>
          </cell>
          <cell r="GW128">
            <v>129442.8515625</v>
          </cell>
          <cell r="GX128">
            <v>74106.475649999993</v>
          </cell>
          <cell r="GY128">
            <v>67134.132000000012</v>
          </cell>
          <cell r="GZ128">
            <v>92408.140499999994</v>
          </cell>
          <cell r="HA128">
            <v>84760.193699999989</v>
          </cell>
          <cell r="HB128">
            <v>78433.921500000011</v>
          </cell>
          <cell r="HC128">
            <v>83153.189700000003</v>
          </cell>
          <cell r="HD128">
            <v>101723.07299999999</v>
          </cell>
          <cell r="HE128" t="str">
            <v>#N/A N/A</v>
          </cell>
          <cell r="HF128">
            <v>3402.555908203125</v>
          </cell>
          <cell r="HG128">
            <v>3790.31005859375</v>
          </cell>
          <cell r="HH128">
            <v>3543.1049799999996</v>
          </cell>
          <cell r="HI128">
            <v>3498.7490234375</v>
          </cell>
          <cell r="HJ128">
            <v>3521.820068359375</v>
          </cell>
          <cell r="HK128">
            <v>3253.81396484375</v>
          </cell>
          <cell r="HL128">
            <v>3044.85302734375</v>
          </cell>
          <cell r="HM128">
            <v>2413.9396499999998</v>
          </cell>
          <cell r="HN128">
            <v>2865.096</v>
          </cell>
          <cell r="HO128">
            <v>3361.6844999999998</v>
          </cell>
          <cell r="HP128">
            <v>3345.30573</v>
          </cell>
          <cell r="HQ128">
            <v>4643.4016500000007</v>
          </cell>
          <cell r="HR128">
            <v>5223.5882999999985</v>
          </cell>
          <cell r="HS128">
            <v>6178.9920000000011</v>
          </cell>
          <cell r="HT128" t="str">
            <v>#N/A N/A</v>
          </cell>
          <cell r="HU128">
            <v>40384.421875</v>
          </cell>
          <cell r="HV128">
            <v>62683.84765625</v>
          </cell>
          <cell r="HW128">
            <v>59530.34375</v>
          </cell>
          <cell r="HX128">
            <v>58915.63671875</v>
          </cell>
          <cell r="HY128">
            <v>62495.9921875</v>
          </cell>
          <cell r="HZ128">
            <v>83468.9375</v>
          </cell>
          <cell r="IA128">
            <v>132955.671875</v>
          </cell>
          <cell r="IB128">
            <v>77839.277849999999</v>
          </cell>
          <cell r="IC128">
            <v>71218.835999999996</v>
          </cell>
          <cell r="ID128">
            <v>97671.194999999992</v>
          </cell>
          <cell r="IE128">
            <v>90338.097199999989</v>
          </cell>
          <cell r="IF128">
            <v>86783.847450000001</v>
          </cell>
          <cell r="IG128">
            <v>92277.931199999977</v>
          </cell>
          <cell r="IH128">
            <v>112041.7062</v>
          </cell>
          <cell r="II128" t="str">
            <v>#N/A N/A</v>
          </cell>
          <cell r="IJ128">
            <v>2599.2939453125</v>
          </cell>
          <cell r="IK128">
            <v>5086.45703125</v>
          </cell>
          <cell r="IL128">
            <v>3989.2329099999997</v>
          </cell>
          <cell r="IM128">
            <v>2333.385009765625</v>
          </cell>
          <cell r="IN128">
            <v>4181.005859375</v>
          </cell>
          <cell r="IO128">
            <v>5275.3837890625</v>
          </cell>
          <cell r="IP128">
            <v>4348.7890625</v>
          </cell>
          <cell r="IQ128">
            <v>5766.6617999999999</v>
          </cell>
          <cell r="IR128">
            <v>5052.0599999999995</v>
          </cell>
          <cell r="IS128">
            <v>5631.8994999999995</v>
          </cell>
          <cell r="IT128">
            <v>6954.4247500000001</v>
          </cell>
          <cell r="IU128">
            <v>4337.589750000001</v>
          </cell>
          <cell r="IV128">
            <v>5519.7554999999993</v>
          </cell>
          <cell r="IW128">
            <v>6458.1804000000011</v>
          </cell>
          <cell r="IX128" t="str">
            <v>#N/A N/A</v>
          </cell>
          <cell r="IY128">
            <v>0</v>
          </cell>
          <cell r="IZ128">
            <v>0</v>
          </cell>
          <cell r="JA128">
            <v>0</v>
          </cell>
          <cell r="JB128">
            <v>0</v>
          </cell>
          <cell r="JC128">
            <v>0</v>
          </cell>
          <cell r="JD128">
            <v>0</v>
          </cell>
          <cell r="JE128">
            <v>0</v>
          </cell>
          <cell r="JF128">
            <v>1093.5547499999998</v>
          </cell>
          <cell r="JG128">
            <v>934.12800000000004</v>
          </cell>
          <cell r="JH128">
            <v>0</v>
          </cell>
          <cell r="JI128">
            <v>74.212450000000004</v>
          </cell>
          <cell r="JJ128">
            <v>35.205150000000003</v>
          </cell>
          <cell r="JK128">
            <v>0</v>
          </cell>
          <cell r="JL128">
            <v>0</v>
          </cell>
          <cell r="JM128" t="str">
            <v>#N/A N/A</v>
          </cell>
          <cell r="JN128">
            <v>4758.5121765136719</v>
          </cell>
          <cell r="JO128">
            <v>24012.100677490234</v>
          </cell>
          <cell r="JP128">
            <v>15996.439941000001</v>
          </cell>
          <cell r="JQ128">
            <v>16941.164855957031</v>
          </cell>
          <cell r="JR128">
            <v>14961.21923828125</v>
          </cell>
          <cell r="JS128">
            <v>30024.341430664063</v>
          </cell>
          <cell r="JT128">
            <v>68030.966186523438</v>
          </cell>
          <cell r="JU128">
            <v>26651.781449999999</v>
          </cell>
          <cell r="JV128">
            <v>21127.392</v>
          </cell>
          <cell r="JW128">
            <v>41345.966000000008</v>
          </cell>
          <cell r="JX128">
            <v>36333.457940000008</v>
          </cell>
          <cell r="JY128">
            <v>24885.837449999999</v>
          </cell>
          <cell r="JZ128">
            <v>17305.1466</v>
          </cell>
          <cell r="KA128">
            <v>22447.739399999999</v>
          </cell>
          <cell r="KB128" t="str">
            <v>#N/A N/A</v>
          </cell>
          <cell r="KC128">
            <v>0.10700000077486038</v>
          </cell>
          <cell r="KD128">
            <v>0.10599999874830246</v>
          </cell>
          <cell r="KE128">
            <v>0.106</v>
          </cell>
          <cell r="KF128">
            <v>0.10499999672174454</v>
          </cell>
          <cell r="KG128">
            <v>0.10499999672174454</v>
          </cell>
          <cell r="KH128">
            <v>0.10300000011920929</v>
          </cell>
          <cell r="KI128">
            <v>0.10499999672174454</v>
          </cell>
          <cell r="KJ128">
            <v>237.99404999999999</v>
          </cell>
          <cell r="KK128">
            <v>196.56</v>
          </cell>
          <cell r="KL128">
            <v>201.566</v>
          </cell>
          <cell r="KM128">
            <v>174.27956</v>
          </cell>
          <cell r="KN128">
            <v>184.43295000000001</v>
          </cell>
          <cell r="KO128">
            <v>205.13219999999998</v>
          </cell>
          <cell r="KP128">
            <v>202.65959999999995</v>
          </cell>
          <cell r="KQ128" t="str">
            <v>#N/A N/A</v>
          </cell>
          <cell r="KR128">
            <v>35625.911687500775</v>
          </cell>
          <cell r="KS128">
            <v>38671.744671873748</v>
          </cell>
          <cell r="KT128">
            <v>43533.902874998748</v>
          </cell>
          <cell r="KU128">
            <v>41974.472187496714</v>
          </cell>
          <cell r="KV128">
            <v>47534.772968746714</v>
          </cell>
          <cell r="KW128">
            <v>53444.597140625119</v>
          </cell>
          <cell r="KX128">
            <v>64924.710468746714</v>
          </cell>
          <cell r="KY128">
            <v>51187.496399999989</v>
          </cell>
          <cell r="KZ128">
            <v>50091.443999999996</v>
          </cell>
          <cell r="LA128">
            <v>56325.228999999999</v>
          </cell>
          <cell r="LB128">
            <v>54004.639260000004</v>
          </cell>
          <cell r="LC128">
            <v>61898.009999999995</v>
          </cell>
          <cell r="LD128">
            <v>74972.784599999999</v>
          </cell>
          <cell r="LE128">
            <v>89593.966800000009</v>
          </cell>
          <cell r="LF128" t="str">
            <v>#N/A N/A</v>
          </cell>
          <cell r="LG128">
            <v>-554.4000244140625</v>
          </cell>
          <cell r="LH128">
            <v>-168.19999694824219</v>
          </cell>
          <cell r="LI128">
            <v>-105.510002</v>
          </cell>
          <cell r="LJ128">
            <v>-302.83700561523437</v>
          </cell>
          <cell r="LK128">
            <v>-588.54498291015625</v>
          </cell>
          <cell r="LL128">
            <v>-183.88499450683594</v>
          </cell>
          <cell r="LM128">
            <v>-212.85000610351562</v>
          </cell>
          <cell r="LN128">
            <v>-1059.4589565149065</v>
          </cell>
          <cell r="LO128">
            <v>-865.30489523210201</v>
          </cell>
          <cell r="LP128">
            <v>-1030.7281794912483</v>
          </cell>
          <cell r="LQ128">
            <v>-423.59161946591189</v>
          </cell>
          <cell r="LR128">
            <v>-1277.734272337113</v>
          </cell>
          <cell r="LS128">
            <v>-346.48812486553555</v>
          </cell>
          <cell r="LT128">
            <v>-716.25374746084401</v>
          </cell>
          <cell r="LU128" t="str">
            <v>#N/A N/A</v>
          </cell>
          <cell r="LV128" t="str">
            <v>#N/A N/A</v>
          </cell>
          <cell r="LW128" t="str">
            <v>#N/A N/A</v>
          </cell>
          <cell r="LX128" t="str">
            <v>#N/A N/A</v>
          </cell>
          <cell r="LY128" t="str">
            <v>#N/A N/A</v>
          </cell>
          <cell r="LZ128" t="str">
            <v>#N/A N/A</v>
          </cell>
          <cell r="MA128" t="str">
            <v>#N/A N/A</v>
          </cell>
          <cell r="MB128" t="str">
            <v>#N/A N/A</v>
          </cell>
          <cell r="MC128">
            <v>54.202277838579079</v>
          </cell>
          <cell r="MD128">
            <v>5.6089297864190462</v>
          </cell>
          <cell r="ME128">
            <v>4.8368286226712742</v>
          </cell>
          <cell r="MF128">
            <v>7.7812467410500474</v>
          </cell>
          <cell r="MG128">
            <v>29.230834458274401</v>
          </cell>
          <cell r="MH128">
            <v>32.536776140585715</v>
          </cell>
          <cell r="MI128">
            <v>42.556209858276837</v>
          </cell>
          <cell r="MJ128" t="str">
            <v>#N/A N/A</v>
          </cell>
          <cell r="MK128" t="str">
            <v>#N/A N/A</v>
          </cell>
          <cell r="ML128" t="str">
            <v>#N/A N/A</v>
          </cell>
          <cell r="MM128" t="str">
            <v>#N/A N/A</v>
          </cell>
          <cell r="MN128" t="str">
            <v>#N/A N/A</v>
          </cell>
          <cell r="MO128" t="str">
            <v>#N/A N/A</v>
          </cell>
          <cell r="MP128" t="str">
            <v>#N/A N/A</v>
          </cell>
          <cell r="MQ128" t="str">
            <v>#N/A N/A</v>
          </cell>
          <cell r="MR128">
            <v>1880.3161332661712</v>
          </cell>
          <cell r="MS128">
            <v>2477.1073547657934</v>
          </cell>
          <cell r="MT128">
            <v>974.13728460599452</v>
          </cell>
          <cell r="MU128">
            <v>-453.25762266616528</v>
          </cell>
          <cell r="MV128">
            <v>807.06829377167799</v>
          </cell>
          <cell r="MW128">
            <v>794.01150195710034</v>
          </cell>
          <cell r="MX128">
            <v>1930.0877948030786</v>
          </cell>
          <cell r="MY128" t="str">
            <v>#N/A N/A</v>
          </cell>
          <cell r="MZ128">
            <v>-2291.300048828125</v>
          </cell>
          <cell r="NA128">
            <v>-1848.699951171875</v>
          </cell>
          <cell r="NB128">
            <v>-2397.1179199999997</v>
          </cell>
          <cell r="NC128">
            <v>-3236.427001953125</v>
          </cell>
          <cell r="ND128">
            <v>-48.047000885009766</v>
          </cell>
          <cell r="NE128">
            <v>-2495.906005859375</v>
          </cell>
          <cell r="NF128">
            <v>-2456.618896484375</v>
          </cell>
          <cell r="NG128">
            <v>-4636.2505074916562</v>
          </cell>
          <cell r="NH128">
            <v>-2150.2597190299193</v>
          </cell>
          <cell r="NI128">
            <v>-2444.0495030357947</v>
          </cell>
          <cell r="NJ128">
            <v>-1755.6437959494167</v>
          </cell>
          <cell r="NK128">
            <v>-2118.4923414166328</v>
          </cell>
          <cell r="NL128">
            <v>-2938.5846240655301</v>
          </cell>
          <cell r="NM128">
            <v>-4017.9609215422288</v>
          </cell>
          <cell r="NN128" t="str">
            <v>#N/A N/A</v>
          </cell>
          <cell r="NO128">
            <v>327.89999389648438</v>
          </cell>
          <cell r="NP128">
            <v>469.70001220703125</v>
          </cell>
          <cell r="NQ128">
            <v>495.72799699999996</v>
          </cell>
          <cell r="NR128">
            <v>451.67999267578125</v>
          </cell>
          <cell r="NS128">
            <v>526.97802734375</v>
          </cell>
          <cell r="NT128">
            <v>630.906005859375</v>
          </cell>
          <cell r="NU128">
            <v>769.7440185546875</v>
          </cell>
          <cell r="NV128">
            <v>166.51833810202643</v>
          </cell>
          <cell r="NW128">
            <v>214.66904000749255</v>
          </cell>
          <cell r="NX128">
            <v>311.49176330003002</v>
          </cell>
          <cell r="NY128">
            <v>334.10728194383643</v>
          </cell>
          <cell r="NZ128">
            <v>379.00997221321893</v>
          </cell>
          <cell r="OA128">
            <v>223.96490069150255</v>
          </cell>
          <cell r="OB128">
            <v>265.15792296310951</v>
          </cell>
          <cell r="OC128" t="str">
            <v>#N/A N/A</v>
          </cell>
          <cell r="OD128" t="str">
            <v>CLP</v>
          </cell>
        </row>
        <row r="129">
          <cell r="C129" t="str">
            <v>AZUL AZUL SA</v>
          </cell>
          <cell r="D129" t="str">
            <v>#N/A N/A</v>
          </cell>
          <cell r="E129" t="str">
            <v>#N/A N/A</v>
          </cell>
          <cell r="F129" t="str">
            <v>#N/A N/A</v>
          </cell>
          <cell r="G129" t="str">
            <v>#N/A N/A</v>
          </cell>
          <cell r="H129" t="str">
            <v>#N/A N/A</v>
          </cell>
          <cell r="I129" t="str">
            <v>#N/A N/A</v>
          </cell>
          <cell r="J129">
            <v>4528.2479999999996</v>
          </cell>
          <cell r="K129">
            <v>7054.9780000000001</v>
          </cell>
          <cell r="L129">
            <v>10670.067999999999</v>
          </cell>
          <cell r="M129">
            <v>13085.55</v>
          </cell>
          <cell r="N129">
            <v>26118.436000000002</v>
          </cell>
          <cell r="O129">
            <v>15427.641</v>
          </cell>
          <cell r="P129">
            <v>14863.823</v>
          </cell>
          <cell r="Q129">
            <v>13669.43</v>
          </cell>
          <cell r="R129" t="str">
            <v>#N/A N/A</v>
          </cell>
          <cell r="S129" t="str">
            <v>#N/A N/A</v>
          </cell>
          <cell r="T129" t="str">
            <v>#N/A N/A</v>
          </cell>
          <cell r="U129" t="str">
            <v>#N/A N/A</v>
          </cell>
          <cell r="V129" t="str">
            <v>#N/A N/A</v>
          </cell>
          <cell r="W129" t="str">
            <v>#N/A N/A</v>
          </cell>
          <cell r="X129" t="str">
            <v>#N/A N/A</v>
          </cell>
          <cell r="Y129">
            <v>3578.1639999999998</v>
          </cell>
          <cell r="Z129">
            <v>6060.7950000000001</v>
          </cell>
          <cell r="AA129">
            <v>8222.893</v>
          </cell>
          <cell r="AB129">
            <v>9976.8369999999995</v>
          </cell>
          <cell r="AC129">
            <v>16794.365000000002</v>
          </cell>
          <cell r="AD129">
            <v>12406.785</v>
          </cell>
          <cell r="AE129">
            <v>14345.339</v>
          </cell>
          <cell r="AF129">
            <v>14039.653</v>
          </cell>
          <cell r="AG129" t="str">
            <v>#N/A N/A</v>
          </cell>
          <cell r="AH129" t="str">
            <v>#N/A N/A</v>
          </cell>
          <cell r="AI129" t="str">
            <v>#N/A N/A</v>
          </cell>
          <cell r="AJ129" t="str">
            <v>#N/A N/A</v>
          </cell>
          <cell r="AK129" t="str">
            <v>#N/A N/A</v>
          </cell>
          <cell r="AL129" t="str">
            <v>#N/A N/A</v>
          </cell>
          <cell r="AM129" t="str">
            <v>#N/A N/A</v>
          </cell>
          <cell r="AN129">
            <v>204.88899999999995</v>
          </cell>
          <cell r="AO129">
            <v>-452.85399999999998</v>
          </cell>
          <cell r="AP129">
            <v>2256.9189999999999</v>
          </cell>
          <cell r="AQ129">
            <v>2599.279</v>
          </cell>
          <cell r="AR129">
            <v>8353.0849999999991</v>
          </cell>
          <cell r="AS129">
            <v>3362.3989999999999</v>
          </cell>
          <cell r="AT129">
            <v>794.64499999999998</v>
          </cell>
          <cell r="AU129">
            <v>-282.73799999999983</v>
          </cell>
          <cell r="AV129" t="str">
            <v>#N/A N/A</v>
          </cell>
          <cell r="AW129" t="str">
            <v>#N/A N/A</v>
          </cell>
          <cell r="AX129" t="str">
            <v>#N/A N/A</v>
          </cell>
          <cell r="AY129" t="str">
            <v>#N/A N/A</v>
          </cell>
          <cell r="AZ129" t="str">
            <v>#N/A N/A</v>
          </cell>
          <cell r="BA129" t="str">
            <v>#N/A N/A</v>
          </cell>
          <cell r="BB129" t="str">
            <v>#N/A N/A</v>
          </cell>
          <cell r="BC129">
            <v>-466.22299999999996</v>
          </cell>
          <cell r="BD129">
            <v>-725.39400000000001</v>
          </cell>
          <cell r="BE129">
            <v>582.55200000000002</v>
          </cell>
          <cell r="BF129">
            <v>406.339</v>
          </cell>
          <cell r="BG129">
            <v>5747.6509999999998</v>
          </cell>
          <cell r="BH129">
            <v>230.09299999999999</v>
          </cell>
          <cell r="BI129">
            <v>-2658.6189999999997</v>
          </cell>
          <cell r="BJ129">
            <v>-3442.24</v>
          </cell>
          <cell r="BK129" t="str">
            <v>#N/A N/A</v>
          </cell>
          <cell r="BL129" t="str">
            <v>#N/A N/A</v>
          </cell>
          <cell r="BM129" t="str">
            <v>#N/A N/A</v>
          </cell>
          <cell r="BN129" t="str">
            <v>#N/A N/A</v>
          </cell>
          <cell r="BO129" t="str">
            <v>#N/A N/A</v>
          </cell>
          <cell r="BP129" t="str">
            <v>#N/A N/A</v>
          </cell>
          <cell r="BQ129" t="str">
            <v>#N/A N/A</v>
          </cell>
          <cell r="BR129">
            <v>113.35499999999999</v>
          </cell>
          <cell r="BS129">
            <v>165.91899999999998</v>
          </cell>
          <cell r="BT129">
            <v>38.792999999999999</v>
          </cell>
          <cell r="BU129">
            <v>13.151</v>
          </cell>
          <cell r="BV129">
            <v>81.186999999999998</v>
          </cell>
          <cell r="BW129">
            <v>103.291</v>
          </cell>
          <cell r="BX129">
            <v>67.158999999999992</v>
          </cell>
          <cell r="BY129">
            <v>37.125</v>
          </cell>
          <cell r="BZ129" t="str">
            <v>#N/A N/A</v>
          </cell>
          <cell r="CA129" t="str">
            <v>#N/A N/A</v>
          </cell>
          <cell r="CB129" t="str">
            <v>#N/A N/A</v>
          </cell>
          <cell r="CC129" t="str">
            <v>#N/A N/A</v>
          </cell>
          <cell r="CD129" t="str">
            <v>#N/A N/A</v>
          </cell>
          <cell r="CE129" t="str">
            <v>#N/A N/A</v>
          </cell>
          <cell r="CF129" t="str">
            <v>#N/A N/A</v>
          </cell>
          <cell r="CG129" t="str">
            <v>#N/A N/A</v>
          </cell>
          <cell r="CH129">
            <v>163.899</v>
          </cell>
          <cell r="CI129">
            <v>176.62299999999999</v>
          </cell>
          <cell r="CJ129">
            <v>159.54</v>
          </cell>
          <cell r="CK129">
            <v>147.10299999999998</v>
          </cell>
          <cell r="CL129">
            <v>162.523</v>
          </cell>
          <cell r="CM129">
            <v>122.53</v>
          </cell>
          <cell r="CN129">
            <v>125.47499999999999</v>
          </cell>
          <cell r="CO129" t="str">
            <v>#N/A N/A</v>
          </cell>
          <cell r="CP129" t="str">
            <v>#N/A N/A</v>
          </cell>
          <cell r="CQ129" t="str">
            <v>#N/A N/A</v>
          </cell>
          <cell r="CR129" t="str">
            <v>#N/A N/A</v>
          </cell>
          <cell r="CS129" t="str">
            <v>#N/A N/A</v>
          </cell>
          <cell r="CT129" t="str">
            <v>#N/A N/A</v>
          </cell>
          <cell r="CU129" t="str">
            <v>#N/A N/A</v>
          </cell>
          <cell r="CV129">
            <v>-535.86799999999994</v>
          </cell>
          <cell r="CW129">
            <v>-359.92099999999999</v>
          </cell>
          <cell r="CX129">
            <v>62.68</v>
          </cell>
          <cell r="CY129">
            <v>232.43400000000003</v>
          </cell>
          <cell r="CZ129">
            <v>5333.1769999999997</v>
          </cell>
          <cell r="DA129">
            <v>205.13399999999999</v>
          </cell>
          <cell r="DB129">
            <v>-2823.6619999999998</v>
          </cell>
          <cell r="DC129">
            <v>-3561.5160000000001</v>
          </cell>
          <cell r="DD129" t="str">
            <v>#N/A N/A</v>
          </cell>
          <cell r="DE129" t="str">
            <v>#N/A N/A</v>
          </cell>
          <cell r="DF129" t="str">
            <v>#N/A N/A</v>
          </cell>
          <cell r="DG129" t="str">
            <v>#N/A N/A</v>
          </cell>
          <cell r="DH129" t="str">
            <v>#N/A N/A</v>
          </cell>
          <cell r="DI129" t="str">
            <v>#N/A N/A</v>
          </cell>
          <cell r="DJ129" t="str">
            <v>#N/A N/A</v>
          </cell>
          <cell r="DK129">
            <v>-91.078999999999994</v>
          </cell>
          <cell r="DL129">
            <v>-103.88499999999999</v>
          </cell>
          <cell r="DM129">
            <v>14.173999999999999</v>
          </cell>
          <cell r="DN129">
            <v>160.79999999999998</v>
          </cell>
          <cell r="DO129">
            <v>1051.69</v>
          </cell>
          <cell r="DP129">
            <v>80.760999999999996</v>
          </cell>
          <cell r="DQ129">
            <v>-1147.646</v>
          </cell>
          <cell r="DR129">
            <v>-1383.742</v>
          </cell>
          <cell r="DS129" t="str">
            <v>#N/A N/A</v>
          </cell>
          <cell r="DT129" t="str">
            <v>#N/A N/A</v>
          </cell>
          <cell r="DU129" t="str">
            <v>#N/A N/A</v>
          </cell>
          <cell r="DV129" t="str">
            <v>#N/A N/A</v>
          </cell>
          <cell r="DW129" t="str">
            <v>#N/A N/A</v>
          </cell>
          <cell r="DX129" t="str">
            <v>#N/A N/A</v>
          </cell>
          <cell r="DY129" t="str">
            <v>#N/A N/A</v>
          </cell>
          <cell r="DZ129">
            <v>-444.78899999999999</v>
          </cell>
          <cell r="EA129">
            <v>-256.036</v>
          </cell>
          <cell r="EB129">
            <v>48.506</v>
          </cell>
          <cell r="EC129">
            <v>71.634</v>
          </cell>
          <cell r="ED129">
            <v>4281.4870000000001</v>
          </cell>
          <cell r="EE129">
            <v>124.37299999999999</v>
          </cell>
          <cell r="EF129">
            <v>-1676.0159999999998</v>
          </cell>
          <cell r="EG129">
            <v>-2177.7739999999999</v>
          </cell>
          <cell r="EH129" t="str">
            <v>#N/A N/A</v>
          </cell>
          <cell r="EI129" t="str">
            <v>#N/A N/A</v>
          </cell>
          <cell r="EJ129" t="str">
            <v>#N/A N/A</v>
          </cell>
          <cell r="EK129" t="str">
            <v>#N/A N/A</v>
          </cell>
          <cell r="EL129" t="str">
            <v>#N/A N/A</v>
          </cell>
          <cell r="EM129" t="str">
            <v>#N/A N/A</v>
          </cell>
          <cell r="EN129" t="str">
            <v>#N/A N/A</v>
          </cell>
          <cell r="EO129">
            <v>62.384</v>
          </cell>
          <cell r="EP129">
            <v>6630.8899999999994</v>
          </cell>
          <cell r="EQ129">
            <v>1403.296</v>
          </cell>
          <cell r="ER129">
            <v>675.26</v>
          </cell>
          <cell r="ES129">
            <v>5132.0829999999996</v>
          </cell>
          <cell r="ET129">
            <v>2544.944</v>
          </cell>
          <cell r="EU129">
            <v>160.523</v>
          </cell>
          <cell r="EV129">
            <v>700.82299999999998</v>
          </cell>
          <cell r="EW129" t="str">
            <v>#N/A N/A</v>
          </cell>
          <cell r="EX129" t="str">
            <v>#N/A N/A</v>
          </cell>
          <cell r="EY129" t="str">
            <v>#N/A N/A</v>
          </cell>
          <cell r="EZ129" t="str">
            <v>#N/A N/A</v>
          </cell>
          <cell r="FA129" t="str">
            <v>#N/A N/A</v>
          </cell>
          <cell r="FB129" t="str">
            <v>#N/A N/A</v>
          </cell>
          <cell r="FC129" t="str">
            <v>#N/A N/A</v>
          </cell>
          <cell r="FD129">
            <v>286.35199999999998</v>
          </cell>
          <cell r="FE129" t="str">
            <v>#N/A N/A</v>
          </cell>
          <cell r="FF129" t="str">
            <v>#N/A N/A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 t="str">
            <v>#N/A N/A</v>
          </cell>
          <cell r="FM129" t="str">
            <v>#N/A N/A</v>
          </cell>
          <cell r="FN129" t="str">
            <v>#N/A N/A</v>
          </cell>
          <cell r="FO129" t="str">
            <v>#N/A N/A</v>
          </cell>
          <cell r="FP129" t="str">
            <v>#N/A N/A</v>
          </cell>
          <cell r="FQ129" t="str">
            <v>#N/A N/A</v>
          </cell>
          <cell r="FR129" t="str">
            <v>#N/A N/A</v>
          </cell>
          <cell r="FS129">
            <v>448.47699999999998</v>
          </cell>
          <cell r="FT129">
            <v>751.18399999999997</v>
          </cell>
          <cell r="FU129">
            <v>2105.076</v>
          </cell>
          <cell r="FV129">
            <v>5664.6489999999994</v>
          </cell>
          <cell r="FW129">
            <v>2684.3599999999997</v>
          </cell>
          <cell r="FX129">
            <v>5047.8019999999997</v>
          </cell>
          <cell r="FY129">
            <v>5497.8670000000002</v>
          </cell>
          <cell r="FZ129">
            <v>3445.4319999999998</v>
          </cell>
          <cell r="GA129" t="str">
            <v>#N/A N/A</v>
          </cell>
          <cell r="GB129" t="str">
            <v>#N/A N/A</v>
          </cell>
          <cell r="GC129" t="str">
            <v>#N/A N/A</v>
          </cell>
          <cell r="GD129" t="str">
            <v>#N/A N/A</v>
          </cell>
          <cell r="GE129" t="str">
            <v>#N/A N/A</v>
          </cell>
          <cell r="GF129" t="str">
            <v>#N/A N/A</v>
          </cell>
          <cell r="GG129" t="str">
            <v>#N/A N/A</v>
          </cell>
          <cell r="GH129">
            <v>0</v>
          </cell>
          <cell r="GI129" t="str">
            <v>#N/A N/A</v>
          </cell>
          <cell r="GJ129">
            <v>0</v>
          </cell>
          <cell r="GK129">
            <v>0</v>
          </cell>
          <cell r="GL129">
            <v>0.69499999999999995</v>
          </cell>
          <cell r="GM129">
            <v>11.5</v>
          </cell>
          <cell r="GN129">
            <v>35.884</v>
          </cell>
          <cell r="GO129">
            <v>10.908999999999999</v>
          </cell>
          <cell r="GP129" t="str">
            <v>#N/A N/A</v>
          </cell>
          <cell r="GQ129" t="str">
            <v>#N/A N/A</v>
          </cell>
          <cell r="GR129" t="str">
            <v>#N/A N/A</v>
          </cell>
          <cell r="GS129" t="str">
            <v>#N/A N/A</v>
          </cell>
          <cell r="GT129" t="str">
            <v>#N/A N/A</v>
          </cell>
          <cell r="GU129" t="str">
            <v>#N/A N/A</v>
          </cell>
          <cell r="GV129" t="str">
            <v>#N/A N/A</v>
          </cell>
          <cell r="GW129">
            <v>9941.3590000000004</v>
          </cell>
          <cell r="GX129">
            <v>7500.8099999999995</v>
          </cell>
          <cell r="GY129">
            <v>4246.1769999999997</v>
          </cell>
          <cell r="GZ129">
            <v>9504.1049999999996</v>
          </cell>
          <cell r="HA129">
            <v>8372.4750000000004</v>
          </cell>
          <cell r="HB129">
            <v>8290.1910000000007</v>
          </cell>
          <cell r="HC129">
            <v>6594.3389999999999</v>
          </cell>
          <cell r="HD129">
            <v>5026.0439999999999</v>
          </cell>
          <cell r="HE129" t="str">
            <v>#N/A N/A</v>
          </cell>
          <cell r="HF129" t="str">
            <v>#N/A N/A</v>
          </cell>
          <cell r="HG129" t="str">
            <v>#N/A N/A</v>
          </cell>
          <cell r="HH129" t="str">
            <v>#N/A N/A</v>
          </cell>
          <cell r="HI129" t="str">
            <v>#N/A N/A</v>
          </cell>
          <cell r="HJ129" t="str">
            <v>#N/A N/A</v>
          </cell>
          <cell r="HK129" t="str">
            <v>#N/A N/A</v>
          </cell>
          <cell r="HL129">
            <v>36.021999999999998</v>
          </cell>
          <cell r="HM129">
            <v>433.61099999999999</v>
          </cell>
          <cell r="HN129">
            <v>3690.3669999999997</v>
          </cell>
          <cell r="HO129">
            <v>3614.9969999999998</v>
          </cell>
          <cell r="HP129">
            <v>3553.5419999999999</v>
          </cell>
          <cell r="HQ129">
            <v>3408.4679999999998</v>
          </cell>
          <cell r="HR129">
            <v>3435.518</v>
          </cell>
          <cell r="HS129">
            <v>3435.931</v>
          </cell>
          <cell r="HT129" t="str">
            <v>#N/A N/A</v>
          </cell>
          <cell r="HU129" t="str">
            <v>#N/A N/A</v>
          </cell>
          <cell r="HV129" t="str">
            <v>#N/A N/A</v>
          </cell>
          <cell r="HW129" t="str">
            <v>#N/A N/A</v>
          </cell>
          <cell r="HX129" t="str">
            <v>#N/A N/A</v>
          </cell>
          <cell r="HY129" t="str">
            <v>#N/A N/A</v>
          </cell>
          <cell r="HZ129" t="str">
            <v>#N/A N/A</v>
          </cell>
          <cell r="IA129">
            <v>21037.508999999998</v>
          </cell>
          <cell r="IB129">
            <v>21349.428</v>
          </cell>
          <cell r="IC129">
            <v>22407.11</v>
          </cell>
          <cell r="ID129">
            <v>28507.802</v>
          </cell>
          <cell r="IE129">
            <v>30446.197</v>
          </cell>
          <cell r="IF129">
            <v>29474.809999999998</v>
          </cell>
          <cell r="IG129">
            <v>26221.599999999999</v>
          </cell>
          <cell r="IH129">
            <v>26023.947</v>
          </cell>
          <cell r="II129" t="str">
            <v>#N/A N/A</v>
          </cell>
          <cell r="IJ129" t="str">
            <v>#N/A N/A</v>
          </cell>
          <cell r="IK129" t="str">
            <v>#N/A N/A</v>
          </cell>
          <cell r="IL129" t="str">
            <v>#N/A N/A</v>
          </cell>
          <cell r="IM129" t="str">
            <v>#N/A N/A</v>
          </cell>
          <cell r="IN129" t="str">
            <v>#N/A N/A</v>
          </cell>
          <cell r="IO129" t="str">
            <v>#N/A N/A</v>
          </cell>
          <cell r="IP129">
            <v>35.484999999999999</v>
          </cell>
          <cell r="IQ129">
            <v>1087.8799999999999</v>
          </cell>
          <cell r="IR129">
            <v>1859.182</v>
          </cell>
          <cell r="IS129">
            <v>6704.08</v>
          </cell>
          <cell r="IT129">
            <v>3824.45</v>
          </cell>
          <cell r="IU129">
            <v>3261.636</v>
          </cell>
          <cell r="IV129">
            <v>3500.203</v>
          </cell>
          <cell r="IW129">
            <v>4422.8099999999995</v>
          </cell>
          <cell r="IX129" t="str">
            <v>#N/A N/A</v>
          </cell>
          <cell r="IY129" t="str">
            <v>#N/A N/A</v>
          </cell>
          <cell r="IZ129" t="str">
            <v>#N/A N/A</v>
          </cell>
          <cell r="JA129" t="str">
            <v>#N/A N/A</v>
          </cell>
          <cell r="JB129" t="str">
            <v>#N/A N/A</v>
          </cell>
          <cell r="JC129" t="str">
            <v>#N/A N/A</v>
          </cell>
          <cell r="JD129" t="str">
            <v>#N/A N/A</v>
          </cell>
          <cell r="JE129">
            <v>0</v>
          </cell>
          <cell r="JF129">
            <v>0</v>
          </cell>
          <cell r="JG129">
            <v>0</v>
          </cell>
          <cell r="JH129">
            <v>0</v>
          </cell>
          <cell r="JI129">
            <v>0</v>
          </cell>
          <cell r="JJ129">
            <v>0</v>
          </cell>
          <cell r="JK129">
            <v>0</v>
          </cell>
          <cell r="JL129">
            <v>0</v>
          </cell>
          <cell r="JM129" t="str">
            <v>#N/A N/A</v>
          </cell>
          <cell r="JN129" t="str">
            <v>#N/A N/A</v>
          </cell>
          <cell r="JO129" t="str">
            <v>#N/A N/A</v>
          </cell>
          <cell r="JP129" t="str">
            <v>#N/A N/A</v>
          </cell>
          <cell r="JQ129" t="str">
            <v>#N/A N/A</v>
          </cell>
          <cell r="JR129" t="str">
            <v>#N/A N/A</v>
          </cell>
          <cell r="JS129" t="str">
            <v>#N/A N/A</v>
          </cell>
          <cell r="JT129">
            <v>6194.3029999999999</v>
          </cell>
          <cell r="JU129">
            <v>7103.6509999999998</v>
          </cell>
          <cell r="JV129">
            <v>8112.8269999999993</v>
          </cell>
          <cell r="JW129">
            <v>14141.885</v>
          </cell>
          <cell r="JX129">
            <v>12796.899000000001</v>
          </cell>
          <cell r="JY129">
            <v>11738.45</v>
          </cell>
          <cell r="JZ129">
            <v>8871.0439999999999</v>
          </cell>
          <cell r="KA129">
            <v>11036.383000000002</v>
          </cell>
          <cell r="KB129" t="str">
            <v>#N/A N/A</v>
          </cell>
          <cell r="KC129" t="str">
            <v>#N/A N/A</v>
          </cell>
          <cell r="KD129" t="str">
            <v>#N/A N/A</v>
          </cell>
          <cell r="KE129" t="str">
            <v>#N/A N/A</v>
          </cell>
          <cell r="KF129" t="str">
            <v>#N/A N/A</v>
          </cell>
          <cell r="KG129" t="str">
            <v>#N/A N/A</v>
          </cell>
          <cell r="KH129" t="str">
            <v>#N/A N/A</v>
          </cell>
          <cell r="KI129">
            <v>0</v>
          </cell>
          <cell r="KJ129">
            <v>0</v>
          </cell>
          <cell r="KK129">
            <v>0</v>
          </cell>
          <cell r="KL129">
            <v>0</v>
          </cell>
          <cell r="KM129">
            <v>0</v>
          </cell>
          <cell r="KN129">
            <v>0</v>
          </cell>
          <cell r="KO129">
            <v>0</v>
          </cell>
          <cell r="KP129">
            <v>0</v>
          </cell>
          <cell r="KQ129" t="str">
            <v>#N/A N/A</v>
          </cell>
          <cell r="KR129" t="str">
            <v>#N/A N/A</v>
          </cell>
          <cell r="KS129" t="str">
            <v>#N/A N/A</v>
          </cell>
          <cell r="KT129" t="str">
            <v>#N/A N/A</v>
          </cell>
          <cell r="KU129" t="str">
            <v>#N/A N/A</v>
          </cell>
          <cell r="KV129" t="str">
            <v>#N/A N/A</v>
          </cell>
          <cell r="KW129" t="str">
            <v>#N/A N/A</v>
          </cell>
          <cell r="KX129">
            <v>14843.206</v>
          </cell>
          <cell r="KY129">
            <v>14245.777</v>
          </cell>
          <cell r="KZ129">
            <v>14294.282999999999</v>
          </cell>
          <cell r="LA129">
            <v>14365.916999999999</v>
          </cell>
          <cell r="LB129">
            <v>17649.297999999999</v>
          </cell>
          <cell r="LC129">
            <v>17736.36</v>
          </cell>
          <cell r="LD129">
            <v>17350.556</v>
          </cell>
          <cell r="LE129">
            <v>14987.563999999998</v>
          </cell>
          <cell r="LF129" t="str">
            <v>#N/A N/A</v>
          </cell>
          <cell r="LG129" t="str">
            <v>#N/A N/A</v>
          </cell>
          <cell r="LH129" t="str">
            <v>#N/A N/A</v>
          </cell>
          <cell r="LI129" t="str">
            <v>#N/A N/A</v>
          </cell>
          <cell r="LJ129" t="str">
            <v>#N/A N/A</v>
          </cell>
          <cell r="LK129" t="str">
            <v>#N/A N/A</v>
          </cell>
          <cell r="LL129" t="str">
            <v>#N/A N/A</v>
          </cell>
          <cell r="LM129">
            <v>0</v>
          </cell>
          <cell r="LN129">
            <v>-401.06599999999997</v>
          </cell>
          <cell r="LO129">
            <v>-3278.3240000000001</v>
          </cell>
          <cell r="LP129">
            <v>-109.80699999999999</v>
          </cell>
          <cell r="LQ129">
            <v>-178.19899999999998</v>
          </cell>
          <cell r="LR129">
            <v>-133.03899999999999</v>
          </cell>
          <cell r="LS129">
            <v>0</v>
          </cell>
          <cell r="LT129">
            <v>0</v>
          </cell>
          <cell r="LU129" t="str">
            <v>#N/A N/A</v>
          </cell>
          <cell r="LV129" t="str">
            <v>#N/A N/A</v>
          </cell>
          <cell r="LW129" t="str">
            <v>#N/A N/A</v>
          </cell>
          <cell r="LX129" t="str">
            <v>#N/A N/A</v>
          </cell>
          <cell r="LY129" t="str">
            <v>#N/A N/A</v>
          </cell>
          <cell r="LZ129" t="str">
            <v>#N/A N/A</v>
          </cell>
          <cell r="MA129" t="str">
            <v>#N/A N/A</v>
          </cell>
          <cell r="MB129" t="str">
            <v>#N/A N/A</v>
          </cell>
          <cell r="MC129" t="str">
            <v>#N/A N/A</v>
          </cell>
          <cell r="MD129" t="str">
            <v>#N/A N/A</v>
          </cell>
          <cell r="ME129" t="str">
            <v>#N/A N/A</v>
          </cell>
          <cell r="MF129" t="str">
            <v>#N/A N/A</v>
          </cell>
          <cell r="MG129" t="str">
            <v>#N/A N/A</v>
          </cell>
          <cell r="MH129" t="str">
            <v>#N/A N/A</v>
          </cell>
          <cell r="MI129" t="str">
            <v>#N/A N/A</v>
          </cell>
          <cell r="MJ129" t="str">
            <v>#N/A N/A</v>
          </cell>
          <cell r="MK129" t="str">
            <v>#N/A N/A</v>
          </cell>
          <cell r="ML129" t="str">
            <v>#N/A N/A</v>
          </cell>
          <cell r="MM129" t="str">
            <v>#N/A N/A</v>
          </cell>
          <cell r="MN129" t="str">
            <v>#N/A N/A</v>
          </cell>
          <cell r="MO129" t="str">
            <v>#N/A N/A</v>
          </cell>
          <cell r="MP129" t="str">
            <v>#N/A N/A</v>
          </cell>
          <cell r="MQ129" t="str">
            <v>#N/A N/A</v>
          </cell>
          <cell r="MR129" t="str">
            <v>#N/A N/A</v>
          </cell>
          <cell r="MS129" t="str">
            <v>#N/A N/A</v>
          </cell>
          <cell r="MT129" t="str">
            <v>#N/A N/A</v>
          </cell>
          <cell r="MU129" t="str">
            <v>#N/A N/A</v>
          </cell>
          <cell r="MV129" t="str">
            <v>#N/A N/A</v>
          </cell>
          <cell r="MW129" t="str">
            <v>#N/A N/A</v>
          </cell>
          <cell r="MX129" t="str">
            <v>#N/A N/A</v>
          </cell>
          <cell r="MY129" t="str">
            <v>#N/A N/A</v>
          </cell>
          <cell r="MZ129" t="str">
            <v>#N/A N/A</v>
          </cell>
          <cell r="NA129" t="str">
            <v>#N/A N/A</v>
          </cell>
          <cell r="NB129" t="str">
            <v>#N/A N/A</v>
          </cell>
          <cell r="NC129" t="str">
            <v>#N/A N/A</v>
          </cell>
          <cell r="ND129" t="str">
            <v>#N/A N/A</v>
          </cell>
          <cell r="NE129" t="str">
            <v>#N/A N/A</v>
          </cell>
          <cell r="NF129">
            <v>0</v>
          </cell>
          <cell r="NG129" t="str">
            <v>#N/A N/A</v>
          </cell>
          <cell r="NH129" t="str">
            <v>#N/A N/A</v>
          </cell>
          <cell r="NI129" t="str">
            <v>#N/A N/A</v>
          </cell>
          <cell r="NJ129" t="str">
            <v>#N/A N/A</v>
          </cell>
          <cell r="NK129">
            <v>-971.68399999999997</v>
          </cell>
          <cell r="NL129">
            <v>-39.216999999999999</v>
          </cell>
          <cell r="NM129">
            <v>-0.66999999999999993</v>
          </cell>
          <cell r="NN129" t="str">
            <v>#N/A N/A</v>
          </cell>
          <cell r="NO129" t="str">
            <v>#N/A N/A</v>
          </cell>
          <cell r="NP129" t="str">
            <v>#N/A N/A</v>
          </cell>
          <cell r="NQ129" t="str">
            <v>#N/A N/A</v>
          </cell>
          <cell r="NR129" t="str">
            <v>#N/A N/A</v>
          </cell>
          <cell r="NS129" t="str">
            <v>#N/A N/A</v>
          </cell>
          <cell r="NT129" t="str">
            <v>#N/A N/A</v>
          </cell>
          <cell r="NU129">
            <v>671.11199999999997</v>
          </cell>
          <cell r="NV129">
            <v>272.53999999999996</v>
          </cell>
          <cell r="NW129">
            <v>1674.367</v>
          </cell>
          <cell r="NX129">
            <v>2192.94</v>
          </cell>
          <cell r="NY129">
            <v>2605.4339999999997</v>
          </cell>
          <cell r="NZ129">
            <v>3132.306</v>
          </cell>
          <cell r="OA129">
            <v>3453.2639999999997</v>
          </cell>
          <cell r="OB129">
            <v>3159.502</v>
          </cell>
          <cell r="OC129" t="str">
            <v>#N/A N/A</v>
          </cell>
          <cell r="OD129" t="str">
            <v>CLP</v>
          </cell>
        </row>
        <row r="130">
          <cell r="C130" t="str">
            <v>EPERVA</v>
          </cell>
          <cell r="D130">
            <v>4939</v>
          </cell>
          <cell r="E130">
            <v>8247.2001953125</v>
          </cell>
          <cell r="F130">
            <v>3858.91796875</v>
          </cell>
          <cell r="G130">
            <v>11124.9619140625</v>
          </cell>
          <cell r="H130">
            <v>2217.85400390625</v>
          </cell>
          <cell r="I130">
            <v>134506.234375</v>
          </cell>
          <cell r="J130">
            <v>150263.72243121569</v>
          </cell>
          <cell r="K130">
            <v>135772.23849134514</v>
          </cell>
          <cell r="L130">
            <v>141262.93628179509</v>
          </cell>
          <cell r="M130">
            <v>240179.98050167612</v>
          </cell>
          <cell r="N130">
            <v>272308.62032641692</v>
          </cell>
          <cell r="O130">
            <v>361398.64217104466</v>
          </cell>
          <cell r="P130">
            <v>459261.7326100737</v>
          </cell>
          <cell r="Q130">
            <v>457840.6564048109</v>
          </cell>
          <cell r="R130" t="str">
            <v>#N/A N/A</v>
          </cell>
          <cell r="S130">
            <v>4272.7001953125</v>
          </cell>
          <cell r="T130">
            <v>7799.39990234375</v>
          </cell>
          <cell r="U130">
            <v>6287.3330078125</v>
          </cell>
          <cell r="V130">
            <v>10075.916015625</v>
          </cell>
          <cell r="W130">
            <v>1518.0670166015625</v>
          </cell>
          <cell r="X130">
            <v>102972.765625</v>
          </cell>
          <cell r="Y130">
            <v>128889.33722237055</v>
          </cell>
          <cell r="Z130">
            <v>128966.21607747214</v>
          </cell>
          <cell r="AA130">
            <v>112893.98922750328</v>
          </cell>
          <cell r="AB130">
            <v>199624.13986630202</v>
          </cell>
          <cell r="AC130">
            <v>237869.79490637206</v>
          </cell>
          <cell r="AD130">
            <v>299385.67458675156</v>
          </cell>
          <cell r="AE130">
            <v>373190.54330554354</v>
          </cell>
          <cell r="AF130">
            <v>348817.53914619365</v>
          </cell>
          <cell r="AG130" t="str">
            <v>#N/A N/A</v>
          </cell>
          <cell r="AH130">
            <v>-250.4998779296875</v>
          </cell>
          <cell r="AI130">
            <v>-183.19998168945312</v>
          </cell>
          <cell r="AJ130">
            <v>-3725.2171936035156</v>
          </cell>
          <cell r="AK130">
            <v>-341.11900329589844</v>
          </cell>
          <cell r="AL130">
            <v>-682.81900024414062</v>
          </cell>
          <cell r="AM130">
            <v>35291.19921875</v>
          </cell>
          <cell r="AN130">
            <v>26476.190586931563</v>
          </cell>
          <cell r="AO130">
            <v>184678.33170105191</v>
          </cell>
          <cell r="AP130">
            <v>30846.564311765476</v>
          </cell>
          <cell r="AQ130">
            <v>34825.649766095441</v>
          </cell>
          <cell r="AR130">
            <v>25547.292034631253</v>
          </cell>
          <cell r="AS130">
            <v>49471.948725948983</v>
          </cell>
          <cell r="AT130">
            <v>63647.642337326113</v>
          </cell>
          <cell r="AU130">
            <v>72991.756437995529</v>
          </cell>
          <cell r="AV130" t="str">
            <v>#N/A N/A</v>
          </cell>
          <cell r="AW130">
            <v>-2278.89990234375</v>
          </cell>
          <cell r="AX130">
            <v>-449.29998779296875</v>
          </cell>
          <cell r="AY130">
            <v>-4114.80419921875</v>
          </cell>
          <cell r="AZ130">
            <v>-594.5260009765625</v>
          </cell>
          <cell r="BA130">
            <v>-850.79400634765625</v>
          </cell>
          <cell r="BB130">
            <v>21095.8203125</v>
          </cell>
          <cell r="BC130">
            <v>7987.0526270867422</v>
          </cell>
          <cell r="BD130">
            <v>472.17449818906107</v>
          </cell>
          <cell r="BE130">
            <v>13286.024955903153</v>
          </cell>
          <cell r="BF130">
            <v>17074.005038029594</v>
          </cell>
          <cell r="BG130">
            <v>6154.966172170587</v>
          </cell>
          <cell r="BH130">
            <v>25240.082397911679</v>
          </cell>
          <cell r="BI130">
            <v>34116.236834989235</v>
          </cell>
          <cell r="BJ130">
            <v>42752.6231345458</v>
          </cell>
          <cell r="BK130" t="str">
            <v>#N/A N/A</v>
          </cell>
          <cell r="BL130" t="str">
            <v>#N/A N/A</v>
          </cell>
          <cell r="BM130" t="str">
            <v>#N/A N/A</v>
          </cell>
          <cell r="BN130" t="str">
            <v>#N/A N/A</v>
          </cell>
          <cell r="BO130">
            <v>182.61099243164062</v>
          </cell>
          <cell r="BP130">
            <v>422.20901489257812</v>
          </cell>
          <cell r="BQ130">
            <v>1181.1729736328125</v>
          </cell>
          <cell r="BR130">
            <v>1457.2849290124675</v>
          </cell>
          <cell r="BS130" t="str">
            <v>#N/A N/A</v>
          </cell>
          <cell r="BT130">
            <v>2924.2920295557483</v>
          </cell>
          <cell r="BU130">
            <v>381.62577832876354</v>
          </cell>
          <cell r="BV130">
            <v>1878.1984321209552</v>
          </cell>
          <cell r="BW130">
            <v>10225.8376816743</v>
          </cell>
          <cell r="BX130">
            <v>5763.5759419560336</v>
          </cell>
          <cell r="BY130">
            <v>6730.4282668167043</v>
          </cell>
          <cell r="BZ130" t="str">
            <v>#N/A N/A</v>
          </cell>
          <cell r="CA130">
            <v>850.70001220703125</v>
          </cell>
          <cell r="CB130">
            <v>456.70001220703125</v>
          </cell>
          <cell r="CC130">
            <v>302.8599853515625</v>
          </cell>
          <cell r="CD130">
            <v>240.1199951171875</v>
          </cell>
          <cell r="CE130">
            <v>235.2760009765625</v>
          </cell>
          <cell r="CF130">
            <v>1024.7220458984375</v>
          </cell>
          <cell r="CG130">
            <v>1754.7114313156776</v>
          </cell>
          <cell r="CH130">
            <v>1224.8596728511741</v>
          </cell>
          <cell r="CI130">
            <v>846.94839774927595</v>
          </cell>
          <cell r="CJ130">
            <v>1203.402961320613</v>
          </cell>
          <cell r="CK130">
            <v>1932.1808313869897</v>
          </cell>
          <cell r="CL130">
            <v>10035.589538759428</v>
          </cell>
          <cell r="CM130">
            <v>10403.206055476749</v>
          </cell>
          <cell r="CN130">
            <v>9498.5460403673897</v>
          </cell>
          <cell r="CO130" t="str">
            <v>#N/A N/A</v>
          </cell>
          <cell r="CP130">
            <v>5724.3004760742187</v>
          </cell>
          <cell r="CQ130">
            <v>8362.800048828125</v>
          </cell>
          <cell r="CR130">
            <v>7851.116340637207</v>
          </cell>
          <cell r="CS130">
            <v>2488.2470092773437</v>
          </cell>
          <cell r="CT130">
            <v>4641.5991058349609</v>
          </cell>
          <cell r="CU130">
            <v>17160.801208496094</v>
          </cell>
          <cell r="CV130">
            <v>655.07139526168942</v>
          </cell>
          <cell r="CW130">
            <v>4892.7336077509954</v>
          </cell>
          <cell r="CX130">
            <v>15105.357817534348</v>
          </cell>
          <cell r="CY130">
            <v>15836.260593488018</v>
          </cell>
          <cell r="CZ130">
            <v>3290.0083877002239</v>
          </cell>
          <cell r="DA130">
            <v>8435.8206495091199</v>
          </cell>
          <cell r="DB130">
            <v>18255.985518038811</v>
          </cell>
          <cell r="DC130">
            <v>-24459.345293774837</v>
          </cell>
          <cell r="DD130" t="str">
            <v>#N/A N/A</v>
          </cell>
          <cell r="DE130">
            <v>-1180.5999755859375</v>
          </cell>
          <cell r="DF130">
            <v>-1200</v>
          </cell>
          <cell r="DG130">
            <v>-1374.35205078125</v>
          </cell>
          <cell r="DH130">
            <v>0</v>
          </cell>
          <cell r="DI130">
            <v>16.38599967956543</v>
          </cell>
          <cell r="DJ130">
            <v>3109.10009765625</v>
          </cell>
          <cell r="DK130">
            <v>1735.8604514216338</v>
          </cell>
          <cell r="DL130">
            <v>633.66371153773991</v>
          </cell>
          <cell r="DM130">
            <v>2349.1217750938681</v>
          </cell>
          <cell r="DN130">
            <v>4232.7087276996317</v>
          </cell>
          <cell r="DO130">
            <v>3864.3616627739793</v>
          </cell>
          <cell r="DP130">
            <v>2691.2185216499415</v>
          </cell>
          <cell r="DQ130">
            <v>9436.2359014039012</v>
          </cell>
          <cell r="DR130">
            <v>-7540.3056759657584</v>
          </cell>
          <cell r="DS130" t="str">
            <v>#N/A N/A</v>
          </cell>
          <cell r="DT130">
            <v>6904.89990234375</v>
          </cell>
          <cell r="DU130">
            <v>9562.7998046875</v>
          </cell>
          <cell r="DV130">
            <v>9225.46875</v>
          </cell>
          <cell r="DW130">
            <v>2488.2470703125</v>
          </cell>
          <cell r="DX130">
            <v>4625.212890625</v>
          </cell>
          <cell r="DY130">
            <v>14051.701171875</v>
          </cell>
          <cell r="DZ130">
            <v>-1080.7890561599447</v>
          </cell>
          <cell r="EA130">
            <v>4259.0698296007295</v>
          </cell>
          <cell r="EB130">
            <v>12756.236042440478</v>
          </cell>
          <cell r="EC130">
            <v>11603.551865788384</v>
          </cell>
          <cell r="ED130">
            <v>-574.35327507375666</v>
          </cell>
          <cell r="EE130">
            <v>5744.6021278591816</v>
          </cell>
          <cell r="EF130">
            <v>8819.7496166349101</v>
          </cell>
          <cell r="EG130">
            <v>-16919.039617809074</v>
          </cell>
          <cell r="EH130" t="str">
            <v>#N/A N/A</v>
          </cell>
          <cell r="EI130">
            <v>157.76499938964844</v>
          </cell>
          <cell r="EJ130">
            <v>336.66799926757812</v>
          </cell>
          <cell r="EK130">
            <v>5692.43408203125</v>
          </cell>
          <cell r="EL130">
            <v>10824.87890625</v>
          </cell>
          <cell r="EM130">
            <v>6391.01123046875</v>
          </cell>
          <cell r="EN130">
            <v>15196.4970703125</v>
          </cell>
          <cell r="EO130">
            <v>10703.813961029053</v>
          </cell>
          <cell r="EP130">
            <v>3774.4132025957106</v>
          </cell>
          <cell r="EQ130">
            <v>14481.791999999999</v>
          </cell>
          <cell r="ER130">
            <v>19306.178499999998</v>
          </cell>
          <cell r="ES130">
            <v>24737.164139999997</v>
          </cell>
          <cell r="ET130">
            <v>8321.0262000000002</v>
          </cell>
          <cell r="EU130">
            <v>20626.710299999999</v>
          </cell>
          <cell r="EV130">
            <v>14913.904199999999</v>
          </cell>
          <cell r="EW130" t="str">
            <v>#N/A N/A</v>
          </cell>
          <cell r="EX130">
            <v>130.58799743652344</v>
          </cell>
          <cell r="EY130">
            <v>66.056999206542969</v>
          </cell>
          <cell r="EZ130">
            <v>40.251998901367188</v>
          </cell>
          <cell r="FA130">
            <v>0</v>
          </cell>
          <cell r="FB130">
            <v>1549.5560302734375</v>
          </cell>
          <cell r="FC130">
            <v>10377.3779296875</v>
          </cell>
          <cell r="FD130">
            <v>17671.126379966736</v>
          </cell>
          <cell r="FE130">
            <v>44975.799277496335</v>
          </cell>
          <cell r="FF130">
            <v>15615.755999999999</v>
          </cell>
          <cell r="FG130">
            <v>8640.8434999999972</v>
          </cell>
          <cell r="FH130">
            <v>14302.414879999998</v>
          </cell>
          <cell r="FI130">
            <v>17348.2572</v>
          </cell>
          <cell r="FJ130">
            <v>24431.973299999994</v>
          </cell>
          <cell r="FK130">
            <v>26187.021600000004</v>
          </cell>
          <cell r="FL130" t="str">
            <v>#N/A N/A</v>
          </cell>
          <cell r="FM130">
            <v>941.15399169921875</v>
          </cell>
          <cell r="FN130">
            <v>743.2650146484375</v>
          </cell>
          <cell r="FO130">
            <v>500.70001220703125</v>
          </cell>
          <cell r="FP130">
            <v>2118.373046875</v>
          </cell>
          <cell r="FQ130">
            <v>568.44598388671875</v>
          </cell>
          <cell r="FR130">
            <v>29453.21875</v>
          </cell>
          <cell r="FS130">
            <v>48340.834415435791</v>
          </cell>
          <cell r="FT130">
            <v>35857.433200836182</v>
          </cell>
          <cell r="FU130">
            <v>35663.939999999995</v>
          </cell>
          <cell r="FV130">
            <v>58121.659999999996</v>
          </cell>
          <cell r="FW130">
            <v>70904.968679999991</v>
          </cell>
          <cell r="FX130">
            <v>66207.225450000013</v>
          </cell>
          <cell r="FY130">
            <v>88634.103600000002</v>
          </cell>
          <cell r="FZ130">
            <v>78554.687399999995</v>
          </cell>
          <cell r="GA130" t="str">
            <v>#N/A N/A</v>
          </cell>
          <cell r="GB130">
            <v>4056.0849609375</v>
          </cell>
          <cell r="GC130">
            <v>4759.30615234375</v>
          </cell>
          <cell r="GD130">
            <v>4468.77099609375</v>
          </cell>
          <cell r="GE130">
            <v>722.2230224609375</v>
          </cell>
          <cell r="GF130">
            <v>106.15299987792969</v>
          </cell>
          <cell r="GG130">
            <v>52015.50390625</v>
          </cell>
          <cell r="GH130">
            <v>61698.253246307373</v>
          </cell>
          <cell r="GI130">
            <v>31325.395438957214</v>
          </cell>
          <cell r="GJ130">
            <v>39136.968000000001</v>
          </cell>
          <cell r="GK130">
            <v>80251.321000000011</v>
          </cell>
          <cell r="GL130">
            <v>58942.879320000007</v>
          </cell>
          <cell r="GM130">
            <v>98569.165500000017</v>
          </cell>
          <cell r="GN130">
            <v>101402.6727</v>
          </cell>
          <cell r="GO130">
            <v>109745.84220000001</v>
          </cell>
          <cell r="GP130" t="str">
            <v>#N/A N/A</v>
          </cell>
          <cell r="GQ130">
            <v>7005.68896484375</v>
          </cell>
          <cell r="GR130">
            <v>8909.044921875</v>
          </cell>
          <cell r="GS130">
            <v>14812.8798828125</v>
          </cell>
          <cell r="GT130">
            <v>16151.7119140625</v>
          </cell>
          <cell r="GU130">
            <v>17664.23828125</v>
          </cell>
          <cell r="GV130">
            <v>120663.8359375</v>
          </cell>
          <cell r="GW130">
            <v>150653.43977355957</v>
          </cell>
          <cell r="GX130">
            <v>121777.34553222655</v>
          </cell>
          <cell r="GY130">
            <v>110414.772</v>
          </cell>
          <cell r="GZ130">
            <v>172811.15549999999</v>
          </cell>
          <cell r="HA130">
            <v>175448.28638999999</v>
          </cell>
          <cell r="HB130">
            <v>204173.58105000001</v>
          </cell>
          <cell r="HC130">
            <v>248947.3455</v>
          </cell>
          <cell r="HD130">
            <v>249420.82259999998</v>
          </cell>
          <cell r="HE130" t="str">
            <v>#N/A N/A</v>
          </cell>
          <cell r="HF130">
            <v>2625.7509765625</v>
          </cell>
          <cell r="HG130">
            <v>2593.1279296875</v>
          </cell>
          <cell r="HH130">
            <v>2019.1739501953125</v>
          </cell>
          <cell r="HI130">
            <v>1747.77099609375</v>
          </cell>
          <cell r="HJ130">
            <v>1115.6920166015625</v>
          </cell>
          <cell r="HK130">
            <v>132683.09375</v>
          </cell>
          <cell r="HL130">
            <v>171619.22483825684</v>
          </cell>
          <cell r="HM130">
            <v>190636.27255554195</v>
          </cell>
          <cell r="HN130">
            <v>174856.5</v>
          </cell>
          <cell r="HO130">
            <v>197065.57149999999</v>
          </cell>
          <cell r="HP130">
            <v>180357.79905</v>
          </cell>
          <cell r="HQ130">
            <v>263214.71940000006</v>
          </cell>
          <cell r="HR130">
            <v>302312.6693999999</v>
          </cell>
          <cell r="HS130">
            <v>315763.4976</v>
          </cell>
          <cell r="HT130" t="str">
            <v>#N/A N/A</v>
          </cell>
          <cell r="HU130">
            <v>84393</v>
          </cell>
          <cell r="HV130">
            <v>87685.5703125</v>
          </cell>
          <cell r="HW130">
            <v>97085.6015625</v>
          </cell>
          <cell r="HX130">
            <v>98600.5</v>
          </cell>
          <cell r="HY130">
            <v>101846</v>
          </cell>
          <cell r="HZ130">
            <v>260737.6875</v>
          </cell>
          <cell r="IA130">
            <v>329511.98571777344</v>
          </cell>
          <cell r="IB130">
            <v>324032.1913055419</v>
          </cell>
          <cell r="IC130">
            <v>319628.55599999998</v>
          </cell>
          <cell r="ID130">
            <v>408837.66849999997</v>
          </cell>
          <cell r="IE130">
            <v>398802.86381000001</v>
          </cell>
          <cell r="IF130">
            <v>565504.00260000012</v>
          </cell>
          <cell r="IG130">
            <v>659317.95299999986</v>
          </cell>
          <cell r="IH130">
            <v>699200.42100000009</v>
          </cell>
          <cell r="II130" t="str">
            <v>#N/A N/A</v>
          </cell>
          <cell r="IJ130">
            <v>588.99798583984375</v>
          </cell>
          <cell r="IK130">
            <v>752.198974609375</v>
          </cell>
          <cell r="IL130">
            <v>371.65301513671875</v>
          </cell>
          <cell r="IM130">
            <v>537</v>
          </cell>
          <cell r="IN130">
            <v>15.470999717712402</v>
          </cell>
          <cell r="IO130">
            <v>11092.40625</v>
          </cell>
          <cell r="IP130">
            <v>8034.2456169128418</v>
          </cell>
          <cell r="IQ130">
            <v>9334.5429822921724</v>
          </cell>
          <cell r="IR130">
            <v>9175.6080000000002</v>
          </cell>
          <cell r="IS130">
            <v>18074.444</v>
          </cell>
          <cell r="IT130">
            <v>15591.796349999997</v>
          </cell>
          <cell r="IU130">
            <v>20270.284649999998</v>
          </cell>
          <cell r="IV130">
            <v>27042.250199999999</v>
          </cell>
          <cell r="IW130">
            <v>20820.085199999998</v>
          </cell>
          <cell r="IX130" t="str">
            <v>#N/A N/A</v>
          </cell>
          <cell r="IY130">
            <v>9303.4755859375</v>
          </cell>
          <cell r="IZ130">
            <v>4745.86083984375</v>
          </cell>
          <cell r="JA130">
            <v>5329.26416015625</v>
          </cell>
          <cell r="JB130">
            <v>4698.4921875</v>
          </cell>
          <cell r="JC130">
            <v>2610.555908203125</v>
          </cell>
          <cell r="JD130">
            <v>15460.1064453125</v>
          </cell>
          <cell r="JE130">
            <v>36925.094318389893</v>
          </cell>
          <cell r="JF130">
            <v>39133.021460294724</v>
          </cell>
          <cell r="JG130">
            <v>35128.548000000003</v>
          </cell>
          <cell r="JH130">
            <v>74744.620999999999</v>
          </cell>
          <cell r="JI130">
            <v>95285.434270000012</v>
          </cell>
          <cell r="JJ130">
            <v>197394.75060000003</v>
          </cell>
          <cell r="JK130">
            <v>234671.23680000001</v>
          </cell>
          <cell r="JL130">
            <v>285499.19159999996</v>
          </cell>
          <cell r="JM130" t="str">
            <v>#N/A N/A</v>
          </cell>
          <cell r="JN130">
            <v>11393.0029296875</v>
          </cell>
          <cell r="JO130">
            <v>6356.96923828125</v>
          </cell>
          <cell r="JP130">
            <v>6446.21484375</v>
          </cell>
          <cell r="JQ130">
            <v>5651.64013671875</v>
          </cell>
          <cell r="JR130">
            <v>2931.281982421875</v>
          </cell>
          <cell r="JS130">
            <v>44789.0537109375</v>
          </cell>
          <cell r="JT130">
            <v>60269.930275917053</v>
          </cell>
          <cell r="JU130">
            <v>72884.027279806134</v>
          </cell>
          <cell r="JV130">
            <v>76560.12</v>
          </cell>
          <cell r="JW130">
            <v>135365.076</v>
          </cell>
          <cell r="JX130">
            <v>147388.79844000001</v>
          </cell>
          <cell r="JY130">
            <v>271286.68229999999</v>
          </cell>
          <cell r="JZ130">
            <v>340056.99419999996</v>
          </cell>
          <cell r="KA130">
            <v>375541.7022</v>
          </cell>
          <cell r="KB130" t="str">
            <v>#N/A N/A</v>
          </cell>
          <cell r="KC130">
            <v>36.811000823974609</v>
          </cell>
          <cell r="KD130">
            <v>71.46600341796875</v>
          </cell>
          <cell r="KE130">
            <v>105.25700378417969</v>
          </cell>
          <cell r="KF130">
            <v>7.9930000305175781</v>
          </cell>
          <cell r="KG130">
            <v>-230.531005859375</v>
          </cell>
          <cell r="KH130">
            <v>105415.1328125</v>
          </cell>
          <cell r="KI130">
            <v>134503.85974121094</v>
          </cell>
          <cell r="KJ130">
            <v>123236.26428222656</v>
          </cell>
          <cell r="KK130">
            <v>116130.924</v>
          </cell>
          <cell r="KL130">
            <v>129589.27499999999</v>
          </cell>
          <cell r="KM130">
            <v>120477.9277</v>
          </cell>
          <cell r="KN130">
            <v>149682.83969999998</v>
          </cell>
          <cell r="KO130">
            <v>157882.60739999998</v>
          </cell>
          <cell r="KP130">
            <v>153260.9682</v>
          </cell>
          <cell r="KQ130" t="str">
            <v>#N/A N/A</v>
          </cell>
          <cell r="KR130">
            <v>72999.998500823975</v>
          </cell>
          <cell r="KS130">
            <v>81328.606628417969</v>
          </cell>
          <cell r="KT130">
            <v>90639.38591003418</v>
          </cell>
          <cell r="KU130">
            <v>92948.864093780518</v>
          </cell>
          <cell r="KV130">
            <v>98914.715087890625</v>
          </cell>
          <cell r="KW130">
            <v>215948.62890625</v>
          </cell>
          <cell r="KX130">
            <v>269242.04691696167</v>
          </cell>
          <cell r="KY130">
            <v>251148.16741333005</v>
          </cell>
          <cell r="KZ130">
            <v>243068.43599999999</v>
          </cell>
          <cell r="LA130">
            <v>273472.59249999997</v>
          </cell>
          <cell r="LB130">
            <v>251414.06537000005</v>
          </cell>
          <cell r="LC130">
            <v>294217.32029999996</v>
          </cell>
          <cell r="LD130">
            <v>319260.95879999996</v>
          </cell>
          <cell r="LE130">
            <v>323658.71880000003</v>
          </cell>
          <cell r="LF130" t="str">
            <v>#N/A N/A</v>
          </cell>
          <cell r="LG130">
            <v>-170.30000305175781</v>
          </cell>
          <cell r="LH130">
            <v>-149.19999694824219</v>
          </cell>
          <cell r="LI130">
            <v>-113.43000030517578</v>
          </cell>
          <cell r="LJ130">
            <v>-83.000999450683594</v>
          </cell>
          <cell r="LK130">
            <v>0</v>
          </cell>
          <cell r="LL130">
            <v>-13125.7763671875</v>
          </cell>
          <cell r="LM130">
            <v>-17147.578908634023</v>
          </cell>
          <cell r="LN130">
            <v>-20306.296751799742</v>
          </cell>
          <cell r="LO130">
            <v>-16086.92053015768</v>
          </cell>
          <cell r="LP130">
            <v>-22496.089924044092</v>
          </cell>
          <cell r="LQ130">
            <v>-19956.952579108111</v>
          </cell>
          <cell r="LR130">
            <v>-17694.068166827321</v>
          </cell>
          <cell r="LS130">
            <v>-32632.674007105328</v>
          </cell>
          <cell r="LT130">
            <v>-26021.485551034042</v>
          </cell>
          <cell r="LU130" t="str">
            <v>#N/A N/A</v>
          </cell>
          <cell r="LV130" t="str">
            <v>#N/A N/A</v>
          </cell>
          <cell r="LW130" t="str">
            <v>#N/A N/A</v>
          </cell>
          <cell r="LX130" t="str">
            <v>#N/A N/A</v>
          </cell>
          <cell r="LY130" t="str">
            <v>#N/A N/A</v>
          </cell>
          <cell r="LZ130" t="str">
            <v>#N/A N/A</v>
          </cell>
          <cell r="MA130" t="str">
            <v>#N/A N/A</v>
          </cell>
          <cell r="MB130" t="str">
            <v>#N/A N/A</v>
          </cell>
          <cell r="MC130" t="str">
            <v>#N/A N/A</v>
          </cell>
          <cell r="MD130">
            <v>464.5213668570683</v>
          </cell>
          <cell r="ME130">
            <v>528.18168559570313</v>
          </cell>
          <cell r="MF130">
            <v>776.17936241974223</v>
          </cell>
          <cell r="MG130">
            <v>1231.1631123527438</v>
          </cell>
          <cell r="MH130">
            <v>1812.3555130940283</v>
          </cell>
          <cell r="MI130">
            <v>1824.6793365387311</v>
          </cell>
          <cell r="MJ130" t="str">
            <v>#N/A N/A</v>
          </cell>
          <cell r="MK130" t="str">
            <v>#N/A N/A</v>
          </cell>
          <cell r="ML130" t="str">
            <v>#N/A N/A</v>
          </cell>
          <cell r="MM130" t="str">
            <v>#N/A N/A</v>
          </cell>
          <cell r="MN130" t="str">
            <v>#N/A N/A</v>
          </cell>
          <cell r="MO130" t="str">
            <v>#N/A N/A</v>
          </cell>
          <cell r="MP130" t="str">
            <v>#N/A N/A</v>
          </cell>
          <cell r="MQ130" t="str">
            <v>#N/A N/A</v>
          </cell>
          <cell r="MR130" t="str">
            <v>#N/A N/A</v>
          </cell>
          <cell r="MS130">
            <v>1560.3022860402073</v>
          </cell>
          <cell r="MT130">
            <v>105.92654683650089</v>
          </cell>
          <cell r="MU130">
            <v>3053.6530179408278</v>
          </cell>
          <cell r="MV130">
            <v>979.97611116045368</v>
          </cell>
          <cell r="MW130">
            <v>2014.9968381801323</v>
          </cell>
          <cell r="MX130">
            <v>4359.0653113293411</v>
          </cell>
          <cell r="MY130" t="str">
            <v>#N/A N/A</v>
          </cell>
          <cell r="MZ130">
            <v>0</v>
          </cell>
          <cell r="NA130">
            <v>-2166.199951171875</v>
          </cell>
          <cell r="NB130">
            <v>-2853.12109375</v>
          </cell>
          <cell r="NC130">
            <v>-3136.281005859375</v>
          </cell>
          <cell r="ND130">
            <v>-756.8790283203125</v>
          </cell>
          <cell r="NE130">
            <v>-9076.650390625</v>
          </cell>
          <cell r="NF130">
            <v>-5640.1063169261461</v>
          </cell>
          <cell r="NG130">
            <v>-167.63591750221883</v>
          </cell>
          <cell r="NH130">
            <v>-1842.7883861925848</v>
          </cell>
          <cell r="NI130">
            <v>-4779.7540449237522</v>
          </cell>
          <cell r="NJ130">
            <v>-7970.4283024418264</v>
          </cell>
          <cell r="NK130">
            <v>-235.82842715489178</v>
          </cell>
          <cell r="NL130">
            <v>-4116.1875921011151</v>
          </cell>
          <cell r="NM130">
            <v>-9848.8163830470494</v>
          </cell>
          <cell r="NN130" t="str">
            <v>#N/A N/A</v>
          </cell>
          <cell r="NO130">
            <v>2028.4000244140625</v>
          </cell>
          <cell r="NP130">
            <v>266.10000610351562</v>
          </cell>
          <cell r="NQ130">
            <v>389.58700561523438</v>
          </cell>
          <cell r="NR130">
            <v>253.40699768066406</v>
          </cell>
          <cell r="NS130">
            <v>167.97500610351562</v>
          </cell>
          <cell r="NT130">
            <v>14195.37890625</v>
          </cell>
          <cell r="NU130">
            <v>18489.137959844822</v>
          </cell>
          <cell r="NV130">
            <v>184206.15720286284</v>
          </cell>
          <cell r="NW130">
            <v>17560.539355862318</v>
          </cell>
          <cell r="NX130">
            <v>17751.644728065839</v>
          </cell>
          <cell r="NY130">
            <v>19392.325862460661</v>
          </cell>
          <cell r="NZ130">
            <v>24231.866328037304</v>
          </cell>
          <cell r="OA130">
            <v>29531.405502336875</v>
          </cell>
          <cell r="OB130">
            <v>30239.133303449722</v>
          </cell>
          <cell r="OC130" t="str">
            <v>#N/A N/A</v>
          </cell>
          <cell r="OD130" t="str">
            <v>CLP</v>
          </cell>
        </row>
        <row r="131">
          <cell r="C131" t="str">
            <v>SIPSA</v>
          </cell>
          <cell r="D131">
            <v>4062.39990234375</v>
          </cell>
          <cell r="E131">
            <v>8827.9033203125</v>
          </cell>
          <cell r="F131">
            <v>9657.08984375</v>
          </cell>
          <cell r="G131">
            <v>9543.7236328125</v>
          </cell>
          <cell r="H131">
            <v>11456.787109375</v>
          </cell>
          <cell r="I131">
            <v>22906.779296875</v>
          </cell>
          <cell r="J131">
            <v>8396.0140833592886</v>
          </cell>
          <cell r="K131">
            <v>2062.4804811869512</v>
          </cell>
          <cell r="L131">
            <v>67402.509243397682</v>
          </cell>
          <cell r="M131">
            <v>147769.95125123009</v>
          </cell>
          <cell r="N131">
            <v>110834.13326783162</v>
          </cell>
          <cell r="O131">
            <v>4182.4865168941105</v>
          </cell>
          <cell r="P131">
            <v>22015.98103449562</v>
          </cell>
          <cell r="Q131">
            <v>714.2896146981542</v>
          </cell>
          <cell r="R131" t="str">
            <v>#N/A N/A</v>
          </cell>
          <cell r="S131">
            <v>0</v>
          </cell>
          <cell r="T131" t="str">
            <v>#N/A N/A</v>
          </cell>
          <cell r="U131" t="str">
            <v>#N/A N/A</v>
          </cell>
          <cell r="V131">
            <v>6820.19384765625</v>
          </cell>
          <cell r="W131">
            <v>7748.85498046875</v>
          </cell>
          <cell r="X131">
            <v>10423.1845703125</v>
          </cell>
          <cell r="Y131">
            <v>4958.3294396408473</v>
          </cell>
          <cell r="Z131">
            <v>401.20861034842801</v>
          </cell>
          <cell r="AA131">
            <v>6.1188324942753232</v>
          </cell>
          <cell r="AB131">
            <v>11.124705832143928</v>
          </cell>
          <cell r="AC131">
            <v>15.076165560784466</v>
          </cell>
          <cell r="AD131">
            <v>3926.3451369800782</v>
          </cell>
          <cell r="AE131">
            <v>2386.6010709436641</v>
          </cell>
          <cell r="AF131">
            <v>64.16167024786354</v>
          </cell>
          <cell r="AG131" t="str">
            <v>#N/A N/A</v>
          </cell>
          <cell r="AH131">
            <v>-411.5</v>
          </cell>
          <cell r="AI131">
            <v>252.5130615234375</v>
          </cell>
          <cell r="AJ131">
            <v>1067.656982421875</v>
          </cell>
          <cell r="AK131">
            <v>605.8828125</v>
          </cell>
          <cell r="AL131">
            <v>1731.9830322265625</v>
          </cell>
          <cell r="AM131">
            <v>8798.537109375</v>
          </cell>
          <cell r="AN131">
            <v>-1719.6275972890924</v>
          </cell>
          <cell r="AO131">
            <v>198.92794266856552</v>
          </cell>
          <cell r="AP131">
            <v>17419.296305786138</v>
          </cell>
          <cell r="AQ131">
            <v>27268.105043171578</v>
          </cell>
          <cell r="AR131">
            <v>13678.459114923351</v>
          </cell>
          <cell r="AS131">
            <v>-1980.7606129522214</v>
          </cell>
          <cell r="AT131">
            <v>39115.483947958521</v>
          </cell>
          <cell r="AU131">
            <v>-778.45128494601784</v>
          </cell>
          <cell r="AV131" t="str">
            <v>#N/A N/A</v>
          </cell>
          <cell r="AW131">
            <v>-953</v>
          </cell>
          <cell r="AX131">
            <v>-1205.4639892578125</v>
          </cell>
          <cell r="AY131">
            <v>-2298.906005859375</v>
          </cell>
          <cell r="AZ131">
            <v>-2875.8291015625</v>
          </cell>
          <cell r="BA131">
            <v>-1615.8299560546875</v>
          </cell>
          <cell r="BB131">
            <v>6625.13623046875</v>
          </cell>
          <cell r="BC131">
            <v>-3024.5338865993467</v>
          </cell>
          <cell r="BD131">
            <v>-83.259171249226583</v>
          </cell>
          <cell r="BE131">
            <v>8954.9113553719362</v>
          </cell>
          <cell r="BF131">
            <v>9354.4265562462442</v>
          </cell>
          <cell r="BG131">
            <v>-678.91377815661656</v>
          </cell>
          <cell r="BH131">
            <v>-1992.6511218844007</v>
          </cell>
          <cell r="BI131">
            <v>39105.77999717975</v>
          </cell>
          <cell r="BJ131">
            <v>-789.58137060125944</v>
          </cell>
          <cell r="BK131" t="str">
            <v>#N/A N/A</v>
          </cell>
          <cell r="BL131" t="str">
            <v>#N/A N/A</v>
          </cell>
          <cell r="BM131" t="str">
            <v>#N/A N/A</v>
          </cell>
          <cell r="BN131" t="str">
            <v>#N/A N/A</v>
          </cell>
          <cell r="BO131">
            <v>12.246000289916992</v>
          </cell>
          <cell r="BP131">
            <v>35.938999176025391</v>
          </cell>
          <cell r="BQ131">
            <v>95.910003662109375</v>
          </cell>
          <cell r="BR131">
            <v>42.938328353335223</v>
          </cell>
          <cell r="BS131" t="str">
            <v>#N/A N/A</v>
          </cell>
          <cell r="BT131">
            <v>1322.6876241791824</v>
          </cell>
          <cell r="BU131">
            <v>288.75866877347505</v>
          </cell>
          <cell r="BV131">
            <v>26.748035672359535</v>
          </cell>
          <cell r="BW131">
            <v>1.9817514886965697</v>
          </cell>
          <cell r="BX131">
            <v>2.2832825361814537</v>
          </cell>
          <cell r="BY131">
            <v>246.82601717800563</v>
          </cell>
          <cell r="BZ131" t="str">
            <v>#N/A N/A</v>
          </cell>
          <cell r="CA131">
            <v>669.20001220703125</v>
          </cell>
          <cell r="CB131">
            <v>648.89898681640625</v>
          </cell>
          <cell r="CC131">
            <v>718.8060302734375</v>
          </cell>
          <cell r="CD131">
            <v>729.75201416015625</v>
          </cell>
          <cell r="CE131">
            <v>928.7960205078125</v>
          </cell>
          <cell r="CF131">
            <v>663.10198974609375</v>
          </cell>
          <cell r="CG131">
            <v>217.30982214789199</v>
          </cell>
          <cell r="CH131">
            <v>134.10872567520931</v>
          </cell>
          <cell r="CI131">
            <v>9560.1658695973347</v>
          </cell>
          <cell r="CJ131">
            <v>20022.05208354774</v>
          </cell>
          <cell r="CK131">
            <v>16212.227584977772</v>
          </cell>
          <cell r="CL131">
            <v>469.17966494891283</v>
          </cell>
          <cell r="CM131">
            <v>456.08568660224529</v>
          </cell>
          <cell r="CN131">
            <v>3.273554604482833</v>
          </cell>
          <cell r="CO131" t="str">
            <v>#N/A N/A</v>
          </cell>
          <cell r="CP131">
            <v>-14914.099670410156</v>
          </cell>
          <cell r="CQ131">
            <v>-3263.9319458007812</v>
          </cell>
          <cell r="CR131">
            <v>32.352874755859375</v>
          </cell>
          <cell r="CS131">
            <v>213.2589111328125</v>
          </cell>
          <cell r="CT131">
            <v>5591.372200012207</v>
          </cell>
          <cell r="CU131">
            <v>2983.0823364257812</v>
          </cell>
          <cell r="CV131">
            <v>288.00102796182057</v>
          </cell>
          <cell r="CW131">
            <v>-190.5461501761219</v>
          </cell>
          <cell r="CX131">
            <v>1703.0750442399649</v>
          </cell>
          <cell r="CY131">
            <v>-6355.5928101900545</v>
          </cell>
          <cell r="CZ131">
            <v>-30998.541704658124</v>
          </cell>
          <cell r="DA131">
            <v>-1364.4358999675881</v>
          </cell>
          <cell r="DB131">
            <v>38054.899209902243</v>
          </cell>
          <cell r="DC131">
            <v>-1016.1113492314715</v>
          </cell>
          <cell r="DD131" t="str">
            <v>#N/A N/A</v>
          </cell>
          <cell r="DE131">
            <v>245.39999389648437</v>
          </cell>
          <cell r="DF131">
            <v>375.00601196289062</v>
          </cell>
          <cell r="DG131">
            <v>68.676002502441406</v>
          </cell>
          <cell r="DH131">
            <v>-136.42500305175781</v>
          </cell>
          <cell r="DI131">
            <v>-152.32099914550781</v>
          </cell>
          <cell r="DJ131">
            <v>-34.842998504638672</v>
          </cell>
          <cell r="DK131">
            <v>-42.938328353335223</v>
          </cell>
          <cell r="DL131">
            <v>423.56007711747816</v>
          </cell>
          <cell r="DM131">
            <v>1961.0858144152412</v>
          </cell>
          <cell r="DN131">
            <v>2816.4853069814831</v>
          </cell>
          <cell r="DO131">
            <v>1357.8275563132331</v>
          </cell>
          <cell r="DP131">
            <v>-22.294704247836407</v>
          </cell>
          <cell r="DQ131">
            <v>1404.2187597515938</v>
          </cell>
          <cell r="DR131">
            <v>1175.8608139302337</v>
          </cell>
          <cell r="DS131" t="str">
            <v>#N/A N/A</v>
          </cell>
          <cell r="DT131">
            <v>-15159.5</v>
          </cell>
          <cell r="DU131">
            <v>-3638.93798828125</v>
          </cell>
          <cell r="DV131">
            <v>-36.323001861572266</v>
          </cell>
          <cell r="DW131">
            <v>349.68399047851562</v>
          </cell>
          <cell r="DX131">
            <v>5743.69287109375</v>
          </cell>
          <cell r="DY131">
            <v>3017.925048828125</v>
          </cell>
          <cell r="DZ131">
            <v>330.93931730107442</v>
          </cell>
          <cell r="EA131">
            <v>-614.1062072578012</v>
          </cell>
          <cell r="EB131">
            <v>-258.01077017527615</v>
          </cell>
          <cell r="EC131">
            <v>-9172.0781171715371</v>
          </cell>
          <cell r="ED131">
            <v>-32356.369260971358</v>
          </cell>
          <cell r="EE131">
            <v>-1342.1411957197517</v>
          </cell>
          <cell r="EF131">
            <v>36650.680450150641</v>
          </cell>
          <cell r="EG131">
            <v>-2191.9721631617053</v>
          </cell>
          <cell r="EH131" t="str">
            <v>#N/A N/A</v>
          </cell>
          <cell r="EI131">
            <v>991.9310302734375</v>
          </cell>
          <cell r="EJ131">
            <v>497.1400146484375</v>
          </cell>
          <cell r="EK131">
            <v>509.33599853515625</v>
          </cell>
          <cell r="EL131">
            <v>638.39398193359375</v>
          </cell>
          <cell r="EM131">
            <v>1160.2010498046875</v>
          </cell>
          <cell r="EN131">
            <v>3090.60791015625</v>
          </cell>
          <cell r="EO131">
            <v>3649.0275974273682</v>
          </cell>
          <cell r="EP131">
            <v>9069.1462683677673</v>
          </cell>
          <cell r="EQ131">
            <v>50328.72</v>
          </cell>
          <cell r="ER131">
            <v>20230.888499999994</v>
          </cell>
          <cell r="ES131">
            <v>1707.3651399999999</v>
          </cell>
          <cell r="ET131">
            <v>2261.5368000000003</v>
          </cell>
          <cell r="EU131">
            <v>45965.999100000001</v>
          </cell>
          <cell r="EV131">
            <v>12027.776399999999</v>
          </cell>
          <cell r="EW131" t="str">
            <v>#N/A N/A</v>
          </cell>
          <cell r="EX131">
            <v>3443.72607421875</v>
          </cell>
          <cell r="EY131">
            <v>1374.89697265625</v>
          </cell>
          <cell r="EZ131">
            <v>73.80999755859375</v>
          </cell>
          <cell r="FA131">
            <v>670.5479736328125</v>
          </cell>
          <cell r="FB131">
            <v>213.91900634765625</v>
          </cell>
          <cell r="FC131">
            <v>255.13200378417969</v>
          </cell>
          <cell r="FD131">
            <v>24.262999219819903</v>
          </cell>
          <cell r="FE131">
            <v>4902.474577760695</v>
          </cell>
          <cell r="FF131">
            <v>690.30000000000007</v>
          </cell>
          <cell r="FG131">
            <v>454.04300000000001</v>
          </cell>
          <cell r="FH131">
            <v>1968.3056899999999</v>
          </cell>
          <cell r="FI131">
            <v>992.57505000000003</v>
          </cell>
          <cell r="FJ131">
            <v>125.6283</v>
          </cell>
          <cell r="FK131">
            <v>1360.5119999999999</v>
          </cell>
          <cell r="FL131" t="str">
            <v>#N/A N/A</v>
          </cell>
          <cell r="FM131">
            <v>431.06500244140625</v>
          </cell>
          <cell r="FN131">
            <v>19.055999755859375</v>
          </cell>
          <cell r="FO131">
            <v>533.93597412109375</v>
          </cell>
          <cell r="FP131">
            <v>402.7760009765625</v>
          </cell>
          <cell r="FQ131">
            <v>760.0789794921875</v>
          </cell>
          <cell r="FR131">
            <v>1088.7340087890625</v>
          </cell>
          <cell r="FS131">
            <v>1551.5550426244736</v>
          </cell>
          <cell r="FT131">
            <v>150.71264540255069</v>
          </cell>
          <cell r="FU131">
            <v>14784.588</v>
          </cell>
          <cell r="FV131">
            <v>18530.565000000002</v>
          </cell>
          <cell r="FW131">
            <v>739.73054999999999</v>
          </cell>
          <cell r="FX131">
            <v>119.27715000000001</v>
          </cell>
          <cell r="FY131">
            <v>18.206999999999997</v>
          </cell>
          <cell r="FZ131">
            <v>3.5429999999999997</v>
          </cell>
          <cell r="GA131" t="str">
            <v>#N/A N/A</v>
          </cell>
          <cell r="GB131">
            <v>2512.76708984375</v>
          </cell>
          <cell r="GC131">
            <v>288.9169921875</v>
          </cell>
          <cell r="GD131">
            <v>740.25701904296875</v>
          </cell>
          <cell r="GE131">
            <v>1043.073974609375</v>
          </cell>
          <cell r="GF131">
            <v>2782.201904296875</v>
          </cell>
          <cell r="GG131">
            <v>1721.8680419921875</v>
          </cell>
          <cell r="GH131">
            <v>1688.832487821579</v>
          </cell>
          <cell r="GI131">
            <v>231.3972001209855</v>
          </cell>
          <cell r="GJ131">
            <v>1695.5639999999999</v>
          </cell>
          <cell r="GK131">
            <v>2568.4079999999999</v>
          </cell>
          <cell r="GL131">
            <v>3977.7873199999999</v>
          </cell>
          <cell r="GM131">
            <v>6374.7594000000008</v>
          </cell>
          <cell r="GN131">
            <v>4824.8549999999996</v>
          </cell>
          <cell r="GO131">
            <v>5931.6906000000008</v>
          </cell>
          <cell r="GP131" t="str">
            <v>#N/A N/A</v>
          </cell>
          <cell r="GQ131">
            <v>9259.7724609375</v>
          </cell>
          <cell r="GR131">
            <v>3850.458984375</v>
          </cell>
          <cell r="GS131">
            <v>4377.38720703125</v>
          </cell>
          <cell r="GT131">
            <v>6031.73876953125</v>
          </cell>
          <cell r="GU131">
            <v>6445.22314453125</v>
          </cell>
          <cell r="GV131">
            <v>7485.93505859375</v>
          </cell>
          <cell r="GW131">
            <v>8101.2878246307373</v>
          </cell>
          <cell r="GX131">
            <v>15868.468903541565</v>
          </cell>
          <cell r="GY131">
            <v>80513.315999999992</v>
          </cell>
          <cell r="GZ131">
            <v>61142.552499999998</v>
          </cell>
          <cell r="HA131">
            <v>10153.699530000002</v>
          </cell>
          <cell r="HB131">
            <v>10957.208849999999</v>
          </cell>
          <cell r="HC131">
            <v>51737.618099999992</v>
          </cell>
          <cell r="HD131">
            <v>22598.671200000001</v>
          </cell>
          <cell r="HE131" t="str">
            <v>#N/A N/A</v>
          </cell>
          <cell r="HF131">
            <v>20515.150390625</v>
          </cell>
          <cell r="HG131">
            <v>29090.216796875</v>
          </cell>
          <cell r="HH131">
            <v>24661.40625</v>
          </cell>
          <cell r="HI131">
            <v>20561.513671875</v>
          </cell>
          <cell r="HJ131">
            <v>16861.0390625</v>
          </cell>
          <cell r="HK131">
            <v>11214.1025390625</v>
          </cell>
          <cell r="HL131">
            <v>13256.536444664001</v>
          </cell>
          <cell r="HM131">
            <v>356.22991113066672</v>
          </cell>
          <cell r="HN131">
            <v>289609.63199999998</v>
          </cell>
          <cell r="HO131">
            <v>345564.12700000004</v>
          </cell>
          <cell r="HP131">
            <v>317.91656</v>
          </cell>
          <cell r="HQ131">
            <v>335.76255000000003</v>
          </cell>
          <cell r="HR131">
            <v>381.74009999999998</v>
          </cell>
          <cell r="HS131">
            <v>11491.366199999999</v>
          </cell>
          <cell r="HT131" t="str">
            <v>#N/A N/A</v>
          </cell>
          <cell r="HU131">
            <v>58343.62890625</v>
          </cell>
          <cell r="HV131">
            <v>54777.52734375</v>
          </cell>
          <cell r="HW131">
            <v>50160.21875</v>
          </cell>
          <cell r="HX131">
            <v>48712.8671875</v>
          </cell>
          <cell r="HY131">
            <v>54367.3203125</v>
          </cell>
          <cell r="HZ131">
            <v>47989.1953125</v>
          </cell>
          <cell r="IA131">
            <v>63212.138149261475</v>
          </cell>
          <cell r="IB131">
            <v>58274.541799163817</v>
          </cell>
          <cell r="IC131">
            <v>400768.99199999997</v>
          </cell>
          <cell r="ID131">
            <v>442770.36949999997</v>
          </cell>
          <cell r="IE131">
            <v>34643.80803</v>
          </cell>
          <cell r="IF131">
            <v>33707.617500000008</v>
          </cell>
          <cell r="IG131">
            <v>65101.556099999994</v>
          </cell>
          <cell r="IH131">
            <v>49026.616799999996</v>
          </cell>
          <cell r="II131" t="str">
            <v>#N/A N/A</v>
          </cell>
          <cell r="IJ131">
            <v>1153.3570556640625</v>
          </cell>
          <cell r="IK131">
            <v>1564.718994140625</v>
          </cell>
          <cell r="IL131">
            <v>791.8709716796875</v>
          </cell>
          <cell r="IM131">
            <v>875.78900146484375</v>
          </cell>
          <cell r="IN131">
            <v>1122.14501953125</v>
          </cell>
          <cell r="IO131">
            <v>1118.594970703125</v>
          </cell>
          <cell r="IP131">
            <v>1163.9854707717896</v>
          </cell>
          <cell r="IQ131">
            <v>180.65220314562316</v>
          </cell>
          <cell r="IR131">
            <v>16163.783999999998</v>
          </cell>
          <cell r="IS131">
            <v>26357.871499999997</v>
          </cell>
          <cell r="IT131">
            <v>3985.9267499999992</v>
          </cell>
          <cell r="IU131">
            <v>5221.3966499999997</v>
          </cell>
          <cell r="IV131">
            <v>3867.1668</v>
          </cell>
          <cell r="IW131">
            <v>6025.2258000000002</v>
          </cell>
          <cell r="IX131" t="str">
            <v>#N/A N/A</v>
          </cell>
          <cell r="IY131">
            <v>8225.364990234375</v>
          </cell>
          <cell r="IZ131">
            <v>6444.10205078125</v>
          </cell>
          <cell r="JA131">
            <v>6062.22998046875</v>
          </cell>
          <cell r="JB131">
            <v>9119.427001953125</v>
          </cell>
          <cell r="JC131">
            <v>7457.134765625</v>
          </cell>
          <cell r="JD131">
            <v>1689.2960205078125</v>
          </cell>
          <cell r="JE131">
            <v>1738.6355316638947</v>
          </cell>
          <cell r="JF131" t="str">
            <v>#N/A N/A</v>
          </cell>
          <cell r="JG131">
            <v>237886.74</v>
          </cell>
          <cell r="JH131">
            <v>262013.981</v>
          </cell>
          <cell r="JI131">
            <v>6117.4998299999997</v>
          </cell>
          <cell r="JJ131">
            <v>4859.8870499999994</v>
          </cell>
          <cell r="JK131">
            <v>0</v>
          </cell>
          <cell r="JL131">
            <v>0</v>
          </cell>
          <cell r="JM131" t="str">
            <v>#N/A N/A</v>
          </cell>
          <cell r="JN131">
            <v>13262.981201171875</v>
          </cell>
          <cell r="JO131">
            <v>22459.27490234375</v>
          </cell>
          <cell r="JP131">
            <v>19279.59912109375</v>
          </cell>
          <cell r="JQ131">
            <v>19445.153076171875</v>
          </cell>
          <cell r="JR131">
            <v>18879.6064453125</v>
          </cell>
          <cell r="JS131">
            <v>4536.412109375</v>
          </cell>
          <cell r="JT131">
            <v>5871.0073812603951</v>
          </cell>
          <cell r="JU131">
            <v>9943.9898147821423</v>
          </cell>
          <cell r="JV131">
            <v>267799.89600000007</v>
          </cell>
          <cell r="JW131">
            <v>305187.54799999995</v>
          </cell>
          <cell r="JX131">
            <v>13781.970149999999</v>
          </cell>
          <cell r="JY131">
            <v>11752.2147</v>
          </cell>
          <cell r="JZ131">
            <v>17006.551799999997</v>
          </cell>
          <cell r="KA131">
            <v>11548.762799999999</v>
          </cell>
          <cell r="KB131" t="str">
            <v>#N/A N/A</v>
          </cell>
          <cell r="KC131">
            <v>10970.6298828125</v>
          </cell>
          <cell r="KD131">
            <v>7796.3369140625</v>
          </cell>
          <cell r="KE131">
            <v>6994.4140625</v>
          </cell>
          <cell r="KF131">
            <v>6114.873046875</v>
          </cell>
          <cell r="KG131">
            <v>5448.1171875</v>
          </cell>
          <cell r="KH131">
            <v>6172.078125</v>
          </cell>
          <cell r="KI131">
            <v>7965.2877435684204</v>
          </cell>
          <cell r="KJ131">
            <v>7363.0996161460862</v>
          </cell>
          <cell r="KK131">
            <v>96491.771999999997</v>
          </cell>
          <cell r="KL131">
            <v>100541.95199999999</v>
          </cell>
          <cell r="KM131">
            <v>6874.9456100000007</v>
          </cell>
          <cell r="KN131">
            <v>8059.3521000000001</v>
          </cell>
          <cell r="KO131">
            <v>6836.1215999999986</v>
          </cell>
          <cell r="KP131">
            <v>6645.9593999999997</v>
          </cell>
          <cell r="KQ131" t="str">
            <v>#N/A N/A</v>
          </cell>
          <cell r="KR131">
            <v>45080.64453125</v>
          </cell>
          <cell r="KS131">
            <v>32318.251953125</v>
          </cell>
          <cell r="KT131">
            <v>30880.6201171875</v>
          </cell>
          <cell r="KU131">
            <v>29267.71337890625</v>
          </cell>
          <cell r="KV131">
            <v>35487.71240234375</v>
          </cell>
          <cell r="KW131">
            <v>43452.783203125</v>
          </cell>
          <cell r="KX131">
            <v>57341.132061958313</v>
          </cell>
          <cell r="KY131">
            <v>48330.55222635268</v>
          </cell>
          <cell r="KZ131">
            <v>132969.09600000002</v>
          </cell>
          <cell r="LA131">
            <v>137582.82149999999</v>
          </cell>
          <cell r="LB131">
            <v>20861.837880000003</v>
          </cell>
          <cell r="LC131">
            <v>21955.402800000003</v>
          </cell>
          <cell r="LD131">
            <v>48095.004300000001</v>
          </cell>
          <cell r="LE131">
            <v>37477.853999999999</v>
          </cell>
          <cell r="LF131" t="str">
            <v>#N/A N/A</v>
          </cell>
          <cell r="LG131">
            <v>-12</v>
          </cell>
          <cell r="LH131">
            <v>-290.947998046875</v>
          </cell>
          <cell r="LI131">
            <v>-57.78900146484375</v>
          </cell>
          <cell r="LJ131">
            <v>-310.02700805664062</v>
          </cell>
          <cell r="LK131">
            <v>-715.843017578125</v>
          </cell>
          <cell r="LL131">
            <v>-448.07901000976563</v>
          </cell>
          <cell r="LM131">
            <v>-199.50613625422034</v>
          </cell>
          <cell r="LN131">
            <v>-3.3527182459623042</v>
          </cell>
          <cell r="LO131">
            <v>-32788.783725990033</v>
          </cell>
          <cell r="LP131">
            <v>-47113.129199129544</v>
          </cell>
          <cell r="LQ131">
            <v>-0.48632792131562796</v>
          </cell>
          <cell r="LR131">
            <v>0</v>
          </cell>
          <cell r="LS131">
            <v>0</v>
          </cell>
          <cell r="LT131">
            <v>0</v>
          </cell>
          <cell r="LU131" t="str">
            <v>#N/A N/A</v>
          </cell>
          <cell r="LV131" t="str">
            <v>#N/A N/A</v>
          </cell>
          <cell r="LW131" t="str">
            <v>#N/A N/A</v>
          </cell>
          <cell r="LX131" t="str">
            <v>#N/A N/A</v>
          </cell>
          <cell r="LY131" t="str">
            <v>#N/A N/A</v>
          </cell>
          <cell r="LZ131" t="str">
            <v>#N/A N/A</v>
          </cell>
          <cell r="MA131" t="str">
            <v>#N/A N/A</v>
          </cell>
          <cell r="MB131" t="str">
            <v>#N/A N/A</v>
          </cell>
          <cell r="MC131" t="str">
            <v>#N/A N/A</v>
          </cell>
          <cell r="MD131" t="str">
            <v>#N/A N/A</v>
          </cell>
          <cell r="ME131">
            <v>402.90782426851712</v>
          </cell>
          <cell r="MF131">
            <v>2.4316396065781398</v>
          </cell>
          <cell r="MG131">
            <v>0.49543787217414242</v>
          </cell>
          <cell r="MH131">
            <v>0</v>
          </cell>
          <cell r="MI131" t="str">
            <v>#N/A N/A</v>
          </cell>
          <cell r="MJ131" t="str">
            <v>#N/A N/A</v>
          </cell>
          <cell r="MK131" t="str">
            <v>#N/A N/A</v>
          </cell>
          <cell r="ML131" t="str">
            <v>#N/A N/A</v>
          </cell>
          <cell r="MM131" t="str">
            <v>#N/A N/A</v>
          </cell>
          <cell r="MN131" t="str">
            <v>#N/A N/A</v>
          </cell>
          <cell r="MO131" t="str">
            <v>#N/A N/A</v>
          </cell>
          <cell r="MP131" t="str">
            <v>#N/A N/A</v>
          </cell>
          <cell r="MQ131" t="str">
            <v>#N/A N/A</v>
          </cell>
          <cell r="MR131" t="str">
            <v>#N/A N/A</v>
          </cell>
          <cell r="MS131" t="str">
            <v>#N/A N/A</v>
          </cell>
          <cell r="MT131" t="str">
            <v>#N/A N/A</v>
          </cell>
          <cell r="MU131" t="str">
            <v>#N/A N/A</v>
          </cell>
          <cell r="MV131" t="str">
            <v>#N/A N/A</v>
          </cell>
          <cell r="MW131" t="str">
            <v>#N/A N/A</v>
          </cell>
          <cell r="MX131" t="str">
            <v>#N/A N/A</v>
          </cell>
          <cell r="MY131" t="str">
            <v>#N/A N/A</v>
          </cell>
          <cell r="MZ131">
            <v>-1.8999999761581421</v>
          </cell>
          <cell r="NA131">
            <v>-1370.6109619140625</v>
          </cell>
          <cell r="NB131">
            <v>-4.3819999694824219</v>
          </cell>
          <cell r="NC131">
            <v>-104.26300048828125</v>
          </cell>
          <cell r="ND131">
            <v>-217.46200561523437</v>
          </cell>
          <cell r="NE131">
            <v>-4275.1689453125</v>
          </cell>
          <cell r="NF131">
            <v>-15.185505512455792</v>
          </cell>
          <cell r="NG131">
            <v>-83.817958751109416</v>
          </cell>
          <cell r="NH131" t="str">
            <v>#N/A N/A</v>
          </cell>
          <cell r="NI131">
            <v>0</v>
          </cell>
          <cell r="NJ131">
            <v>0</v>
          </cell>
          <cell r="NK131">
            <v>0</v>
          </cell>
          <cell r="NL131" t="str">
            <v>#N/A N/A</v>
          </cell>
          <cell r="NM131">
            <v>-23699.225914613922</v>
          </cell>
          <cell r="NN131" t="str">
            <v>#N/A N/A</v>
          </cell>
          <cell r="NO131">
            <v>541.5</v>
          </cell>
          <cell r="NP131">
            <v>1457.97705078125</v>
          </cell>
          <cell r="NQ131">
            <v>3366.56298828125</v>
          </cell>
          <cell r="NR131">
            <v>3481.7119140625</v>
          </cell>
          <cell r="NS131">
            <v>3347.81298828125</v>
          </cell>
          <cell r="NT131">
            <v>2173.40087890625</v>
          </cell>
          <cell r="NU131">
            <v>1304.9062893102541</v>
          </cell>
          <cell r="NV131">
            <v>282.18711391779209</v>
          </cell>
          <cell r="NW131">
            <v>8464.3849504141981</v>
          </cell>
          <cell r="NX131">
            <v>17913.678486925332</v>
          </cell>
          <cell r="NY131">
            <v>14357.372893079966</v>
          </cell>
          <cell r="NZ131">
            <v>11.890508932179419</v>
          </cell>
          <cell r="OA131">
            <v>9.7039507787711781</v>
          </cell>
          <cell r="OB131">
            <v>11.130085655241635</v>
          </cell>
          <cell r="OC131" t="str">
            <v>#N/A N/A</v>
          </cell>
          <cell r="OD131" t="str">
            <v>CLP</v>
          </cell>
        </row>
        <row r="132">
          <cell r="C132" t="str">
            <v>EMELARI</v>
          </cell>
          <cell r="D132">
            <v>12010.7001953125</v>
          </cell>
          <cell r="E132">
            <v>12554.5</v>
          </cell>
          <cell r="F132">
            <v>12167.009765625</v>
          </cell>
          <cell r="G132">
            <v>13389.169921875</v>
          </cell>
          <cell r="H132">
            <v>14616.09765625</v>
          </cell>
          <cell r="I132">
            <v>18496.625</v>
          </cell>
          <cell r="J132">
            <v>25248.484375</v>
          </cell>
          <cell r="K132">
            <v>29649.98828125</v>
          </cell>
          <cell r="L132">
            <v>25760.001</v>
          </cell>
          <cell r="M132">
            <v>26877.27</v>
          </cell>
          <cell r="N132">
            <v>24266.802</v>
          </cell>
          <cell r="O132">
            <v>26260.309000000001</v>
          </cell>
          <cell r="P132">
            <v>32895.252999999997</v>
          </cell>
          <cell r="Q132">
            <v>32448.678</v>
          </cell>
          <cell r="R132">
            <v>31774.147000000001</v>
          </cell>
          <cell r="S132">
            <v>8917.099609375</v>
          </cell>
          <cell r="T132">
            <v>9136.2998046875</v>
          </cell>
          <cell r="U132">
            <v>8671.162109375</v>
          </cell>
          <cell r="V132">
            <v>9687.0322265625</v>
          </cell>
          <cell r="W132">
            <v>10554.177734375</v>
          </cell>
          <cell r="X132">
            <v>13899.174999999999</v>
          </cell>
          <cell r="Y132">
            <v>20175.98828125</v>
          </cell>
          <cell r="Z132">
            <v>25290.5546875</v>
          </cell>
          <cell r="AA132">
            <v>21462.256999999998</v>
          </cell>
          <cell r="AB132">
            <v>22285.665999999997</v>
          </cell>
          <cell r="AC132">
            <v>18855.328999999998</v>
          </cell>
          <cell r="AD132">
            <v>20901.838</v>
          </cell>
          <cell r="AE132">
            <v>27168.224999999999</v>
          </cell>
          <cell r="AF132">
            <v>27039.842000000001</v>
          </cell>
          <cell r="AG132">
            <v>25669.080999999998</v>
          </cell>
          <cell r="AH132">
            <v>1845.7999877929687</v>
          </cell>
          <cell r="AI132">
            <v>2085.7000732421875</v>
          </cell>
          <cell r="AJ132">
            <v>2121.0309448242187</v>
          </cell>
          <cell r="AK132">
            <v>2229.2589721679687</v>
          </cell>
          <cell r="AL132">
            <v>2305.366943359375</v>
          </cell>
          <cell r="AM132">
            <v>2894.973</v>
          </cell>
          <cell r="AN132">
            <v>2999.8480834960937</v>
          </cell>
          <cell r="AO132">
            <v>3408.7020263671875</v>
          </cell>
          <cell r="AP132">
            <v>3196.442</v>
          </cell>
          <cell r="AQ132">
            <v>2595.0140000000001</v>
          </cell>
          <cell r="AR132">
            <v>3840.4450000000002</v>
          </cell>
          <cell r="AS132">
            <v>3683.7469999999998</v>
          </cell>
          <cell r="AT132">
            <v>5006.5839999999998</v>
          </cell>
          <cell r="AU132">
            <v>4146.4679999999998</v>
          </cell>
          <cell r="AV132">
            <v>4230.4780000000001</v>
          </cell>
          <cell r="AW132">
            <v>1136.5999755859375</v>
          </cell>
          <cell r="AX132">
            <v>1315.800048828125</v>
          </cell>
          <cell r="AY132">
            <v>1336.9599609375</v>
          </cell>
          <cell r="AZ132">
            <v>1568.2919921875</v>
          </cell>
          <cell r="BA132">
            <v>1742.31396484375</v>
          </cell>
          <cell r="BB132">
            <v>2283.6320000000001</v>
          </cell>
          <cell r="BC132">
            <v>2306.64111328125</v>
          </cell>
          <cell r="BD132">
            <v>2587.071044921875</v>
          </cell>
          <cell r="BE132">
            <v>1486.6399999999999</v>
          </cell>
          <cell r="BF132">
            <v>1708.874</v>
          </cell>
          <cell r="BG132">
            <v>3125.9539999999997</v>
          </cell>
          <cell r="BH132">
            <v>2935.5259999999998</v>
          </cell>
          <cell r="BI132">
            <v>4260.8270000000002</v>
          </cell>
          <cell r="BJ132">
            <v>3053.9490000000001</v>
          </cell>
          <cell r="BK132">
            <v>3242.37</v>
          </cell>
          <cell r="BL132" t="str">
            <v>#N/A N/A</v>
          </cell>
          <cell r="BM132" t="str">
            <v>#N/A N/A</v>
          </cell>
          <cell r="BN132">
            <v>163.31900024414062</v>
          </cell>
          <cell r="BO132">
            <v>251.427001953125</v>
          </cell>
          <cell r="BP132">
            <v>350.36700439453125</v>
          </cell>
          <cell r="BQ132">
            <v>406.05699999999996</v>
          </cell>
          <cell r="BR132">
            <v>494.114013671875</v>
          </cell>
          <cell r="BS132" t="str">
            <v>#N/A N/A</v>
          </cell>
          <cell r="BT132">
            <v>288.80500000000001</v>
          </cell>
          <cell r="BU132">
            <v>233.97199999999998</v>
          </cell>
          <cell r="BV132">
            <v>50.854999999999997</v>
          </cell>
          <cell r="BW132">
            <v>44.652000000000001</v>
          </cell>
          <cell r="BX132">
            <v>315.02299999999997</v>
          </cell>
          <cell r="BY132">
            <v>367.60999999999996</v>
          </cell>
          <cell r="BZ132">
            <v>43.062999999999995</v>
          </cell>
          <cell r="CA132">
            <v>493.20001220703125</v>
          </cell>
          <cell r="CB132">
            <v>520.29998779296875</v>
          </cell>
          <cell r="CC132">
            <v>476.1099853515625</v>
          </cell>
          <cell r="CD132">
            <v>494.62200927734375</v>
          </cell>
          <cell r="CE132">
            <v>523.92401123046875</v>
          </cell>
          <cell r="CF132">
            <v>531.10599999999999</v>
          </cell>
          <cell r="CG132">
            <v>442.68899536132812</v>
          </cell>
          <cell r="CH132">
            <v>451.43701171875</v>
          </cell>
          <cell r="CI132">
            <v>448.267</v>
          </cell>
          <cell r="CJ132">
            <v>489.45799999999997</v>
          </cell>
          <cell r="CK132">
            <v>444.84999999999997</v>
          </cell>
          <cell r="CL132">
            <v>529.49199999999996</v>
          </cell>
          <cell r="CM132">
            <v>403.19499999999999</v>
          </cell>
          <cell r="CN132">
            <v>350.49399999999997</v>
          </cell>
          <cell r="CO132">
            <v>464.44899999999996</v>
          </cell>
          <cell r="CP132">
            <v>1092.699951171875</v>
          </cell>
          <cell r="CQ132">
            <v>1708.7000732421875</v>
          </cell>
          <cell r="CR132">
            <v>1599.3159925937653</v>
          </cell>
          <cell r="CS132">
            <v>1952.3710063695908</v>
          </cell>
          <cell r="CT132">
            <v>2183.3139409422874</v>
          </cell>
          <cell r="CU132">
            <v>2907.4189999999999</v>
          </cell>
          <cell r="CV132">
            <v>3249.4770836830139</v>
          </cell>
          <cell r="CW132">
            <v>3358.6700614690781</v>
          </cell>
          <cell r="CX132">
            <v>1663.8710000000001</v>
          </cell>
          <cell r="CY132">
            <v>2155.9670000000001</v>
          </cell>
          <cell r="CZ132">
            <v>2778.4360000000001</v>
          </cell>
          <cell r="DA132">
            <v>2897.1189999999997</v>
          </cell>
          <cell r="DB132">
            <v>5058.3310000000001</v>
          </cell>
          <cell r="DC132">
            <v>3771.7440000000001</v>
          </cell>
          <cell r="DD132">
            <v>3214.692</v>
          </cell>
          <cell r="DE132">
            <v>-23.600000381469727</v>
          </cell>
          <cell r="DF132">
            <v>233.89999389648437</v>
          </cell>
          <cell r="DG132">
            <v>47.273998260498047</v>
          </cell>
          <cell r="DH132">
            <v>39.532001495361328</v>
          </cell>
          <cell r="DI132">
            <v>42.770999908447266</v>
          </cell>
          <cell r="DJ132">
            <v>41.794999999999995</v>
          </cell>
          <cell r="DK132">
            <v>48.655998229980469</v>
          </cell>
          <cell r="DL132">
            <v>199.51400756835937</v>
          </cell>
          <cell r="DM132">
            <v>-39.789000000000001</v>
          </cell>
          <cell r="DN132">
            <v>64.715999999999994</v>
          </cell>
          <cell r="DO132">
            <v>199.12299999999999</v>
          </cell>
          <cell r="DP132">
            <v>192.54899999999998</v>
          </cell>
          <cell r="DQ132">
            <v>908.69999999999993</v>
          </cell>
          <cell r="DR132">
            <v>178.364</v>
          </cell>
          <cell r="DS132">
            <v>614.40599999999995</v>
          </cell>
          <cell r="DT132">
            <v>1116.300048828125</v>
          </cell>
          <cell r="DU132">
            <v>1474.800048828125</v>
          </cell>
          <cell r="DV132">
            <v>1552.0419921875</v>
          </cell>
          <cell r="DW132">
            <v>1912.8389892578125</v>
          </cell>
          <cell r="DX132">
            <v>2140.54296875</v>
          </cell>
          <cell r="DY132">
            <v>2865.6239999999998</v>
          </cell>
          <cell r="DZ132">
            <v>3200.821044921875</v>
          </cell>
          <cell r="EA132">
            <v>3159.156005859375</v>
          </cell>
          <cell r="EB132">
            <v>1703.6599999999999</v>
          </cell>
          <cell r="EC132">
            <v>2091.2510000000002</v>
          </cell>
          <cell r="ED132">
            <v>2579.3130000000001</v>
          </cell>
          <cell r="EE132">
            <v>2704.5699999999997</v>
          </cell>
          <cell r="EF132">
            <v>4149.6310000000003</v>
          </cell>
          <cell r="EG132">
            <v>3593.3799999999997</v>
          </cell>
          <cell r="EH132">
            <v>2600.2860000000001</v>
          </cell>
          <cell r="EI132">
            <v>128.97200012207031</v>
          </cell>
          <cell r="EJ132">
            <v>167.8699951171875</v>
          </cell>
          <cell r="EK132">
            <v>136.44099426269531</v>
          </cell>
          <cell r="EL132">
            <v>119.47499847412109</v>
          </cell>
          <cell r="EM132">
            <v>134.86799621582031</v>
          </cell>
          <cell r="EN132">
            <v>154.44999999999999</v>
          </cell>
          <cell r="EO132">
            <v>245.95399475097656</v>
          </cell>
          <cell r="EP132">
            <v>157.54800415039062</v>
          </cell>
          <cell r="EQ132">
            <v>237.29299999999998</v>
          </cell>
          <cell r="ER132">
            <v>285.49</v>
          </cell>
          <cell r="ES132">
            <v>436.97800000000001</v>
          </cell>
          <cell r="ET132">
            <v>278.75599999999997</v>
          </cell>
          <cell r="EU132">
            <v>180.143</v>
          </cell>
          <cell r="EV132">
            <v>120.24</v>
          </cell>
          <cell r="EW132">
            <v>133.458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 t="str">
            <v>#N/A N/A</v>
          </cell>
          <cell r="FF132" t="str">
            <v>#N/A N/A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2325.56689453125</v>
          </cell>
          <cell r="FN132">
            <v>2379.66796875</v>
          </cell>
          <cell r="FO132">
            <v>2392.4208984375</v>
          </cell>
          <cell r="FP132">
            <v>2331.720947265625</v>
          </cell>
          <cell r="FQ132">
            <v>2951.5029296875</v>
          </cell>
          <cell r="FR132">
            <v>3820.0919999999996</v>
          </cell>
          <cell r="FS132">
            <v>4989.2900390625</v>
          </cell>
          <cell r="FT132">
            <v>5196.02783203125</v>
          </cell>
          <cell r="FU132">
            <v>4095.5409999999997</v>
          </cell>
          <cell r="FV132">
            <v>5057.0230000000001</v>
          </cell>
          <cell r="FW132">
            <v>8077.5349999999999</v>
          </cell>
          <cell r="FX132">
            <v>8885.9089999999997</v>
          </cell>
          <cell r="FY132">
            <v>11889.258</v>
          </cell>
          <cell r="FZ132">
            <v>8966.3860000000004</v>
          </cell>
          <cell r="GA132">
            <v>6118.9219999999996</v>
          </cell>
          <cell r="GB132">
            <v>24.433000564575195</v>
          </cell>
          <cell r="GC132">
            <v>27.554000854492187</v>
          </cell>
          <cell r="GD132">
            <v>82.837997436523438</v>
          </cell>
          <cell r="GE132">
            <v>96.863998413085938</v>
          </cell>
          <cell r="GF132">
            <v>102.94599914550781</v>
          </cell>
          <cell r="GG132">
            <v>84.899999999999991</v>
          </cell>
          <cell r="GH132">
            <v>232.06700134277344</v>
          </cell>
          <cell r="GI132">
            <v>4.4640002250671387</v>
          </cell>
          <cell r="GJ132">
            <v>20.634999999999998</v>
          </cell>
          <cell r="GK132">
            <v>14.193999999999999</v>
          </cell>
          <cell r="GL132">
            <v>9.3780000000000001</v>
          </cell>
          <cell r="GM132">
            <v>0.69599999999999995</v>
          </cell>
          <cell r="GN132">
            <v>0</v>
          </cell>
          <cell r="GO132">
            <v>0</v>
          </cell>
          <cell r="GP132" t="str">
            <v>#N/A N/A</v>
          </cell>
          <cell r="GQ132">
            <v>3489.04296875</v>
          </cell>
          <cell r="GR132">
            <v>3405.693115234375</v>
          </cell>
          <cell r="GS132">
            <v>3752.654052734375</v>
          </cell>
          <cell r="GT132">
            <v>4947.3291015625</v>
          </cell>
          <cell r="GU132">
            <v>5547.3369140625</v>
          </cell>
          <cell r="GV132">
            <v>5996.2269999999999</v>
          </cell>
          <cell r="GW132">
            <v>6446.5341796875</v>
          </cell>
          <cell r="GX132">
            <v>6965.26123046875</v>
          </cell>
          <cell r="GY132">
            <v>6661.2389999999996</v>
          </cell>
          <cell r="GZ132">
            <v>7768.7439999999997</v>
          </cell>
          <cell r="HA132">
            <v>11710.127999999999</v>
          </cell>
          <cell r="HB132">
            <v>12182.217999999999</v>
          </cell>
          <cell r="HC132">
            <v>12968.642</v>
          </cell>
          <cell r="HD132">
            <v>10283.271999999999</v>
          </cell>
          <cell r="HE132">
            <v>10924.402</v>
          </cell>
          <cell r="HF132">
            <v>11648.5263671875</v>
          </cell>
          <cell r="HG132">
            <v>12086.33203125</v>
          </cell>
          <cell r="HH132">
            <v>12041.646484375</v>
          </cell>
          <cell r="HI132">
            <v>12319.515625</v>
          </cell>
          <cell r="HJ132">
            <v>12409.3369140625</v>
          </cell>
          <cell r="HK132">
            <v>13330.617999999999</v>
          </cell>
          <cell r="HL132">
            <v>15008.0810546875</v>
          </cell>
          <cell r="HM132">
            <v>17936.84375</v>
          </cell>
          <cell r="HN132">
            <v>19298.96</v>
          </cell>
          <cell r="HO132">
            <v>19538.058000000001</v>
          </cell>
          <cell r="HP132">
            <v>20444.630999999998</v>
          </cell>
          <cell r="HQ132">
            <v>20568.902999999998</v>
          </cell>
          <cell r="HR132">
            <v>24849.239999999998</v>
          </cell>
          <cell r="HS132">
            <v>25046.038</v>
          </cell>
          <cell r="HT132">
            <v>31006.225999999999</v>
          </cell>
          <cell r="HU132">
            <v>19325.892578125</v>
          </cell>
          <cell r="HV132">
            <v>19463.607421875</v>
          </cell>
          <cell r="HW132">
            <v>19908.70703125</v>
          </cell>
          <cell r="HX132">
            <v>21675.1640625</v>
          </cell>
          <cell r="HY132">
            <v>22759.197265625</v>
          </cell>
          <cell r="HZ132">
            <v>24696.341</v>
          </cell>
          <cell r="IA132">
            <v>27210.404296875</v>
          </cell>
          <cell r="IB132">
            <v>32045.134765625</v>
          </cell>
          <cell r="IC132">
            <v>33706.826000000001</v>
          </cell>
          <cell r="ID132">
            <v>35205.690999999999</v>
          </cell>
          <cell r="IE132">
            <v>40770.464</v>
          </cell>
          <cell r="IF132">
            <v>41515.788</v>
          </cell>
          <cell r="IG132">
            <v>48329.299999999996</v>
          </cell>
          <cell r="IH132">
            <v>46224.811999999998</v>
          </cell>
          <cell r="II132">
            <v>53414.053999999996</v>
          </cell>
          <cell r="IJ132">
            <v>920.7769775390625</v>
          </cell>
          <cell r="IK132">
            <v>750.927978515625</v>
          </cell>
          <cell r="IL132">
            <v>832.3070068359375</v>
          </cell>
          <cell r="IM132">
            <v>778.03802490234375</v>
          </cell>
          <cell r="IN132">
            <v>1180.22705078125</v>
          </cell>
          <cell r="IO132">
            <v>1540.779</v>
          </cell>
          <cell r="IP132">
            <v>2150.179931640625</v>
          </cell>
          <cell r="IQ132">
            <v>2595.589111328125</v>
          </cell>
          <cell r="IR132">
            <v>2668.24</v>
          </cell>
          <cell r="IS132">
            <v>3660.7709999999997</v>
          </cell>
          <cell r="IT132">
            <v>8429.0480000000007</v>
          </cell>
          <cell r="IU132">
            <v>7760.1319999999996</v>
          </cell>
          <cell r="IV132">
            <v>3246.308</v>
          </cell>
          <cell r="IW132">
            <v>2915.127</v>
          </cell>
          <cell r="IX132">
            <v>3654.22</v>
          </cell>
          <cell r="IY132">
            <v>1965.1159362792969</v>
          </cell>
          <cell r="IZ132">
            <v>1805.1109466552734</v>
          </cell>
          <cell r="JA132">
            <v>1662.7140502929687</v>
          </cell>
          <cell r="JB132">
            <v>1534.114013671875</v>
          </cell>
          <cell r="JC132">
            <v>1437.3529663085937</v>
          </cell>
          <cell r="JD132">
            <v>1256.4989999999998</v>
          </cell>
          <cell r="JE132">
            <v>9056.8190612792969</v>
          </cell>
          <cell r="JF132">
            <v>8550.02783203125</v>
          </cell>
          <cell r="JG132">
            <v>8796.3919999999998</v>
          </cell>
          <cell r="JH132">
            <v>8893.2609999999986</v>
          </cell>
          <cell r="JI132">
            <v>8905.24</v>
          </cell>
          <cell r="JJ132">
            <v>9000.2900000000009</v>
          </cell>
          <cell r="JK132">
            <v>9067.2509999999984</v>
          </cell>
          <cell r="JL132">
            <v>9222.9490000000005</v>
          </cell>
          <cell r="JM132">
            <v>9335.6949999999997</v>
          </cell>
          <cell r="JN132">
            <v>11515.011108398438</v>
          </cell>
          <cell r="JO132">
            <v>11139.774047851563</v>
          </cell>
          <cell r="JP132">
            <v>10978.515991210938</v>
          </cell>
          <cell r="JQ132">
            <v>11884.278930664063</v>
          </cell>
          <cell r="JR132">
            <v>12189.309936523438</v>
          </cell>
          <cell r="JS132">
            <v>12558.555</v>
          </cell>
          <cell r="JT132">
            <v>13255.176086425781</v>
          </cell>
          <cell r="JU132">
            <v>13885.669311523438</v>
          </cell>
          <cell r="JV132">
            <v>13664.050999999999</v>
          </cell>
          <cell r="JW132">
            <v>14875.813</v>
          </cell>
          <cell r="JX132">
            <v>19571.285</v>
          </cell>
          <cell r="JY132">
            <v>18784.053</v>
          </cell>
          <cell r="JZ132">
            <v>21166.739999999998</v>
          </cell>
          <cell r="KA132">
            <v>17779.494999999999</v>
          </cell>
          <cell r="KB132">
            <v>20538.921000000002</v>
          </cell>
          <cell r="KC132">
            <v>0</v>
          </cell>
          <cell r="KD132">
            <v>0</v>
          </cell>
          <cell r="KE132">
            <v>0</v>
          </cell>
          <cell r="KF132">
            <v>0</v>
          </cell>
          <cell r="KG132">
            <v>0</v>
          </cell>
          <cell r="KH132">
            <v>0</v>
          </cell>
          <cell r="KI132">
            <v>0</v>
          </cell>
          <cell r="KJ132">
            <v>0</v>
          </cell>
          <cell r="KK132">
            <v>0</v>
          </cell>
          <cell r="KL132">
            <v>0</v>
          </cell>
          <cell r="KM132">
            <v>0</v>
          </cell>
          <cell r="KN132">
            <v>0</v>
          </cell>
          <cell r="KO132">
            <v>0</v>
          </cell>
          <cell r="KP132">
            <v>0</v>
          </cell>
          <cell r="KQ132">
            <v>0</v>
          </cell>
          <cell r="KR132">
            <v>7810.8809814453125</v>
          </cell>
          <cell r="KS132">
            <v>8323.833740234375</v>
          </cell>
          <cell r="KT132">
            <v>8930.192138671875</v>
          </cell>
          <cell r="KU132">
            <v>9790.885986328125</v>
          </cell>
          <cell r="KV132">
            <v>10569.88818359375</v>
          </cell>
          <cell r="KW132">
            <v>12137.786</v>
          </cell>
          <cell r="KX132">
            <v>13955.22900390625</v>
          </cell>
          <cell r="KY132">
            <v>18159.46630859375</v>
          </cell>
          <cell r="KZ132">
            <v>20042.774999999998</v>
          </cell>
          <cell r="LA132">
            <v>20329.878000000001</v>
          </cell>
          <cell r="LB132">
            <v>21199.179</v>
          </cell>
          <cell r="LC132">
            <v>22731.735000000001</v>
          </cell>
          <cell r="LD132">
            <v>27162.559999999994</v>
          </cell>
          <cell r="LE132">
            <v>28445.317000000003</v>
          </cell>
          <cell r="LF132">
            <v>32875.133000000002</v>
          </cell>
          <cell r="LG132">
            <v>-844.70001220703125</v>
          </cell>
          <cell r="LH132">
            <v>-474.39999389648437</v>
          </cell>
          <cell r="LI132">
            <v>-465.58499145507812</v>
          </cell>
          <cell r="LJ132">
            <v>-571.0789794921875</v>
          </cell>
          <cell r="LK132">
            <v>-503.24301147460938</v>
          </cell>
          <cell r="LL132">
            <v>-713.68599999999992</v>
          </cell>
          <cell r="LM132">
            <v>-1212.4840087890625</v>
          </cell>
          <cell r="LN132">
            <v>-1230.89404296875</v>
          </cell>
          <cell r="LO132">
            <v>-1411.9829999999999</v>
          </cell>
          <cell r="LP132">
            <v>-1508.345</v>
          </cell>
          <cell r="LQ132">
            <v>-1644.49</v>
          </cell>
          <cell r="LR132">
            <v>-1276.7049999999999</v>
          </cell>
          <cell r="LS132">
            <v>-1191.252</v>
          </cell>
          <cell r="LT132">
            <v>-1444.7809999999999</v>
          </cell>
          <cell r="LU132">
            <v>-2521.0079999999998</v>
          </cell>
          <cell r="LV132" t="str">
            <v>#N/A N/A</v>
          </cell>
          <cell r="LW132" t="str">
            <v>#N/A N/A</v>
          </cell>
          <cell r="LX132" t="str">
            <v>#N/A N/A</v>
          </cell>
          <cell r="LY132" t="str">
            <v>#N/A N/A</v>
          </cell>
          <cell r="LZ132" t="str">
            <v>#N/A N/A</v>
          </cell>
          <cell r="MA132" t="str">
            <v>#N/A N/A</v>
          </cell>
          <cell r="MB132" t="str">
            <v>#N/A N/A</v>
          </cell>
          <cell r="MC132" t="str">
            <v>#N/A N/A</v>
          </cell>
          <cell r="MD132">
            <v>283.57599999999996</v>
          </cell>
          <cell r="ME132" t="str">
            <v>#N/A N/A</v>
          </cell>
          <cell r="MF132">
            <v>417.988</v>
          </cell>
          <cell r="MG132">
            <v>484</v>
          </cell>
          <cell r="MH132">
            <v>478.07899999999995</v>
          </cell>
          <cell r="MI132">
            <v>352.46199999999999</v>
          </cell>
          <cell r="MJ132">
            <v>331.79399999999998</v>
          </cell>
          <cell r="MK132" t="str">
            <v>#N/A N/A</v>
          </cell>
          <cell r="ML132" t="str">
            <v>#N/A N/A</v>
          </cell>
          <cell r="MM132" t="str">
            <v>#N/A N/A</v>
          </cell>
          <cell r="MN132" t="str">
            <v>#N/A N/A</v>
          </cell>
          <cell r="MO132" t="str">
            <v>#N/A N/A</v>
          </cell>
          <cell r="MP132" t="str">
            <v>#N/A N/A</v>
          </cell>
          <cell r="MQ132" t="str">
            <v>#N/A N/A</v>
          </cell>
          <cell r="MR132" t="str">
            <v>#N/A N/A</v>
          </cell>
          <cell r="MS132">
            <v>135.208</v>
          </cell>
          <cell r="MT132">
            <v>236.97</v>
          </cell>
          <cell r="MU132">
            <v>-284.702</v>
          </cell>
          <cell r="MV132">
            <v>340.483</v>
          </cell>
          <cell r="MW132">
            <v>505.02699999999999</v>
          </cell>
          <cell r="MX132">
            <v>-229</v>
          </cell>
          <cell r="MY132">
            <v>1448.29</v>
          </cell>
          <cell r="MZ132">
            <v>-1135.5</v>
          </cell>
          <cell r="NA132">
            <v>-1158.4000244140625</v>
          </cell>
          <cell r="NB132">
            <v>-1022.8109741210937</v>
          </cell>
          <cell r="NC132">
            <v>-1211.0489501953125</v>
          </cell>
          <cell r="ND132">
            <v>-1630.1700439453125</v>
          </cell>
          <cell r="NE132">
            <v>-2345.9719999999998</v>
          </cell>
          <cell r="NF132">
            <v>-2444.81591796875</v>
          </cell>
          <cell r="NG132">
            <v>-2069.716064453125</v>
          </cell>
          <cell r="NH132">
            <v>-1305.732</v>
          </cell>
          <cell r="NI132">
            <v>-1858.1309999999999</v>
          </cell>
          <cell r="NJ132">
            <v>-2295.1759999999999</v>
          </cell>
          <cell r="NK132">
            <v>-1194.51</v>
          </cell>
          <cell r="NL132">
            <v>-3181.9609999999998</v>
          </cell>
          <cell r="NM132">
            <v>-2315.2439999999997</v>
          </cell>
          <cell r="NN132">
            <v>-2050.5059999999999</v>
          </cell>
          <cell r="NO132">
            <v>709.20001220703125</v>
          </cell>
          <cell r="NP132">
            <v>769.9000244140625</v>
          </cell>
          <cell r="NQ132">
            <v>784.07098388671875</v>
          </cell>
          <cell r="NR132">
            <v>660.96697998046875</v>
          </cell>
          <cell r="NS132">
            <v>563.052978515625</v>
          </cell>
          <cell r="NT132">
            <v>611.34100000000001</v>
          </cell>
          <cell r="NU132">
            <v>693.20697021484375</v>
          </cell>
          <cell r="NV132">
            <v>821.6309814453125</v>
          </cell>
          <cell r="NW132">
            <v>1709.8019999999999</v>
          </cell>
          <cell r="NX132">
            <v>886.14</v>
          </cell>
          <cell r="NY132">
            <v>714.49099999999999</v>
          </cell>
          <cell r="NZ132">
            <v>748.221</v>
          </cell>
          <cell r="OA132">
            <v>745.75699999999995</v>
          </cell>
          <cell r="OB132">
            <v>1092.519</v>
          </cell>
          <cell r="OC132">
            <v>988.10799999999995</v>
          </cell>
          <cell r="OD132" t="str">
            <v>CLP</v>
          </cell>
        </row>
        <row r="133">
          <cell r="C133" t="str">
            <v>LITORAL</v>
          </cell>
          <cell r="D133">
            <v>5569.5</v>
          </cell>
          <cell r="E133">
            <v>5933.5</v>
          </cell>
          <cell r="F133">
            <v>6470.44580078125</v>
          </cell>
          <cell r="G133">
            <v>7270.67578125</v>
          </cell>
          <cell r="H133">
            <v>8042.0469999999996</v>
          </cell>
          <cell r="I133">
            <v>9987.591796875</v>
          </cell>
          <cell r="J133">
            <v>12280.298828125</v>
          </cell>
          <cell r="K133">
            <v>12540.153</v>
          </cell>
          <cell r="L133">
            <v>12068.507</v>
          </cell>
          <cell r="M133">
            <v>13405.424999999999</v>
          </cell>
          <cell r="N133">
            <v>12629.717000000001</v>
          </cell>
          <cell r="O133">
            <v>10181.697</v>
          </cell>
          <cell r="P133">
            <v>11616.293</v>
          </cell>
          <cell r="Q133">
            <v>13040.074000000001</v>
          </cell>
          <cell r="R133" t="str">
            <v>#N/A N/A</v>
          </cell>
          <cell r="S133">
            <v>3537</v>
          </cell>
          <cell r="T133">
            <v>3622.10009765625</v>
          </cell>
          <cell r="U133">
            <v>4062.555908203125</v>
          </cell>
          <cell r="V133">
            <v>4588.701171875</v>
          </cell>
          <cell r="W133">
            <v>5040.3310000000001</v>
          </cell>
          <cell r="X133">
            <v>6434.81103515625</v>
          </cell>
          <cell r="Y133">
            <v>8260.09765625</v>
          </cell>
          <cell r="Z133">
            <v>8878.5759999999991</v>
          </cell>
          <cell r="AA133">
            <v>8287.1239999999998</v>
          </cell>
          <cell r="AB133">
            <v>9209.2960000000003</v>
          </cell>
          <cell r="AC133">
            <v>8297.7209999999995</v>
          </cell>
          <cell r="AD133">
            <v>7179.5</v>
          </cell>
          <cell r="AE133">
            <v>8416.6990000000005</v>
          </cell>
          <cell r="AF133">
            <v>9608.637999999999</v>
          </cell>
          <cell r="AG133" t="str">
            <v>#N/A N/A</v>
          </cell>
          <cell r="AH133">
            <v>1531.3000183105469</v>
          </cell>
          <cell r="AI133">
            <v>1735.4999389648437</v>
          </cell>
          <cell r="AJ133">
            <v>1832.1079406738281</v>
          </cell>
          <cell r="AK133">
            <v>2064.3469848632812</v>
          </cell>
          <cell r="AL133">
            <v>2473.9760000000001</v>
          </cell>
          <cell r="AM133">
            <v>3081.1930541992187</v>
          </cell>
          <cell r="AN133">
            <v>3409.737060546875</v>
          </cell>
          <cell r="AO133">
            <v>3648.739</v>
          </cell>
          <cell r="AP133">
            <v>3349.9780000000001</v>
          </cell>
          <cell r="AQ133">
            <v>3343.2930000000001</v>
          </cell>
          <cell r="AR133">
            <v>3803.8139999999999</v>
          </cell>
          <cell r="AS133">
            <v>2617.4349999999999</v>
          </cell>
          <cell r="AT133">
            <v>2858.1390000000001</v>
          </cell>
          <cell r="AU133">
            <v>3087.3270000000002</v>
          </cell>
          <cell r="AV133" t="str">
            <v>#N/A N/A</v>
          </cell>
          <cell r="AW133">
            <v>1168.9000244140625</v>
          </cell>
          <cell r="AX133">
            <v>1355.199951171875</v>
          </cell>
          <cell r="AY133">
            <v>1435.178955078125</v>
          </cell>
          <cell r="AZ133">
            <v>1587.1729736328125</v>
          </cell>
          <cell r="BA133">
            <v>1921.068</v>
          </cell>
          <cell r="BB133">
            <v>2411.259033203125</v>
          </cell>
          <cell r="BC133">
            <v>2686.2890625</v>
          </cell>
          <cell r="BD133">
            <v>3029.288</v>
          </cell>
          <cell r="BE133">
            <v>2852.9829999999997</v>
          </cell>
          <cell r="BF133">
            <v>2850.759</v>
          </cell>
          <cell r="BG133">
            <v>3309.123</v>
          </cell>
          <cell r="BH133">
            <v>2076.4870000000001</v>
          </cell>
          <cell r="BI133">
            <v>2304.7629999999999</v>
          </cell>
          <cell r="BJ133">
            <v>2522.123</v>
          </cell>
          <cell r="BK133" t="str">
            <v>#N/A N/A</v>
          </cell>
          <cell r="BL133" t="str">
            <v>#N/A N/A</v>
          </cell>
          <cell r="BM133" t="str">
            <v>#N/A N/A</v>
          </cell>
          <cell r="BN133" t="str">
            <v>#N/A N/A</v>
          </cell>
          <cell r="BO133" t="str">
            <v>#N/A N/A</v>
          </cell>
          <cell r="BP133">
            <v>0</v>
          </cell>
          <cell r="BQ133">
            <v>0</v>
          </cell>
          <cell r="BR133">
            <v>0</v>
          </cell>
          <cell r="BS133" t="str">
            <v>#N/A N/A</v>
          </cell>
          <cell r="BT133" t="str">
            <v>#N/A N/A</v>
          </cell>
          <cell r="BU133" t="str">
            <v>#N/A N/A</v>
          </cell>
          <cell r="BV133" t="str">
            <v>#N/A N/A</v>
          </cell>
          <cell r="BW133" t="str">
            <v>#N/A N/A</v>
          </cell>
          <cell r="BX133">
            <v>0</v>
          </cell>
          <cell r="BY133">
            <v>0</v>
          </cell>
          <cell r="BZ133" t="str">
            <v>#N/A N/A</v>
          </cell>
          <cell r="CA133">
            <v>133.19999694824219</v>
          </cell>
          <cell r="CB133">
            <v>115.80000305175781</v>
          </cell>
          <cell r="CC133">
            <v>112.61399841308594</v>
          </cell>
          <cell r="CD133">
            <v>153.18899536132812</v>
          </cell>
          <cell r="CE133">
            <v>151.375</v>
          </cell>
          <cell r="CF133">
            <v>112.26999664306641</v>
          </cell>
          <cell r="CG133">
            <v>70.222999572753906</v>
          </cell>
          <cell r="CH133" t="str">
            <v>#N/A N/A</v>
          </cell>
          <cell r="CI133" t="str">
            <v>#N/A N/A</v>
          </cell>
          <cell r="CJ133" t="str">
            <v>#N/A N/A</v>
          </cell>
          <cell r="CK133">
            <v>3.585</v>
          </cell>
          <cell r="CL133">
            <v>7.899</v>
          </cell>
          <cell r="CM133">
            <v>14.365</v>
          </cell>
          <cell r="CN133">
            <v>8.3829999999999991</v>
          </cell>
          <cell r="CO133" t="str">
            <v>#N/A N/A</v>
          </cell>
          <cell r="CP133">
            <v>1338.4000396728516</v>
          </cell>
          <cell r="CQ133">
            <v>1462.4999542236328</v>
          </cell>
          <cell r="CR133">
            <v>1821.3389434814453</v>
          </cell>
          <cell r="CS133">
            <v>2224.4349670410156</v>
          </cell>
          <cell r="CT133">
            <v>2514.1980000000003</v>
          </cell>
          <cell r="CU133">
            <v>3068.5930404663086</v>
          </cell>
          <cell r="CV133">
            <v>3404.2880477905273</v>
          </cell>
          <cell r="CW133">
            <v>3037.3270000000002</v>
          </cell>
          <cell r="CX133">
            <v>2856.7729999999997</v>
          </cell>
          <cell r="CY133">
            <v>3163.654</v>
          </cell>
          <cell r="CZ133">
            <v>3310.875</v>
          </cell>
          <cell r="DA133">
            <v>2069.6959999999999</v>
          </cell>
          <cell r="DB133">
            <v>2292.654</v>
          </cell>
          <cell r="DC133">
            <v>2522.8879999999999</v>
          </cell>
          <cell r="DD133" t="str">
            <v>#N/A N/A</v>
          </cell>
          <cell r="DE133">
            <v>208</v>
          </cell>
          <cell r="DF133">
            <v>266.89999389648437</v>
          </cell>
          <cell r="DG133">
            <v>339.46798706054687</v>
          </cell>
          <cell r="DH133">
            <v>391.71099853515625</v>
          </cell>
          <cell r="DI133">
            <v>440.91399999999999</v>
          </cell>
          <cell r="DJ133">
            <v>536.75897216796875</v>
          </cell>
          <cell r="DK133">
            <v>587.0059814453125</v>
          </cell>
          <cell r="DL133">
            <v>520.64400000000001</v>
          </cell>
          <cell r="DM133">
            <v>454.97699999999998</v>
          </cell>
          <cell r="DN133">
            <v>584.24099999999999</v>
          </cell>
          <cell r="DO133">
            <v>704.81</v>
          </cell>
          <cell r="DP133">
            <v>387.476</v>
          </cell>
          <cell r="DQ133">
            <v>376.87</v>
          </cell>
          <cell r="DR133">
            <v>518.64400000000001</v>
          </cell>
          <cell r="DS133" t="str">
            <v>#N/A N/A</v>
          </cell>
          <cell r="DT133">
            <v>1130.4000244140625</v>
          </cell>
          <cell r="DU133">
            <v>1195.5999755859375</v>
          </cell>
          <cell r="DV133">
            <v>1481.8709716796875</v>
          </cell>
          <cell r="DW133">
            <v>1832.7239990234375</v>
          </cell>
          <cell r="DX133">
            <v>2073.2840000000001</v>
          </cell>
          <cell r="DY133">
            <v>2531.833984375</v>
          </cell>
          <cell r="DZ133">
            <v>2817.281982421875</v>
          </cell>
          <cell r="EA133">
            <v>2516.683</v>
          </cell>
          <cell r="EB133">
            <v>2401.7959999999998</v>
          </cell>
          <cell r="EC133">
            <v>2579.413</v>
          </cell>
          <cell r="ED133">
            <v>2606.0650000000001</v>
          </cell>
          <cell r="EE133">
            <v>1682.22</v>
          </cell>
          <cell r="EF133">
            <v>1915.7839999999999</v>
          </cell>
          <cell r="EG133">
            <v>2004.2439999999999</v>
          </cell>
          <cell r="EH133" t="str">
            <v>#N/A N/A</v>
          </cell>
          <cell r="EI133">
            <v>64.597999572753906</v>
          </cell>
          <cell r="EJ133">
            <v>75.712997436523438</v>
          </cell>
          <cell r="EK133">
            <v>73.364997863769531</v>
          </cell>
          <cell r="EL133">
            <v>75.379997253417969</v>
          </cell>
          <cell r="EM133">
            <v>83.856999999999999</v>
          </cell>
          <cell r="EN133">
            <v>174.98500061035156</v>
          </cell>
          <cell r="EO133">
            <v>114.99800109863281</v>
          </cell>
          <cell r="EP133">
            <v>152.92699999999999</v>
          </cell>
          <cell r="EQ133">
            <v>109.48099999999999</v>
          </cell>
          <cell r="ER133">
            <v>73.736999999999995</v>
          </cell>
          <cell r="ES133">
            <v>168.64</v>
          </cell>
          <cell r="ET133">
            <v>140.50299999999999</v>
          </cell>
          <cell r="EU133">
            <v>163.71599999999998</v>
          </cell>
          <cell r="EV133">
            <v>189.589</v>
          </cell>
          <cell r="EW133" t="str">
            <v>#N/A N/A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16.228000000000002</v>
          </cell>
          <cell r="FF133">
            <v>40.25</v>
          </cell>
          <cell r="FG133" t="str">
            <v>#N/A N/A</v>
          </cell>
          <cell r="FH133" t="str">
            <v>#N/A N/A</v>
          </cell>
          <cell r="FI133" t="str">
            <v>#N/A N/A</v>
          </cell>
          <cell r="FJ133" t="str">
            <v>#N/A N/A</v>
          </cell>
          <cell r="FK133">
            <v>0</v>
          </cell>
          <cell r="FL133" t="str">
            <v>#N/A N/A</v>
          </cell>
          <cell r="FM133">
            <v>1551.7989501953125</v>
          </cell>
          <cell r="FN133">
            <v>1687.9139404296875</v>
          </cell>
          <cell r="FO133">
            <v>1519.822021484375</v>
          </cell>
          <cell r="FP133">
            <v>1637.6219482421875</v>
          </cell>
          <cell r="FQ133">
            <v>1770.297</v>
          </cell>
          <cell r="FR133">
            <v>2026.636962890625</v>
          </cell>
          <cell r="FS133">
            <v>2594.2041015625</v>
          </cell>
          <cell r="FT133">
            <v>2666.6839999999997</v>
          </cell>
          <cell r="FU133">
            <v>3002.6509999999998</v>
          </cell>
          <cell r="FV133">
            <v>3444.797</v>
          </cell>
          <cell r="FW133">
            <v>2948.9549999999999</v>
          </cell>
          <cell r="FX133">
            <v>2535.6320000000001</v>
          </cell>
          <cell r="FY133">
            <v>3101.0529999999999</v>
          </cell>
          <cell r="FZ133">
            <v>5980.8679999999995</v>
          </cell>
          <cell r="GA133" t="str">
            <v>#N/A N/A</v>
          </cell>
          <cell r="GB133">
            <v>36.368999481201172</v>
          </cell>
          <cell r="GC133">
            <v>16.391000747680664</v>
          </cell>
          <cell r="GD133">
            <v>28.304000854492188</v>
          </cell>
          <cell r="GE133">
            <v>41.682998657226563</v>
          </cell>
          <cell r="GF133">
            <v>54.347999999999999</v>
          </cell>
          <cell r="GG133">
            <v>58.506000518798828</v>
          </cell>
          <cell r="GH133">
            <v>67.609001159667969</v>
          </cell>
          <cell r="GI133">
            <v>51.076999999999998</v>
          </cell>
          <cell r="GJ133">
            <v>57.352999999999994</v>
          </cell>
          <cell r="GK133">
            <v>64.177000000000007</v>
          </cell>
          <cell r="GL133">
            <v>68.49499999999999</v>
          </cell>
          <cell r="GM133">
            <v>74.765000000000001</v>
          </cell>
          <cell r="GN133">
            <v>8.2260000000000009</v>
          </cell>
          <cell r="GO133">
            <v>7.2749999999999995</v>
          </cell>
          <cell r="GP133" t="str">
            <v>#N/A N/A</v>
          </cell>
          <cell r="GQ133">
            <v>1857.7120361328125</v>
          </cell>
          <cell r="GR133">
            <v>1933.72998046875</v>
          </cell>
          <cell r="GS133">
            <v>1748.8289794921875</v>
          </cell>
          <cell r="GT133">
            <v>1892.133056640625</v>
          </cell>
          <cell r="GU133">
            <v>2116.3760000000002</v>
          </cell>
          <cell r="GV133">
            <v>2729.68603515625</v>
          </cell>
          <cell r="GW133">
            <v>3504.39794921875</v>
          </cell>
          <cell r="GX133">
            <v>4091.7459999999996</v>
          </cell>
          <cell r="GY133">
            <v>4456.375</v>
          </cell>
          <cell r="GZ133">
            <v>5113.357</v>
          </cell>
          <cell r="HA133">
            <v>5251.174</v>
          </cell>
          <cell r="HB133">
            <v>4904.1729999999998</v>
          </cell>
          <cell r="HC133">
            <v>8914.6839999999993</v>
          </cell>
          <cell r="HD133">
            <v>7188.2629999999999</v>
          </cell>
          <cell r="HE133" t="str">
            <v>#N/A N/A</v>
          </cell>
          <cell r="HF133">
            <v>5502.2529296875</v>
          </cell>
          <cell r="HG133">
            <v>6059.47021484375</v>
          </cell>
          <cell r="HH133">
            <v>6677.22412109375</v>
          </cell>
          <cell r="HI133">
            <v>7405.80712890625</v>
          </cell>
          <cell r="HJ133">
            <v>8006.3819999999996</v>
          </cell>
          <cell r="HK133">
            <v>8787.1533203125</v>
          </cell>
          <cell r="HL133">
            <v>9566.927734375</v>
          </cell>
          <cell r="HM133">
            <v>9498.6139999999996</v>
          </cell>
          <cell r="HN133">
            <v>9545.1610000000001</v>
          </cell>
          <cell r="HO133">
            <v>9709.8209999999999</v>
          </cell>
          <cell r="HP133">
            <v>9921.1509999999998</v>
          </cell>
          <cell r="HQ133">
            <v>9886.1530000000002</v>
          </cell>
          <cell r="HR133">
            <v>9862.7089999999989</v>
          </cell>
          <cell r="HS133">
            <v>10058.41</v>
          </cell>
          <cell r="HT133" t="str">
            <v>#N/A N/A</v>
          </cell>
          <cell r="HU133">
            <v>10501.904296875</v>
          </cell>
          <cell r="HV133">
            <v>11080.6181640625</v>
          </cell>
          <cell r="HW133">
            <v>11502.3994140625</v>
          </cell>
          <cell r="HX133">
            <v>12396.400390625</v>
          </cell>
          <cell r="HY133">
            <v>13195.067999999999</v>
          </cell>
          <cell r="HZ133">
            <v>14710.4111328125</v>
          </cell>
          <cell r="IA133">
            <v>16431.2265625</v>
          </cell>
          <cell r="IB133">
            <v>16725.059000000001</v>
          </cell>
          <cell r="IC133">
            <v>17136.404999999999</v>
          </cell>
          <cell r="ID133">
            <v>17960.406999999999</v>
          </cell>
          <cell r="IE133">
            <v>18335.553</v>
          </cell>
          <cell r="IF133">
            <v>17982.081999999999</v>
          </cell>
          <cell r="IG133">
            <v>22098.021000000001</v>
          </cell>
          <cell r="IH133">
            <v>20578.256999999998</v>
          </cell>
          <cell r="II133" t="str">
            <v>#N/A N/A</v>
          </cell>
          <cell r="IJ133">
            <v>96.132003784179687</v>
          </cell>
          <cell r="IK133">
            <v>293.239013671875</v>
          </cell>
          <cell r="IL133">
            <v>143.46400451660156</v>
          </cell>
          <cell r="IM133">
            <v>178.9320068359375</v>
          </cell>
          <cell r="IN133">
            <v>253.88</v>
          </cell>
          <cell r="IO133">
            <v>267.90701293945312</v>
          </cell>
          <cell r="IP133">
            <v>241.08799743652344</v>
          </cell>
          <cell r="IQ133">
            <v>1089.81</v>
          </cell>
          <cell r="IR133">
            <v>1511.5809999999999</v>
          </cell>
          <cell r="IS133">
            <v>1820.5119999999999</v>
          </cell>
          <cell r="IT133">
            <v>2217.8379999999997</v>
          </cell>
          <cell r="IU133">
            <v>2613.627</v>
          </cell>
          <cell r="IV133">
            <v>6234.223</v>
          </cell>
          <cell r="IW133">
            <v>4473.54</v>
          </cell>
          <cell r="IX133" t="str">
            <v>#N/A N/A</v>
          </cell>
          <cell r="IY133">
            <v>0</v>
          </cell>
          <cell r="IZ133">
            <v>0</v>
          </cell>
          <cell r="JA133">
            <v>0</v>
          </cell>
          <cell r="JB133">
            <v>0</v>
          </cell>
          <cell r="JC133">
            <v>0</v>
          </cell>
          <cell r="JD133">
            <v>0</v>
          </cell>
          <cell r="JE133">
            <v>0</v>
          </cell>
          <cell r="JF133">
            <v>0</v>
          </cell>
          <cell r="JG133">
            <v>0</v>
          </cell>
          <cell r="JH133">
            <v>0</v>
          </cell>
          <cell r="JI133">
            <v>0</v>
          </cell>
          <cell r="JJ133">
            <v>0</v>
          </cell>
          <cell r="JK133">
            <v>0</v>
          </cell>
          <cell r="JL133">
            <v>0</v>
          </cell>
          <cell r="JM133" t="str">
            <v>#N/A N/A</v>
          </cell>
          <cell r="JN133">
            <v>4560.2669067382812</v>
          </cell>
          <cell r="JO133">
            <v>4421.906982421875</v>
          </cell>
          <cell r="JP133">
            <v>3755.9859008789062</v>
          </cell>
          <cell r="JQ133">
            <v>3389.1019287109375</v>
          </cell>
          <cell r="JR133">
            <v>2904.5230000000001</v>
          </cell>
          <cell r="JS133">
            <v>2277.5929565429687</v>
          </cell>
          <cell r="JT133">
            <v>1682.4409790039062</v>
          </cell>
          <cell r="JU133">
            <v>2670.1839999999997</v>
          </cell>
          <cell r="JV133">
            <v>3094.8</v>
          </cell>
          <cell r="JW133">
            <v>3795.5069999999996</v>
          </cell>
          <cell r="JX133">
            <v>4164.2049999999999</v>
          </cell>
          <cell r="JY133">
            <v>4235.2879999999996</v>
          </cell>
          <cell r="JZ133">
            <v>8221.0789999999997</v>
          </cell>
          <cell r="KA133">
            <v>6682.9509999999991</v>
          </cell>
          <cell r="KB133" t="str">
            <v>#N/A N/A</v>
          </cell>
          <cell r="KC133">
            <v>2.4660000801086426</v>
          </cell>
          <cell r="KD133">
            <v>2.9340000152587891</v>
          </cell>
          <cell r="KE133">
            <v>3.3090000152587891</v>
          </cell>
          <cell r="KF133">
            <v>3.9960000514984131</v>
          </cell>
          <cell r="KG133">
            <v>2.2519999999999998</v>
          </cell>
          <cell r="KH133">
            <v>3.2149999141693115</v>
          </cell>
          <cell r="KI133">
            <v>5.5419998168945313</v>
          </cell>
          <cell r="KJ133">
            <v>3.0549999999999997</v>
          </cell>
          <cell r="KK133">
            <v>4.5249999999999995</v>
          </cell>
          <cell r="KL133">
            <v>2.9539999999999997</v>
          </cell>
          <cell r="KM133">
            <v>2.76</v>
          </cell>
          <cell r="KN133">
            <v>2.3319999999999999</v>
          </cell>
          <cell r="KO133">
            <v>2.2809999999999997</v>
          </cell>
          <cell r="KP133">
            <v>2.153</v>
          </cell>
          <cell r="KQ133" t="str">
            <v>#N/A N/A</v>
          </cell>
          <cell r="KR133">
            <v>5941.6371426582336</v>
          </cell>
          <cell r="KS133">
            <v>6658.7108554840088</v>
          </cell>
          <cell r="KT133">
            <v>7746.4130039215088</v>
          </cell>
          <cell r="KU133">
            <v>9007.2982461452484</v>
          </cell>
          <cell r="KV133">
            <v>10290.545</v>
          </cell>
          <cell r="KW133">
            <v>12432.818027257919</v>
          </cell>
          <cell r="KX133">
            <v>14748.786140441895</v>
          </cell>
          <cell r="KY133">
            <v>14054.875</v>
          </cell>
          <cell r="KZ133">
            <v>14041.605</v>
          </cell>
          <cell r="LA133">
            <v>14164.9</v>
          </cell>
          <cell r="LB133">
            <v>14171.348</v>
          </cell>
          <cell r="LC133">
            <v>13746.794</v>
          </cell>
          <cell r="LD133">
            <v>13876.941999999999</v>
          </cell>
          <cell r="LE133">
            <v>13895.305999999999</v>
          </cell>
          <cell r="LF133" t="str">
            <v>#N/A N/A</v>
          </cell>
          <cell r="LG133">
            <v>-352.70001220703125</v>
          </cell>
          <cell r="LH133">
            <v>-846</v>
          </cell>
          <cell r="LI133">
            <v>-699.82098388671875</v>
          </cell>
          <cell r="LJ133">
            <v>-822.593994140625</v>
          </cell>
          <cell r="LK133">
            <v>-874.05099999999993</v>
          </cell>
          <cell r="LL133">
            <v>-712.0479736328125</v>
          </cell>
          <cell r="LM133">
            <v>-662.1619873046875</v>
          </cell>
          <cell r="LN133">
            <v>-683.66699999999992</v>
          </cell>
          <cell r="LO133">
            <v>-539.81799999999998</v>
          </cell>
          <cell r="LP133">
            <v>-655.68499999999995</v>
          </cell>
          <cell r="LQ133">
            <v>-717.26299999999992</v>
          </cell>
          <cell r="LR133">
            <v>-518.76099999999997</v>
          </cell>
          <cell r="LS133">
            <v>-585.45999999999992</v>
          </cell>
          <cell r="LT133">
            <v>-786.24399999999991</v>
          </cell>
          <cell r="LU133" t="str">
            <v>#N/A N/A</v>
          </cell>
          <cell r="LV133" t="str">
            <v>#N/A N/A</v>
          </cell>
          <cell r="LW133" t="str">
            <v>#N/A N/A</v>
          </cell>
          <cell r="LX133" t="str">
            <v>#N/A N/A</v>
          </cell>
          <cell r="LY133" t="str">
            <v>#N/A N/A</v>
          </cell>
          <cell r="LZ133" t="str">
            <v>#N/A N/A</v>
          </cell>
          <cell r="MA133" t="str">
            <v>#N/A N/A</v>
          </cell>
          <cell r="MB133" t="str">
            <v>#N/A N/A</v>
          </cell>
          <cell r="MC133" t="str">
            <v>#N/A N/A</v>
          </cell>
          <cell r="MD133" t="str">
            <v>#N/A N/A</v>
          </cell>
          <cell r="ME133" t="str">
            <v>#N/A N/A</v>
          </cell>
          <cell r="MF133" t="str">
            <v>#N/A N/A</v>
          </cell>
          <cell r="MG133" t="str">
            <v>#N/A N/A</v>
          </cell>
          <cell r="MH133" t="str">
            <v>#N/A N/A</v>
          </cell>
          <cell r="MI133" t="str">
            <v>#N/A N/A</v>
          </cell>
          <cell r="MJ133" t="str">
            <v>#N/A N/A</v>
          </cell>
          <cell r="MK133" t="str">
            <v>#N/A N/A</v>
          </cell>
          <cell r="ML133" t="str">
            <v>#N/A N/A</v>
          </cell>
          <cell r="MM133" t="str">
            <v>#N/A N/A</v>
          </cell>
          <cell r="MN133" t="str">
            <v>#N/A N/A</v>
          </cell>
          <cell r="MO133" t="str">
            <v>#N/A N/A</v>
          </cell>
          <cell r="MP133" t="str">
            <v>#N/A N/A</v>
          </cell>
          <cell r="MQ133" t="str">
            <v>#N/A N/A</v>
          </cell>
          <cell r="MR133">
            <v>520.64400000000001</v>
          </cell>
          <cell r="MS133">
            <v>454.97699999999998</v>
          </cell>
          <cell r="MT133" t="str">
            <v>#N/A N/A</v>
          </cell>
          <cell r="MU133" t="str">
            <v>#N/A N/A</v>
          </cell>
          <cell r="MV133" t="str">
            <v>#N/A N/A</v>
          </cell>
          <cell r="MW133" t="str">
            <v>#N/A N/A</v>
          </cell>
          <cell r="MX133" t="str">
            <v>#N/A N/A</v>
          </cell>
          <cell r="MY133" t="str">
            <v>#N/A N/A</v>
          </cell>
          <cell r="MZ133">
            <v>-570.0999755859375</v>
          </cell>
          <cell r="NA133">
            <v>-579.0999755859375</v>
          </cell>
          <cell r="NB133">
            <v>-600.11700439453125</v>
          </cell>
          <cell r="NC133">
            <v>-812.10498046875</v>
          </cell>
          <cell r="ND133">
            <v>-936.68999999999994</v>
          </cell>
          <cell r="NE133">
            <v>-1093.988037109375</v>
          </cell>
          <cell r="NF133">
            <v>-1340.9150390625</v>
          </cell>
          <cell r="NG133">
            <v>-3602.5339999999997</v>
          </cell>
          <cell r="NH133">
            <v>-2440</v>
          </cell>
          <cell r="NI133">
            <v>-2948.7719999999999</v>
          </cell>
          <cell r="NJ133">
            <v>-2578.6749999999997</v>
          </cell>
          <cell r="NK133">
            <v>-2346.4009999999998</v>
          </cell>
          <cell r="NL133">
            <v>-1513.29</v>
          </cell>
          <cell r="NM133">
            <v>-1915.6959999999999</v>
          </cell>
          <cell r="NN133" t="str">
            <v>#N/A N/A</v>
          </cell>
          <cell r="NO133">
            <v>362.39999389648437</v>
          </cell>
          <cell r="NP133">
            <v>380.29998779296875</v>
          </cell>
          <cell r="NQ133">
            <v>396.92898559570312</v>
          </cell>
          <cell r="NR133">
            <v>477.17401123046875</v>
          </cell>
          <cell r="NS133">
            <v>552.90800000000002</v>
          </cell>
          <cell r="NT133">
            <v>669.93402099609375</v>
          </cell>
          <cell r="NU133">
            <v>723.447998046875</v>
          </cell>
          <cell r="NV133">
            <v>619.45100000000002</v>
          </cell>
          <cell r="NW133">
            <v>496.995</v>
          </cell>
          <cell r="NX133">
            <v>492.53399999999999</v>
          </cell>
          <cell r="NY133">
            <v>494.69099999999997</v>
          </cell>
          <cell r="NZ133">
            <v>540.94799999999998</v>
          </cell>
          <cell r="OA133">
            <v>553.37599999999998</v>
          </cell>
          <cell r="OB133">
            <v>565.20399999999995</v>
          </cell>
          <cell r="OC133" t="str">
            <v>#N/A N/A</v>
          </cell>
          <cell r="OD133" t="str">
            <v>CLP</v>
          </cell>
        </row>
        <row r="134">
          <cell r="C134" t="str">
            <v>INMOBILIARIA SIX</v>
          </cell>
          <cell r="D134" t="str">
            <v>#N/A N/A</v>
          </cell>
          <cell r="E134" t="str">
            <v>#N/A N/A</v>
          </cell>
          <cell r="F134" t="str">
            <v>#N/A N/A</v>
          </cell>
          <cell r="G134" t="str">
            <v>#N/A N/A</v>
          </cell>
          <cell r="H134" t="str">
            <v>#N/A N/A</v>
          </cell>
          <cell r="I134" t="str">
            <v>#N/A N/A</v>
          </cell>
          <cell r="J134" t="str">
            <v>#N/A N/A</v>
          </cell>
          <cell r="K134" t="str">
            <v>#N/A N/A</v>
          </cell>
          <cell r="L134" t="str">
            <v>#N/A N/A</v>
          </cell>
          <cell r="M134" t="str">
            <v>#N/A N/A</v>
          </cell>
          <cell r="N134" t="str">
            <v>#N/A N/A</v>
          </cell>
          <cell r="O134">
            <v>998.18399999999997</v>
          </cell>
          <cell r="P134">
            <v>575.66600000000005</v>
          </cell>
          <cell r="Q134">
            <v>8380.3060000000005</v>
          </cell>
          <cell r="R134" t="str">
            <v>#N/A N/A</v>
          </cell>
          <cell r="S134" t="str">
            <v>#N/A N/A</v>
          </cell>
          <cell r="T134" t="str">
            <v>#N/A N/A</v>
          </cell>
          <cell r="U134" t="str">
            <v>#N/A N/A</v>
          </cell>
          <cell r="V134" t="str">
            <v>#N/A N/A</v>
          </cell>
          <cell r="W134" t="str">
            <v>#N/A N/A</v>
          </cell>
          <cell r="X134" t="str">
            <v>#N/A N/A</v>
          </cell>
          <cell r="Y134" t="str">
            <v>#N/A N/A</v>
          </cell>
          <cell r="Z134" t="str">
            <v>#N/A N/A</v>
          </cell>
          <cell r="AA134" t="str">
            <v>#N/A N/A</v>
          </cell>
          <cell r="AB134" t="str">
            <v>#N/A N/A</v>
          </cell>
          <cell r="AC134" t="str">
            <v>#N/A N/A</v>
          </cell>
          <cell r="AD134" t="str">
            <v>#N/A N/A</v>
          </cell>
          <cell r="AE134" t="str">
            <v>#N/A N/A</v>
          </cell>
          <cell r="AF134" t="str">
            <v>#N/A N/A</v>
          </cell>
          <cell r="AG134" t="str">
            <v>#N/A N/A</v>
          </cell>
          <cell r="AH134" t="str">
            <v>#N/A N/A</v>
          </cell>
          <cell r="AI134" t="str">
            <v>#N/A N/A</v>
          </cell>
          <cell r="AJ134" t="str">
            <v>#N/A N/A</v>
          </cell>
          <cell r="AK134" t="str">
            <v>#N/A N/A</v>
          </cell>
          <cell r="AL134" t="str">
            <v>#N/A N/A</v>
          </cell>
          <cell r="AM134" t="str">
            <v>#N/A N/A</v>
          </cell>
          <cell r="AN134" t="str">
            <v>#N/A N/A</v>
          </cell>
          <cell r="AO134" t="str">
            <v>#N/A N/A</v>
          </cell>
          <cell r="AP134" t="str">
            <v>#N/A N/A</v>
          </cell>
          <cell r="AQ134" t="str">
            <v>#N/A N/A</v>
          </cell>
          <cell r="AR134" t="str">
            <v>#N/A N/A</v>
          </cell>
          <cell r="AS134" t="str">
            <v>#N/A N/A</v>
          </cell>
          <cell r="AT134" t="str">
            <v>#N/A N/A</v>
          </cell>
          <cell r="AU134" t="str">
            <v>#N/A N/A</v>
          </cell>
          <cell r="AV134" t="str">
            <v>#N/A N/A</v>
          </cell>
          <cell r="AW134" t="str">
            <v>#N/A N/A</v>
          </cell>
          <cell r="AX134" t="str">
            <v>#N/A N/A</v>
          </cell>
          <cell r="AY134" t="str">
            <v>#N/A N/A</v>
          </cell>
          <cell r="AZ134" t="str">
            <v>#N/A N/A</v>
          </cell>
          <cell r="BA134" t="str">
            <v>#N/A N/A</v>
          </cell>
          <cell r="BB134" t="str">
            <v>#N/A N/A</v>
          </cell>
          <cell r="BC134" t="str">
            <v>#N/A N/A</v>
          </cell>
          <cell r="BD134" t="str">
            <v>#N/A N/A</v>
          </cell>
          <cell r="BE134" t="str">
            <v>#N/A N/A</v>
          </cell>
          <cell r="BF134" t="str">
            <v>#N/A N/A</v>
          </cell>
          <cell r="BG134" t="str">
            <v>#N/A N/A</v>
          </cell>
          <cell r="BH134">
            <v>-154.304</v>
          </cell>
          <cell r="BI134">
            <v>-391.10999999999996</v>
          </cell>
          <cell r="BJ134">
            <v>1301.481</v>
          </cell>
          <cell r="BK134" t="str">
            <v>#N/A N/A</v>
          </cell>
          <cell r="BL134" t="str">
            <v>#N/A N/A</v>
          </cell>
          <cell r="BM134" t="str">
            <v>#N/A N/A</v>
          </cell>
          <cell r="BN134" t="str">
            <v>#N/A N/A</v>
          </cell>
          <cell r="BO134" t="str">
            <v>#N/A N/A</v>
          </cell>
          <cell r="BP134" t="str">
            <v>#N/A N/A</v>
          </cell>
          <cell r="BQ134" t="str">
            <v>#N/A N/A</v>
          </cell>
          <cell r="BR134" t="str">
            <v>#N/A N/A</v>
          </cell>
          <cell r="BS134" t="str">
            <v>#N/A N/A</v>
          </cell>
          <cell r="BT134" t="str">
            <v>#N/A N/A</v>
          </cell>
          <cell r="BU134" t="str">
            <v>#N/A N/A</v>
          </cell>
          <cell r="BV134" t="str">
            <v>#N/A N/A</v>
          </cell>
          <cell r="BW134" t="str">
            <v>#N/A N/A</v>
          </cell>
          <cell r="BX134" t="str">
            <v>#N/A N/A</v>
          </cell>
          <cell r="BY134" t="str">
            <v>#N/A N/A</v>
          </cell>
          <cell r="BZ134" t="str">
            <v>#N/A N/A</v>
          </cell>
          <cell r="CA134" t="str">
            <v>#N/A N/A</v>
          </cell>
          <cell r="CB134" t="str">
            <v>#N/A N/A</v>
          </cell>
          <cell r="CC134" t="str">
            <v>#N/A N/A</v>
          </cell>
          <cell r="CD134" t="str">
            <v>#N/A N/A</v>
          </cell>
          <cell r="CE134" t="str">
            <v>#N/A N/A</v>
          </cell>
          <cell r="CF134" t="str">
            <v>#N/A N/A</v>
          </cell>
          <cell r="CG134" t="str">
            <v>#N/A N/A</v>
          </cell>
          <cell r="CH134" t="str">
            <v>#N/A N/A</v>
          </cell>
          <cell r="CI134" t="str">
            <v>#N/A N/A</v>
          </cell>
          <cell r="CJ134" t="str">
            <v>#N/A N/A</v>
          </cell>
          <cell r="CK134" t="str">
            <v>#N/A N/A</v>
          </cell>
          <cell r="CL134" t="str">
            <v>#N/A N/A</v>
          </cell>
          <cell r="CM134" t="str">
            <v>#N/A N/A</v>
          </cell>
          <cell r="CN134" t="str">
            <v>#N/A N/A</v>
          </cell>
          <cell r="CO134" t="str">
            <v>#N/A N/A</v>
          </cell>
          <cell r="CP134" t="str">
            <v>#N/A N/A</v>
          </cell>
          <cell r="CQ134" t="str">
            <v>#N/A N/A</v>
          </cell>
          <cell r="CR134" t="str">
            <v>#N/A N/A</v>
          </cell>
          <cell r="CS134" t="str">
            <v>#N/A N/A</v>
          </cell>
          <cell r="CT134" t="str">
            <v>#N/A N/A</v>
          </cell>
          <cell r="CU134" t="str">
            <v>#N/A N/A</v>
          </cell>
          <cell r="CV134" t="str">
            <v>#N/A N/A</v>
          </cell>
          <cell r="CW134" t="str">
            <v>#N/A N/A</v>
          </cell>
          <cell r="CX134" t="str">
            <v>#N/A N/A</v>
          </cell>
          <cell r="CY134" t="str">
            <v>#N/A N/A</v>
          </cell>
          <cell r="CZ134" t="str">
            <v>#N/A N/A</v>
          </cell>
          <cell r="DA134">
            <v>-348.721</v>
          </cell>
          <cell r="DB134">
            <v>5320.25</v>
          </cell>
          <cell r="DC134">
            <v>1300.962</v>
          </cell>
          <cell r="DD134" t="str">
            <v>#N/A N/A</v>
          </cell>
          <cell r="DE134" t="str">
            <v>#N/A N/A</v>
          </cell>
          <cell r="DF134" t="str">
            <v>#N/A N/A</v>
          </cell>
          <cell r="DG134" t="str">
            <v>#N/A N/A</v>
          </cell>
          <cell r="DH134" t="str">
            <v>#N/A N/A</v>
          </cell>
          <cell r="DI134" t="str">
            <v>#N/A N/A</v>
          </cell>
          <cell r="DJ134" t="str">
            <v>#N/A N/A</v>
          </cell>
          <cell r="DK134" t="str">
            <v>#N/A N/A</v>
          </cell>
          <cell r="DL134" t="str">
            <v>#N/A N/A</v>
          </cell>
          <cell r="DM134" t="str">
            <v>#N/A N/A</v>
          </cell>
          <cell r="DN134" t="str">
            <v>#N/A N/A</v>
          </cell>
          <cell r="DO134" t="str">
            <v>#N/A N/A</v>
          </cell>
          <cell r="DP134">
            <v>594.95699999999999</v>
          </cell>
          <cell r="DQ134">
            <v>-144.209</v>
          </cell>
          <cell r="DR134">
            <v>-32.722999999999999</v>
          </cell>
          <cell r="DS134" t="str">
            <v>#N/A N/A</v>
          </cell>
          <cell r="DT134" t="str">
            <v>#N/A N/A</v>
          </cell>
          <cell r="DU134" t="str">
            <v>#N/A N/A</v>
          </cell>
          <cell r="DV134" t="str">
            <v>#N/A N/A</v>
          </cell>
          <cell r="DW134" t="str">
            <v>#N/A N/A</v>
          </cell>
          <cell r="DX134" t="str">
            <v>#N/A N/A</v>
          </cell>
          <cell r="DY134" t="str">
            <v>#N/A N/A</v>
          </cell>
          <cell r="DZ134" t="str">
            <v>#N/A N/A</v>
          </cell>
          <cell r="EA134" t="str">
            <v>#N/A N/A</v>
          </cell>
          <cell r="EB134" t="str">
            <v>#N/A N/A</v>
          </cell>
          <cell r="EC134" t="str">
            <v>#N/A N/A</v>
          </cell>
          <cell r="ED134" t="str">
            <v>#N/A N/A</v>
          </cell>
          <cell r="EE134">
            <v>-943.678</v>
          </cell>
          <cell r="EF134">
            <v>5464.4589999999998</v>
          </cell>
          <cell r="EG134">
            <v>1333.6849999999999</v>
          </cell>
          <cell r="EH134" t="str">
            <v>#N/A N/A</v>
          </cell>
          <cell r="EI134" t="str">
            <v>#N/A N/A</v>
          </cell>
          <cell r="EJ134" t="str">
            <v>#N/A N/A</v>
          </cell>
          <cell r="EK134" t="str">
            <v>#N/A N/A</v>
          </cell>
          <cell r="EL134" t="str">
            <v>#N/A N/A</v>
          </cell>
          <cell r="EM134" t="str">
            <v>#N/A N/A</v>
          </cell>
          <cell r="EN134" t="str">
            <v>#N/A N/A</v>
          </cell>
          <cell r="EO134" t="str">
            <v>#N/A N/A</v>
          </cell>
          <cell r="EP134" t="str">
            <v>#N/A N/A</v>
          </cell>
          <cell r="EQ134" t="str">
            <v>#N/A N/A</v>
          </cell>
          <cell r="ER134" t="str">
            <v>#N/A N/A</v>
          </cell>
          <cell r="ES134">
            <v>58.936</v>
          </cell>
          <cell r="ET134">
            <v>509.44</v>
          </cell>
          <cell r="EU134">
            <v>981.37199999999996</v>
          </cell>
          <cell r="EV134">
            <v>207.23099999999999</v>
          </cell>
          <cell r="EW134" t="str">
            <v>#N/A N/A</v>
          </cell>
          <cell r="EX134" t="str">
            <v>#N/A N/A</v>
          </cell>
          <cell r="EY134" t="str">
            <v>#N/A N/A</v>
          </cell>
          <cell r="EZ134" t="str">
            <v>#N/A N/A</v>
          </cell>
          <cell r="FA134" t="str">
            <v>#N/A N/A</v>
          </cell>
          <cell r="FB134" t="str">
            <v>#N/A N/A</v>
          </cell>
          <cell r="FC134" t="str">
            <v>#N/A N/A</v>
          </cell>
          <cell r="FD134" t="str">
            <v>#N/A N/A</v>
          </cell>
          <cell r="FE134" t="str">
            <v>#N/A N/A</v>
          </cell>
          <cell r="FF134" t="str">
            <v>#N/A N/A</v>
          </cell>
          <cell r="FG134" t="str">
            <v>#N/A N/A</v>
          </cell>
          <cell r="FH134" t="str">
            <v>#N/A N/A</v>
          </cell>
          <cell r="FI134" t="str">
            <v>#N/A N/A</v>
          </cell>
          <cell r="FJ134">
            <v>0</v>
          </cell>
          <cell r="FK134">
            <v>0</v>
          </cell>
          <cell r="FL134" t="str">
            <v>#N/A N/A</v>
          </cell>
          <cell r="FM134" t="str">
            <v>#N/A N/A</v>
          </cell>
          <cell r="FN134" t="str">
            <v>#N/A N/A</v>
          </cell>
          <cell r="FO134" t="str">
            <v>#N/A N/A</v>
          </cell>
          <cell r="FP134" t="str">
            <v>#N/A N/A</v>
          </cell>
          <cell r="FQ134" t="str">
            <v>#N/A N/A</v>
          </cell>
          <cell r="FR134" t="str">
            <v>#N/A N/A</v>
          </cell>
          <cell r="FS134" t="str">
            <v>#N/A N/A</v>
          </cell>
          <cell r="FT134" t="str">
            <v>#N/A N/A</v>
          </cell>
          <cell r="FU134" t="str">
            <v>#N/A N/A</v>
          </cell>
          <cell r="FV134" t="str">
            <v>#N/A N/A</v>
          </cell>
          <cell r="FW134" t="str">
            <v>#N/A N/A</v>
          </cell>
          <cell r="FX134">
            <v>1.708</v>
          </cell>
          <cell r="FY134">
            <v>23.134</v>
          </cell>
          <cell r="FZ134">
            <v>105.711</v>
          </cell>
          <cell r="GA134" t="str">
            <v>#N/A N/A</v>
          </cell>
          <cell r="GB134" t="str">
            <v>#N/A N/A</v>
          </cell>
          <cell r="GC134" t="str">
            <v>#N/A N/A</v>
          </cell>
          <cell r="GD134" t="str">
            <v>#N/A N/A</v>
          </cell>
          <cell r="GE134" t="str">
            <v>#N/A N/A</v>
          </cell>
          <cell r="GF134" t="str">
            <v>#N/A N/A</v>
          </cell>
          <cell r="GG134" t="str">
            <v>#N/A N/A</v>
          </cell>
          <cell r="GH134" t="str">
            <v>#N/A N/A</v>
          </cell>
          <cell r="GI134" t="str">
            <v>#N/A N/A</v>
          </cell>
          <cell r="GJ134" t="str">
            <v>#N/A N/A</v>
          </cell>
          <cell r="GK134" t="str">
            <v>#N/A N/A</v>
          </cell>
          <cell r="GL134" t="str">
            <v>#N/A N/A</v>
          </cell>
          <cell r="GM134" t="str">
            <v>#N/A N/A</v>
          </cell>
          <cell r="GN134" t="str">
            <v>#N/A N/A</v>
          </cell>
          <cell r="GO134" t="str">
            <v>#N/A N/A</v>
          </cell>
          <cell r="GP134" t="str">
            <v>#N/A N/A</v>
          </cell>
          <cell r="GQ134" t="str">
            <v>#N/A N/A</v>
          </cell>
          <cell r="GR134" t="str">
            <v>#N/A N/A</v>
          </cell>
          <cell r="GS134" t="str">
            <v>#N/A N/A</v>
          </cell>
          <cell r="GT134" t="str">
            <v>#N/A N/A</v>
          </cell>
          <cell r="GU134" t="str">
            <v>#N/A N/A</v>
          </cell>
          <cell r="GV134" t="str">
            <v>#N/A N/A</v>
          </cell>
          <cell r="GW134" t="str">
            <v>#N/A N/A</v>
          </cell>
          <cell r="GX134" t="str">
            <v>#N/A N/A</v>
          </cell>
          <cell r="GY134" t="str">
            <v>#N/A N/A</v>
          </cell>
          <cell r="GZ134" t="str">
            <v>#N/A N/A</v>
          </cell>
          <cell r="HA134">
            <v>58.936</v>
          </cell>
          <cell r="HB134">
            <v>511.14799999999997</v>
          </cell>
          <cell r="HC134">
            <v>1004.506</v>
          </cell>
          <cell r="HD134">
            <v>32285.021999999997</v>
          </cell>
          <cell r="HE134" t="str">
            <v>#N/A N/A</v>
          </cell>
          <cell r="HF134" t="str">
            <v>#N/A N/A</v>
          </cell>
          <cell r="HG134" t="str">
            <v>#N/A N/A</v>
          </cell>
          <cell r="HH134" t="str">
            <v>#N/A N/A</v>
          </cell>
          <cell r="HI134" t="str">
            <v>#N/A N/A</v>
          </cell>
          <cell r="HJ134" t="str">
            <v>#N/A N/A</v>
          </cell>
          <cell r="HK134" t="str">
            <v>#N/A N/A</v>
          </cell>
          <cell r="HL134" t="str">
            <v>#N/A N/A</v>
          </cell>
          <cell r="HM134" t="str">
            <v>#N/A N/A</v>
          </cell>
          <cell r="HN134" t="str">
            <v>#N/A N/A</v>
          </cell>
          <cell r="HO134" t="str">
            <v>#N/A N/A</v>
          </cell>
          <cell r="HP134">
            <v>36051.983999999997</v>
          </cell>
          <cell r="HQ134">
            <v>35003.811000000002</v>
          </cell>
          <cell r="HR134">
            <v>38022.036999999997</v>
          </cell>
          <cell r="HS134">
            <v>0</v>
          </cell>
          <cell r="HT134" t="str">
            <v>#N/A N/A</v>
          </cell>
          <cell r="HU134" t="str">
            <v>#N/A N/A</v>
          </cell>
          <cell r="HV134" t="str">
            <v>#N/A N/A</v>
          </cell>
          <cell r="HW134" t="str">
            <v>#N/A N/A</v>
          </cell>
          <cell r="HX134" t="str">
            <v>#N/A N/A</v>
          </cell>
          <cell r="HY134" t="str">
            <v>#N/A N/A</v>
          </cell>
          <cell r="HZ134" t="str">
            <v>#N/A N/A</v>
          </cell>
          <cell r="IA134" t="str">
            <v>#N/A N/A</v>
          </cell>
          <cell r="IB134" t="str">
            <v>#N/A N/A</v>
          </cell>
          <cell r="IC134" t="str">
            <v>#N/A N/A</v>
          </cell>
          <cell r="ID134" t="str">
            <v>#N/A N/A</v>
          </cell>
          <cell r="IE134">
            <v>43022.506999999998</v>
          </cell>
          <cell r="IF134">
            <v>42596.826000000001</v>
          </cell>
          <cell r="IG134">
            <v>39026.542999999998</v>
          </cell>
          <cell r="IH134">
            <v>32285.021999999997</v>
          </cell>
          <cell r="II134" t="str">
            <v>#N/A N/A</v>
          </cell>
          <cell r="IJ134" t="str">
            <v>#N/A N/A</v>
          </cell>
          <cell r="IK134" t="str">
            <v>#N/A N/A</v>
          </cell>
          <cell r="IL134" t="str">
            <v>#N/A N/A</v>
          </cell>
          <cell r="IM134" t="str">
            <v>#N/A N/A</v>
          </cell>
          <cell r="IN134" t="str">
            <v>#N/A N/A</v>
          </cell>
          <cell r="IO134" t="str">
            <v>#N/A N/A</v>
          </cell>
          <cell r="IP134" t="str">
            <v>#N/A N/A</v>
          </cell>
          <cell r="IQ134" t="str">
            <v>#N/A N/A</v>
          </cell>
          <cell r="IR134" t="str">
            <v>#N/A N/A</v>
          </cell>
          <cell r="IS134" t="str">
            <v>#N/A N/A</v>
          </cell>
          <cell r="IT134">
            <v>22.029999999999998</v>
          </cell>
          <cell r="IU134">
            <v>22.279999999999998</v>
          </cell>
          <cell r="IV134">
            <v>190.61699999999999</v>
          </cell>
          <cell r="IW134">
            <v>307.971</v>
          </cell>
          <cell r="IX134" t="str">
            <v>#N/A N/A</v>
          </cell>
          <cell r="IY134" t="str">
            <v>#N/A N/A</v>
          </cell>
          <cell r="IZ134" t="str">
            <v>#N/A N/A</v>
          </cell>
          <cell r="JA134" t="str">
            <v>#N/A N/A</v>
          </cell>
          <cell r="JB134" t="str">
            <v>#N/A N/A</v>
          </cell>
          <cell r="JC134" t="str">
            <v>#N/A N/A</v>
          </cell>
          <cell r="JD134" t="str">
            <v>#N/A N/A</v>
          </cell>
          <cell r="JE134" t="str">
            <v>#N/A N/A</v>
          </cell>
          <cell r="JF134" t="str">
            <v>#N/A N/A</v>
          </cell>
          <cell r="JG134" t="str">
            <v>#N/A N/A</v>
          </cell>
          <cell r="JH134" t="str">
            <v>#N/A N/A</v>
          </cell>
          <cell r="JI134">
            <v>0</v>
          </cell>
          <cell r="JJ134">
            <v>0</v>
          </cell>
          <cell r="JK134">
            <v>0</v>
          </cell>
          <cell r="JL134">
            <v>0</v>
          </cell>
          <cell r="JM134" t="str">
            <v>#N/A N/A</v>
          </cell>
          <cell r="JN134" t="str">
            <v>#N/A N/A</v>
          </cell>
          <cell r="JO134" t="str">
            <v>#N/A N/A</v>
          </cell>
          <cell r="JP134" t="str">
            <v>#N/A N/A</v>
          </cell>
          <cell r="JQ134" t="str">
            <v>#N/A N/A</v>
          </cell>
          <cell r="JR134" t="str">
            <v>#N/A N/A</v>
          </cell>
          <cell r="JS134" t="str">
            <v>#N/A N/A</v>
          </cell>
          <cell r="JT134" t="str">
            <v>#N/A N/A</v>
          </cell>
          <cell r="JU134" t="str">
            <v>#N/A N/A</v>
          </cell>
          <cell r="JV134" t="str">
            <v>#N/A N/A</v>
          </cell>
          <cell r="JW134" t="str">
            <v>#N/A N/A</v>
          </cell>
          <cell r="JX134">
            <v>1280.4469999999999</v>
          </cell>
          <cell r="JY134">
            <v>1856.655</v>
          </cell>
          <cell r="JZ134">
            <v>2228.009</v>
          </cell>
          <cell r="KA134">
            <v>2152.8029999999999</v>
          </cell>
          <cell r="KB134" t="str">
            <v>#N/A N/A</v>
          </cell>
          <cell r="KC134" t="str">
            <v>#N/A N/A</v>
          </cell>
          <cell r="KD134" t="str">
            <v>#N/A N/A</v>
          </cell>
          <cell r="KE134" t="str">
            <v>#N/A N/A</v>
          </cell>
          <cell r="KF134" t="str">
            <v>#N/A N/A</v>
          </cell>
          <cell r="KG134" t="str">
            <v>#N/A N/A</v>
          </cell>
          <cell r="KH134" t="str">
            <v>#N/A N/A</v>
          </cell>
          <cell r="KI134" t="str">
            <v>#N/A N/A</v>
          </cell>
          <cell r="KJ134" t="str">
            <v>#N/A N/A</v>
          </cell>
          <cell r="KK134" t="str">
            <v>#N/A N/A</v>
          </cell>
          <cell r="KL134" t="str">
            <v>#N/A N/A</v>
          </cell>
          <cell r="KM134">
            <v>0</v>
          </cell>
          <cell r="KN134">
            <v>0</v>
          </cell>
          <cell r="KO134">
            <v>0</v>
          </cell>
          <cell r="KP134">
            <v>0</v>
          </cell>
          <cell r="KQ134" t="str">
            <v>#N/A N/A</v>
          </cell>
          <cell r="KR134" t="str">
            <v>#N/A N/A</v>
          </cell>
          <cell r="KS134" t="str">
            <v>#N/A N/A</v>
          </cell>
          <cell r="KT134" t="str">
            <v>#N/A N/A</v>
          </cell>
          <cell r="KU134" t="str">
            <v>#N/A N/A</v>
          </cell>
          <cell r="KV134" t="str">
            <v>#N/A N/A</v>
          </cell>
          <cell r="KW134" t="str">
            <v>#N/A N/A</v>
          </cell>
          <cell r="KX134" t="str">
            <v>#N/A N/A</v>
          </cell>
          <cell r="KY134" t="str">
            <v>#N/A N/A</v>
          </cell>
          <cell r="KZ134" t="str">
            <v>#N/A N/A</v>
          </cell>
          <cell r="LA134" t="str">
            <v>#N/A N/A</v>
          </cell>
          <cell r="LB134">
            <v>41742.06</v>
          </cell>
          <cell r="LC134">
            <v>40740.170999999995</v>
          </cell>
          <cell r="LD134">
            <v>36798.534</v>
          </cell>
          <cell r="LE134">
            <v>30132.218999999997</v>
          </cell>
          <cell r="LF134" t="str">
            <v>#N/A N/A</v>
          </cell>
          <cell r="LG134" t="str">
            <v>#N/A N/A</v>
          </cell>
          <cell r="LH134" t="str">
            <v>#N/A N/A</v>
          </cell>
          <cell r="LI134" t="str">
            <v>#N/A N/A</v>
          </cell>
          <cell r="LJ134" t="str">
            <v>#N/A N/A</v>
          </cell>
          <cell r="LK134" t="str">
            <v>#N/A N/A</v>
          </cell>
          <cell r="LL134" t="str">
            <v>#N/A N/A</v>
          </cell>
          <cell r="LM134" t="str">
            <v>#N/A N/A</v>
          </cell>
          <cell r="LN134" t="str">
            <v>#N/A N/A</v>
          </cell>
          <cell r="LO134" t="str">
            <v>#N/A N/A</v>
          </cell>
          <cell r="LP134" t="str">
            <v>#N/A N/A</v>
          </cell>
          <cell r="LQ134" t="str">
            <v>#N/A N/A</v>
          </cell>
          <cell r="LR134" t="str">
            <v>#N/A N/A</v>
          </cell>
          <cell r="LS134">
            <v>0</v>
          </cell>
          <cell r="LT134">
            <v>0</v>
          </cell>
          <cell r="LU134" t="str">
            <v>#N/A N/A</v>
          </cell>
          <cell r="LV134" t="str">
            <v>#N/A N/A</v>
          </cell>
          <cell r="LW134" t="str">
            <v>#N/A N/A</v>
          </cell>
          <cell r="LX134" t="str">
            <v>#N/A N/A</v>
          </cell>
          <cell r="LY134" t="str">
            <v>#N/A N/A</v>
          </cell>
          <cell r="LZ134" t="str">
            <v>#N/A N/A</v>
          </cell>
          <cell r="MA134" t="str">
            <v>#N/A N/A</v>
          </cell>
          <cell r="MB134" t="str">
            <v>#N/A N/A</v>
          </cell>
          <cell r="MC134" t="str">
            <v>#N/A N/A</v>
          </cell>
          <cell r="MD134" t="str">
            <v>#N/A N/A</v>
          </cell>
          <cell r="ME134" t="str">
            <v>#N/A N/A</v>
          </cell>
          <cell r="MF134" t="str">
            <v>#N/A N/A</v>
          </cell>
          <cell r="MG134" t="str">
            <v>#N/A N/A</v>
          </cell>
          <cell r="MH134" t="str">
            <v>#N/A N/A</v>
          </cell>
          <cell r="MI134" t="str">
            <v>#N/A N/A</v>
          </cell>
          <cell r="MJ134" t="str">
            <v>#N/A N/A</v>
          </cell>
          <cell r="MK134" t="str">
            <v>#N/A N/A</v>
          </cell>
          <cell r="ML134" t="str">
            <v>#N/A N/A</v>
          </cell>
          <cell r="MM134" t="str">
            <v>#N/A N/A</v>
          </cell>
          <cell r="MN134" t="str">
            <v>#N/A N/A</v>
          </cell>
          <cell r="MO134" t="str">
            <v>#N/A N/A</v>
          </cell>
          <cell r="MP134" t="str">
            <v>#N/A N/A</v>
          </cell>
          <cell r="MQ134" t="str">
            <v>#N/A N/A</v>
          </cell>
          <cell r="MR134" t="str">
            <v>#N/A N/A</v>
          </cell>
          <cell r="MS134" t="str">
            <v>#N/A N/A</v>
          </cell>
          <cell r="MT134" t="str">
            <v>#N/A N/A</v>
          </cell>
          <cell r="MU134" t="str">
            <v>#N/A N/A</v>
          </cell>
          <cell r="MV134" t="str">
            <v>#N/A N/A</v>
          </cell>
          <cell r="MW134" t="str">
            <v>#N/A N/A</v>
          </cell>
          <cell r="MX134">
            <v>123.845</v>
          </cell>
          <cell r="MY134" t="str">
            <v>#N/A N/A</v>
          </cell>
          <cell r="MZ134" t="str">
            <v>#N/A N/A</v>
          </cell>
          <cell r="NA134" t="str">
            <v>#N/A N/A</v>
          </cell>
          <cell r="NB134" t="str">
            <v>#N/A N/A</v>
          </cell>
          <cell r="NC134" t="str">
            <v>#N/A N/A</v>
          </cell>
          <cell r="ND134" t="str">
            <v>#N/A N/A</v>
          </cell>
          <cell r="NE134" t="str">
            <v>#N/A N/A</v>
          </cell>
          <cell r="NF134" t="str">
            <v>#N/A N/A</v>
          </cell>
          <cell r="NG134" t="str">
            <v>#N/A N/A</v>
          </cell>
          <cell r="NH134" t="str">
            <v>#N/A N/A</v>
          </cell>
          <cell r="NI134" t="str">
            <v>#N/A N/A</v>
          </cell>
          <cell r="NJ134" t="str">
            <v>#N/A N/A</v>
          </cell>
          <cell r="NK134" t="str">
            <v>#N/A N/A</v>
          </cell>
          <cell r="NL134">
            <v>-8840.601999999999</v>
          </cell>
          <cell r="NM134">
            <v>-7984.8319999999994</v>
          </cell>
          <cell r="NN134" t="str">
            <v>#N/A N/A</v>
          </cell>
          <cell r="NO134" t="str">
            <v>#N/A N/A</v>
          </cell>
          <cell r="NP134" t="str">
            <v>#N/A N/A</v>
          </cell>
          <cell r="NQ134" t="str">
            <v>#N/A N/A</v>
          </cell>
          <cell r="NR134" t="str">
            <v>#N/A N/A</v>
          </cell>
          <cell r="NS134" t="str">
            <v>#N/A N/A</v>
          </cell>
          <cell r="NT134" t="str">
            <v>#N/A N/A</v>
          </cell>
          <cell r="NU134" t="str">
            <v>#N/A N/A</v>
          </cell>
          <cell r="NV134" t="str">
            <v>#N/A N/A</v>
          </cell>
          <cell r="NW134" t="str">
            <v>#N/A N/A</v>
          </cell>
          <cell r="NX134" t="str">
            <v>#N/A N/A</v>
          </cell>
          <cell r="NY134" t="str">
            <v>#N/A N/A</v>
          </cell>
          <cell r="NZ134" t="str">
            <v>#N/A N/A</v>
          </cell>
          <cell r="OA134" t="str">
            <v>#N/A N/A</v>
          </cell>
          <cell r="OB134" t="str">
            <v>#N/A N/A</v>
          </cell>
          <cell r="OC134" t="str">
            <v>#N/A N/A</v>
          </cell>
          <cell r="OD134" t="str">
            <v>CLP</v>
          </cell>
        </row>
        <row r="135">
          <cell r="C135" t="str">
            <v>INVERSIONES UNIO</v>
          </cell>
          <cell r="D135" t="str">
            <v>#N/A N/A</v>
          </cell>
          <cell r="E135" t="str">
            <v>#N/A N/A</v>
          </cell>
          <cell r="F135">
            <v>0</v>
          </cell>
          <cell r="G135" t="str">
            <v>#N/A N/A</v>
          </cell>
          <cell r="H135">
            <v>0</v>
          </cell>
          <cell r="I135">
            <v>0</v>
          </cell>
          <cell r="J135">
            <v>0</v>
          </cell>
          <cell r="K135">
            <v>1396.5640000000001</v>
          </cell>
          <cell r="L135">
            <v>3404.1889999999999</v>
          </cell>
          <cell r="M135">
            <v>2570.4409999999998</v>
          </cell>
          <cell r="N135">
            <v>2689.73</v>
          </cell>
          <cell r="O135">
            <v>3981.69</v>
          </cell>
          <cell r="P135">
            <v>3918.183</v>
          </cell>
          <cell r="Q135">
            <v>3046.125</v>
          </cell>
          <cell r="R135" t="str">
            <v>#N/A N/A</v>
          </cell>
          <cell r="S135" t="str">
            <v>#N/A N/A</v>
          </cell>
          <cell r="T135" t="str">
            <v>#N/A N/A</v>
          </cell>
          <cell r="U135">
            <v>0</v>
          </cell>
          <cell r="V135" t="str">
            <v>#N/A N/A</v>
          </cell>
          <cell r="W135">
            <v>0</v>
          </cell>
          <cell r="X135">
            <v>0</v>
          </cell>
          <cell r="Y135">
            <v>0</v>
          </cell>
          <cell r="Z135" t="str">
            <v>#N/A N/A</v>
          </cell>
          <cell r="AA135" t="str">
            <v>#N/A N/A</v>
          </cell>
          <cell r="AB135">
            <v>41.917999999999999</v>
          </cell>
          <cell r="AC135">
            <v>0</v>
          </cell>
          <cell r="AD135">
            <v>436.48099999999999</v>
          </cell>
          <cell r="AE135">
            <v>105.437</v>
          </cell>
          <cell r="AF135">
            <v>17.803999999999998</v>
          </cell>
          <cell r="AG135" t="str">
            <v>#N/A N/A</v>
          </cell>
          <cell r="AH135" t="str">
            <v>#N/A N/A</v>
          </cell>
          <cell r="AI135" t="str">
            <v>#N/A N/A</v>
          </cell>
          <cell r="AJ135">
            <v>-141.37300109863281</v>
          </cell>
          <cell r="AK135" t="str">
            <v>#N/A N/A</v>
          </cell>
          <cell r="AL135">
            <v>-155.95799255371094</v>
          </cell>
          <cell r="AM135">
            <v>-117.61900219717063</v>
          </cell>
          <cell r="AN135">
            <v>-109.20299902372062</v>
          </cell>
          <cell r="AO135">
            <v>990.28</v>
          </cell>
          <cell r="AP135">
            <v>3183.5949999999998</v>
          </cell>
          <cell r="AQ135">
            <v>2366.0099999999998</v>
          </cell>
          <cell r="AR135">
            <v>2484.6770000000001</v>
          </cell>
          <cell r="AS135">
            <v>3338.0149999999999</v>
          </cell>
          <cell r="AT135">
            <v>3528.0529999999999</v>
          </cell>
          <cell r="AU135">
            <v>2773.11</v>
          </cell>
          <cell r="AV135" t="str">
            <v>#N/A N/A</v>
          </cell>
          <cell r="AW135" t="str">
            <v>#N/A N/A</v>
          </cell>
          <cell r="AX135" t="str">
            <v>#N/A N/A</v>
          </cell>
          <cell r="AY135">
            <v>-141.37300109863281</v>
          </cell>
          <cell r="AZ135" t="str">
            <v>#N/A N/A</v>
          </cell>
          <cell r="BA135">
            <v>-155.95799255371094</v>
          </cell>
          <cell r="BB135">
            <v>-117.62100219726562</v>
          </cell>
          <cell r="BC135">
            <v>-109.2239990234375</v>
          </cell>
          <cell r="BD135">
            <v>990.25</v>
          </cell>
          <cell r="BE135">
            <v>3183.5479999999998</v>
          </cell>
          <cell r="BF135">
            <v>2365.9479999999999</v>
          </cell>
          <cell r="BG135">
            <v>2484.625</v>
          </cell>
          <cell r="BH135">
            <v>3337.915</v>
          </cell>
          <cell r="BI135">
            <v>3527.924</v>
          </cell>
          <cell r="BJ135">
            <v>2772.9870000000001</v>
          </cell>
          <cell r="BK135" t="str">
            <v>#N/A N/A</v>
          </cell>
          <cell r="BL135" t="str">
            <v>#N/A N/A</v>
          </cell>
          <cell r="BM135" t="str">
            <v>#N/A N/A</v>
          </cell>
          <cell r="BN135">
            <v>2.7009999752044678</v>
          </cell>
          <cell r="BO135" t="str">
            <v>#N/A N/A</v>
          </cell>
          <cell r="BP135">
            <v>9.9519996643066406</v>
          </cell>
          <cell r="BQ135">
            <v>6.4980001449584961</v>
          </cell>
          <cell r="BR135">
            <v>9.425999641418457</v>
          </cell>
          <cell r="BS135" t="str">
            <v>#N/A N/A</v>
          </cell>
          <cell r="BT135" t="str">
            <v>#N/A N/A</v>
          </cell>
          <cell r="BU135" t="str">
            <v>#N/A N/A</v>
          </cell>
          <cell r="BV135" t="str">
            <v>#N/A N/A</v>
          </cell>
          <cell r="BW135" t="str">
            <v>#N/A N/A</v>
          </cell>
          <cell r="BX135">
            <v>0</v>
          </cell>
          <cell r="BY135">
            <v>0</v>
          </cell>
          <cell r="BZ135" t="str">
            <v>#N/A N/A</v>
          </cell>
          <cell r="CA135" t="str">
            <v>#N/A N/A</v>
          </cell>
          <cell r="CB135" t="str">
            <v>#N/A N/A</v>
          </cell>
          <cell r="CC135">
            <v>0</v>
          </cell>
          <cell r="CD135" t="str">
            <v>#N/A N/A</v>
          </cell>
          <cell r="CE135">
            <v>0</v>
          </cell>
          <cell r="CF135">
            <v>0</v>
          </cell>
          <cell r="CG135">
            <v>7.0000000298023224E-2</v>
          </cell>
          <cell r="CH135">
            <v>0.28699999999999998</v>
          </cell>
          <cell r="CI135" t="str">
            <v>#N/A N/A</v>
          </cell>
          <cell r="CJ135" t="str">
            <v>#N/A N/A</v>
          </cell>
          <cell r="CK135" t="str">
            <v>#N/A N/A</v>
          </cell>
          <cell r="CL135">
            <v>0</v>
          </cell>
          <cell r="CM135">
            <v>1.5919999999999999</v>
          </cell>
          <cell r="CN135">
            <v>4.3549999999999995</v>
          </cell>
          <cell r="CO135" t="str">
            <v>#N/A N/A</v>
          </cell>
          <cell r="CP135" t="str">
            <v>#N/A N/A</v>
          </cell>
          <cell r="CQ135" t="str">
            <v>#N/A N/A</v>
          </cell>
          <cell r="CR135">
            <v>1527.0480194091797</v>
          </cell>
          <cell r="CS135" t="str">
            <v>#N/A N/A</v>
          </cell>
          <cell r="CT135">
            <v>1581.3900299072266</v>
          </cell>
          <cell r="CU135">
            <v>1352.2570495605469</v>
          </cell>
          <cell r="CV135">
            <v>1127.157050780952</v>
          </cell>
          <cell r="CW135">
            <v>997.77799999999991</v>
          </cell>
          <cell r="CX135">
            <v>3184.2759999999998</v>
          </cell>
          <cell r="CY135">
            <v>2367.587</v>
          </cell>
          <cell r="CZ135">
            <v>2485.319</v>
          </cell>
          <cell r="DA135">
            <v>3339.393</v>
          </cell>
          <cell r="DB135">
            <v>3525.7890000000002</v>
          </cell>
          <cell r="DC135">
            <v>2769.4540000000002</v>
          </cell>
          <cell r="DD135" t="str">
            <v>#N/A N/A</v>
          </cell>
          <cell r="DE135" t="str">
            <v>#N/A N/A</v>
          </cell>
          <cell r="DF135" t="str">
            <v>#N/A N/A</v>
          </cell>
          <cell r="DG135">
            <v>-6.5069999694824219</v>
          </cell>
          <cell r="DH135" t="str">
            <v>#N/A N/A</v>
          </cell>
          <cell r="DI135">
            <v>45.568000793457031</v>
          </cell>
          <cell r="DJ135">
            <v>3.2200000286102295</v>
          </cell>
          <cell r="DK135">
            <v>-16.556999206542969</v>
          </cell>
          <cell r="DL135">
            <v>-3.7719999999999998</v>
          </cell>
          <cell r="DM135">
            <v>0.23799999999999999</v>
          </cell>
          <cell r="DN135">
            <v>-5.5670000000000002</v>
          </cell>
          <cell r="DO135">
            <v>-24.318999999999999</v>
          </cell>
          <cell r="DP135">
            <v>171.482</v>
          </cell>
          <cell r="DQ135">
            <v>-24.227</v>
          </cell>
          <cell r="DR135">
            <v>-22.36</v>
          </cell>
          <cell r="DS135" t="str">
            <v>#N/A N/A</v>
          </cell>
          <cell r="DT135" t="str">
            <v>#N/A N/A</v>
          </cell>
          <cell r="DU135" t="str">
            <v>#N/A N/A</v>
          </cell>
          <cell r="DV135">
            <v>1533.5550537109375</v>
          </cell>
          <cell r="DW135" t="str">
            <v>#N/A N/A</v>
          </cell>
          <cell r="DX135">
            <v>1535.822021484375</v>
          </cell>
          <cell r="DY135">
            <v>1349.0369873046875</v>
          </cell>
          <cell r="DZ135">
            <v>1143.7139892578125</v>
          </cell>
          <cell r="EA135">
            <v>1001.55</v>
          </cell>
          <cell r="EB135">
            <v>3184.038</v>
          </cell>
          <cell r="EC135">
            <v>2373.154</v>
          </cell>
          <cell r="ED135">
            <v>2509.6379999999999</v>
          </cell>
          <cell r="EE135">
            <v>3167.9110000000001</v>
          </cell>
          <cell r="EF135">
            <v>3550.0159999999996</v>
          </cell>
          <cell r="EG135">
            <v>2791.8139999999999</v>
          </cell>
          <cell r="EH135" t="str">
            <v>#N/A N/A</v>
          </cell>
          <cell r="EI135" t="str">
            <v>#N/A N/A</v>
          </cell>
          <cell r="EJ135" t="str">
            <v>#N/A N/A</v>
          </cell>
          <cell r="EK135">
            <v>4.6510000228881836</v>
          </cell>
          <cell r="EL135" t="str">
            <v>#N/A N/A</v>
          </cell>
          <cell r="EM135">
            <v>24.556999206542969</v>
          </cell>
          <cell r="EN135">
            <v>3.0510001182556152</v>
          </cell>
          <cell r="EO135">
            <v>0.84799998998641968</v>
          </cell>
          <cell r="EP135">
            <v>0.875</v>
          </cell>
          <cell r="EQ135">
            <v>0.89100000000000001</v>
          </cell>
          <cell r="ER135">
            <v>0.77499999999999991</v>
          </cell>
          <cell r="ES135">
            <v>0.83899999999999997</v>
          </cell>
          <cell r="ET135">
            <v>1793.5609999999999</v>
          </cell>
          <cell r="EU135">
            <v>389.97999999999996</v>
          </cell>
          <cell r="EV135">
            <v>0.97799999999999998</v>
          </cell>
          <cell r="EW135" t="str">
            <v>#N/A N/A</v>
          </cell>
          <cell r="EX135" t="str">
            <v>#N/A N/A</v>
          </cell>
          <cell r="EY135" t="str">
            <v>#N/A N/A</v>
          </cell>
          <cell r="EZ135">
            <v>1745.02294921875</v>
          </cell>
          <cell r="FA135" t="str">
            <v>#N/A N/A</v>
          </cell>
          <cell r="FB135">
            <v>2370.7060546875</v>
          </cell>
          <cell r="FC135">
            <v>1971.781982421875</v>
          </cell>
          <cell r="FD135">
            <v>1866.5679931640625</v>
          </cell>
          <cell r="FE135">
            <v>414.36500000000001</v>
          </cell>
          <cell r="FF135">
            <v>471.053</v>
          </cell>
          <cell r="FG135">
            <v>402.58699999999999</v>
          </cell>
          <cell r="FH135">
            <v>139.09299999999999</v>
          </cell>
          <cell r="FI135">
            <v>225.816</v>
          </cell>
          <cell r="FJ135">
            <v>636.26099999999997</v>
          </cell>
          <cell r="FK135">
            <v>1030.329</v>
          </cell>
          <cell r="FL135" t="str">
            <v>#N/A N/A</v>
          </cell>
          <cell r="FM135" t="str">
            <v>#N/A N/A</v>
          </cell>
          <cell r="FN135" t="str">
            <v>#N/A N/A</v>
          </cell>
          <cell r="FO135">
            <v>0.13500000536441803</v>
          </cell>
          <cell r="FP135" t="str">
            <v>#N/A N/A</v>
          </cell>
          <cell r="FQ135">
            <v>0</v>
          </cell>
          <cell r="FR135">
            <v>0</v>
          </cell>
          <cell r="FS135">
            <v>0</v>
          </cell>
          <cell r="FT135">
            <v>0.48099999999999998</v>
          </cell>
          <cell r="FU135">
            <v>335.12599999999998</v>
          </cell>
          <cell r="FV135">
            <v>333.07499999999999</v>
          </cell>
          <cell r="FW135">
            <v>369.80500000000001</v>
          </cell>
          <cell r="FX135" t="str">
            <v>#N/A N/A</v>
          </cell>
          <cell r="FY135">
            <v>2.1379999999999999</v>
          </cell>
          <cell r="FZ135">
            <v>0</v>
          </cell>
          <cell r="GA135" t="str">
            <v>#N/A N/A</v>
          </cell>
          <cell r="GB135" t="str">
            <v>#N/A N/A</v>
          </cell>
          <cell r="GC135" t="str">
            <v>#N/A N/A</v>
          </cell>
          <cell r="GD135">
            <v>0</v>
          </cell>
          <cell r="GE135" t="str">
            <v>#N/A N/A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 t="str">
            <v>#N/A N/A</v>
          </cell>
          <cell r="GQ135" t="str">
            <v>#N/A N/A</v>
          </cell>
          <cell r="GR135" t="str">
            <v>#N/A N/A</v>
          </cell>
          <cell r="GS135">
            <v>1962.06494140625</v>
          </cell>
          <cell r="GT135" t="str">
            <v>#N/A N/A</v>
          </cell>
          <cell r="GU135">
            <v>2583.742919921875</v>
          </cell>
          <cell r="GV135">
            <v>2192.81396484375</v>
          </cell>
          <cell r="GW135">
            <v>1903.6929931640625</v>
          </cell>
          <cell r="GX135">
            <v>441.298</v>
          </cell>
          <cell r="GY135">
            <v>838.18700000000001</v>
          </cell>
          <cell r="GZ135">
            <v>780.85599999999999</v>
          </cell>
          <cell r="HA135">
            <v>560.81700000000001</v>
          </cell>
          <cell r="HB135">
            <v>2092.02</v>
          </cell>
          <cell r="HC135">
            <v>1196.2829999999999</v>
          </cell>
          <cell r="HD135">
            <v>1124.712</v>
          </cell>
          <cell r="HE135" t="str">
            <v>#N/A N/A</v>
          </cell>
          <cell r="HF135" t="str">
            <v>#N/A N/A</v>
          </cell>
          <cell r="HG135" t="str">
            <v>#N/A N/A</v>
          </cell>
          <cell r="HH135">
            <v>0</v>
          </cell>
          <cell r="HI135" t="str">
            <v>#N/A N/A</v>
          </cell>
          <cell r="HJ135">
            <v>0</v>
          </cell>
          <cell r="HK135">
            <v>4.3999999761581421E-2</v>
          </cell>
          <cell r="HL135">
            <v>0.13400000333786011</v>
          </cell>
          <cell r="HM135">
            <v>9.9999999999999992E-2</v>
          </cell>
          <cell r="HN135">
            <v>0.253</v>
          </cell>
          <cell r="HO135">
            <v>0.191</v>
          </cell>
          <cell r="HP135">
            <v>0.13899999999999998</v>
          </cell>
          <cell r="HQ135">
            <v>0.39799999999999996</v>
          </cell>
          <cell r="HR135">
            <v>0.53200000000000003</v>
          </cell>
          <cell r="HS135">
            <v>0.40899999999999997</v>
          </cell>
          <cell r="HT135" t="str">
            <v>#N/A N/A</v>
          </cell>
          <cell r="HU135" t="str">
            <v>#N/A N/A</v>
          </cell>
          <cell r="HV135" t="str">
            <v>#N/A N/A</v>
          </cell>
          <cell r="HW135">
            <v>3589.029052734375</v>
          </cell>
          <cell r="HX135" t="str">
            <v>#N/A N/A</v>
          </cell>
          <cell r="HY135">
            <v>3888.125</v>
          </cell>
          <cell r="HZ135">
            <v>3806.781982421875</v>
          </cell>
          <cell r="IA135">
            <v>3799.448974609375</v>
          </cell>
          <cell r="IB135">
            <v>31971.541999999998</v>
          </cell>
          <cell r="IC135">
            <v>44708.534</v>
          </cell>
          <cell r="ID135">
            <v>41376.604999999996</v>
          </cell>
          <cell r="IE135">
            <v>52760.030999999995</v>
          </cell>
          <cell r="IF135">
            <v>44155.964999999997</v>
          </cell>
          <cell r="IG135">
            <v>51979.063999999998</v>
          </cell>
          <cell r="IH135">
            <v>47265.451000000001</v>
          </cell>
          <cell r="II135" t="str">
            <v>#N/A N/A</v>
          </cell>
          <cell r="IJ135" t="str">
            <v>#N/A N/A</v>
          </cell>
          <cell r="IK135" t="str">
            <v>#N/A N/A</v>
          </cell>
          <cell r="IL135">
            <v>0.65700000524520874</v>
          </cell>
          <cell r="IM135" t="str">
            <v>#N/A N/A</v>
          </cell>
          <cell r="IN135">
            <v>23.13800048828125</v>
          </cell>
          <cell r="IO135">
            <v>24.097999572753906</v>
          </cell>
          <cell r="IP135">
            <v>22.117000579833984</v>
          </cell>
          <cell r="IQ135">
            <v>455.71899999999999</v>
          </cell>
          <cell r="IR135">
            <v>489.11599999999999</v>
          </cell>
          <cell r="IS135">
            <v>344.18199999999996</v>
          </cell>
          <cell r="IT135">
            <v>1042.6510000000001</v>
          </cell>
          <cell r="IU135">
            <v>1028.644</v>
          </cell>
          <cell r="IV135">
            <v>1690.5159999999998</v>
          </cell>
          <cell r="IW135">
            <v>98.128</v>
          </cell>
          <cell r="IX135" t="str">
            <v>#N/A N/A</v>
          </cell>
          <cell r="IY135" t="str">
            <v>#N/A N/A</v>
          </cell>
          <cell r="IZ135" t="str">
            <v>#N/A N/A</v>
          </cell>
          <cell r="JA135">
            <v>0</v>
          </cell>
          <cell r="JB135" t="str">
            <v>#N/A N/A</v>
          </cell>
          <cell r="JC135">
            <v>0</v>
          </cell>
          <cell r="JD135">
            <v>0</v>
          </cell>
          <cell r="JE135">
            <v>0</v>
          </cell>
          <cell r="JF135">
            <v>0</v>
          </cell>
          <cell r="JG135">
            <v>0</v>
          </cell>
          <cell r="JH135">
            <v>0</v>
          </cell>
          <cell r="JI135">
            <v>0</v>
          </cell>
          <cell r="JJ135">
            <v>0</v>
          </cell>
          <cell r="JK135">
            <v>0</v>
          </cell>
          <cell r="JL135">
            <v>0</v>
          </cell>
          <cell r="JM135" t="str">
            <v>#N/A N/A</v>
          </cell>
          <cell r="JN135" t="str">
            <v>#N/A N/A</v>
          </cell>
          <cell r="JO135" t="str">
            <v>#N/A N/A</v>
          </cell>
          <cell r="JP135">
            <v>478.45001220703125</v>
          </cell>
          <cell r="JQ135" t="str">
            <v>#N/A N/A</v>
          </cell>
          <cell r="JR135">
            <v>712.46301031112671</v>
          </cell>
          <cell r="JS135">
            <v>525.83897399902344</v>
          </cell>
          <cell r="JT135">
            <v>228.78599739074707</v>
          </cell>
          <cell r="JU135">
            <v>5242.5540000000001</v>
          </cell>
          <cell r="JV135">
            <v>7352.6390000000001</v>
          </cell>
          <cell r="JW135">
            <v>6632.6370000000006</v>
          </cell>
          <cell r="JX135">
            <v>10741.876</v>
          </cell>
          <cell r="JY135">
            <v>8951.139000000001</v>
          </cell>
          <cell r="JZ135">
            <v>14176.888999999999</v>
          </cell>
          <cell r="KA135">
            <v>13068.846000000001</v>
          </cell>
          <cell r="KB135" t="str">
            <v>#N/A N/A</v>
          </cell>
          <cell r="KC135" t="str">
            <v>#N/A N/A</v>
          </cell>
          <cell r="KD135" t="str">
            <v>#N/A N/A</v>
          </cell>
          <cell r="KE135">
            <v>0</v>
          </cell>
          <cell r="KF135" t="str">
            <v>#N/A N/A</v>
          </cell>
          <cell r="KG135">
            <v>0</v>
          </cell>
          <cell r="KH135">
            <v>0</v>
          </cell>
          <cell r="KI135">
            <v>0</v>
          </cell>
          <cell r="KJ135">
            <v>0</v>
          </cell>
          <cell r="KK135">
            <v>0</v>
          </cell>
          <cell r="KL135">
            <v>0</v>
          </cell>
          <cell r="KM135">
            <v>0</v>
          </cell>
          <cell r="KN135">
            <v>0</v>
          </cell>
          <cell r="KO135">
            <v>0</v>
          </cell>
          <cell r="KP135">
            <v>0</v>
          </cell>
          <cell r="KQ135" t="str">
            <v>#N/A N/A</v>
          </cell>
          <cell r="KR135" t="str">
            <v>#N/A N/A</v>
          </cell>
          <cell r="KS135" t="str">
            <v>#N/A N/A</v>
          </cell>
          <cell r="KT135">
            <v>3110.5789794921875</v>
          </cell>
          <cell r="KU135" t="str">
            <v>#N/A N/A</v>
          </cell>
          <cell r="KV135">
            <v>3175.6619873046875</v>
          </cell>
          <cell r="KW135">
            <v>3280.9429931640625</v>
          </cell>
          <cell r="KX135">
            <v>3570.6629638671875</v>
          </cell>
          <cell r="KY135">
            <v>26728.987999999998</v>
          </cell>
          <cell r="KZ135">
            <v>37355.894999999997</v>
          </cell>
          <cell r="LA135">
            <v>34743.968000000001</v>
          </cell>
          <cell r="LB135">
            <v>42018.154999999999</v>
          </cell>
          <cell r="LC135">
            <v>35204.825999999994</v>
          </cell>
          <cell r="LD135">
            <v>37802.174999999988</v>
          </cell>
          <cell r="LE135">
            <v>34196.604999999996</v>
          </cell>
          <cell r="LF135" t="str">
            <v>#N/A N/A</v>
          </cell>
          <cell r="LG135" t="str">
            <v>#N/A N/A</v>
          </cell>
          <cell r="LH135" t="str">
            <v>#N/A N/A</v>
          </cell>
          <cell r="LI135">
            <v>0</v>
          </cell>
          <cell r="LJ135" t="str">
            <v>#N/A N/A</v>
          </cell>
          <cell r="LK135">
            <v>0</v>
          </cell>
          <cell r="LL135">
            <v>-4.6000000089406967E-2</v>
          </cell>
          <cell r="LM135">
            <v>-0.10700000077486038</v>
          </cell>
          <cell r="LN135">
            <v>0</v>
          </cell>
          <cell r="LO135">
            <v>-0.19999999999999998</v>
          </cell>
          <cell r="LP135" t="str">
            <v>#N/A N/A</v>
          </cell>
          <cell r="LQ135" t="str">
            <v>#N/A N/A</v>
          </cell>
          <cell r="LR135">
            <v>-0.35899999999999999</v>
          </cell>
          <cell r="LS135">
            <v>-0.26300000000000001</v>
          </cell>
          <cell r="LT135">
            <v>0</v>
          </cell>
          <cell r="LU135" t="str">
            <v>#N/A N/A</v>
          </cell>
          <cell r="LV135" t="str">
            <v>#N/A N/A</v>
          </cell>
          <cell r="LW135" t="str">
            <v>#N/A N/A</v>
          </cell>
          <cell r="LX135" t="str">
            <v>#N/A N/A</v>
          </cell>
          <cell r="LY135" t="str">
            <v>#N/A N/A</v>
          </cell>
          <cell r="LZ135" t="str">
            <v>#N/A N/A</v>
          </cell>
          <cell r="MA135" t="str">
            <v>#N/A N/A</v>
          </cell>
          <cell r="MB135" t="str">
            <v>#N/A N/A</v>
          </cell>
          <cell r="MC135">
            <v>0</v>
          </cell>
          <cell r="MD135">
            <v>0</v>
          </cell>
          <cell r="ME135" t="str">
            <v>#N/A N/A</v>
          </cell>
          <cell r="MF135" t="str">
            <v>#N/A N/A</v>
          </cell>
          <cell r="MG135" t="str">
            <v>#N/A N/A</v>
          </cell>
          <cell r="MH135" t="str">
            <v>#N/A N/A</v>
          </cell>
          <cell r="MI135" t="str">
            <v>#N/A N/A</v>
          </cell>
          <cell r="MJ135" t="str">
            <v>#N/A N/A</v>
          </cell>
          <cell r="MK135" t="str">
            <v>#N/A N/A</v>
          </cell>
          <cell r="ML135" t="str">
            <v>#N/A N/A</v>
          </cell>
          <cell r="MM135" t="str">
            <v>#N/A N/A</v>
          </cell>
          <cell r="MN135" t="str">
            <v>#N/A N/A</v>
          </cell>
          <cell r="MO135" t="str">
            <v>#N/A N/A</v>
          </cell>
          <cell r="MP135" t="str">
            <v>#N/A N/A</v>
          </cell>
          <cell r="MQ135" t="str">
            <v>#N/A N/A</v>
          </cell>
          <cell r="MR135" t="str">
            <v>#N/A N/A</v>
          </cell>
          <cell r="MS135" t="str">
            <v>#N/A N/A</v>
          </cell>
          <cell r="MT135" t="str">
            <v>#N/A N/A</v>
          </cell>
          <cell r="MU135" t="str">
            <v>#N/A N/A</v>
          </cell>
          <cell r="MV135">
            <v>33.601999999999997</v>
          </cell>
          <cell r="MW135">
            <v>258.07</v>
          </cell>
          <cell r="MX135">
            <v>-84.587999999999994</v>
          </cell>
          <cell r="MY135" t="str">
            <v>#N/A N/A</v>
          </cell>
          <cell r="MZ135" t="str">
            <v>#N/A N/A</v>
          </cell>
          <cell r="NA135" t="str">
            <v>#N/A N/A</v>
          </cell>
          <cell r="NB135">
            <v>-1614.3310546875</v>
          </cell>
          <cell r="NC135" t="str">
            <v>#N/A N/A</v>
          </cell>
          <cell r="ND135">
            <v>-1327.9219970703125</v>
          </cell>
          <cell r="NE135">
            <v>-1664.31005859375</v>
          </cell>
          <cell r="NF135">
            <v>-1461.718994140625</v>
          </cell>
          <cell r="NG135">
            <v>-1033.874</v>
          </cell>
          <cell r="NH135">
            <v>-2769.279</v>
          </cell>
          <cell r="NI135" t="str">
            <v>#N/A N/A</v>
          </cell>
          <cell r="NJ135" t="str">
            <v>#N/A N/A</v>
          </cell>
          <cell r="NK135" t="str">
            <v>#N/A N/A</v>
          </cell>
          <cell r="NL135" t="str">
            <v>#N/A N/A</v>
          </cell>
          <cell r="NM135">
            <v>-2533.4859999999999</v>
          </cell>
          <cell r="NN135" t="str">
            <v>#N/A N/A</v>
          </cell>
          <cell r="NO135" t="str">
            <v>#N/A N/A</v>
          </cell>
          <cell r="NP135" t="str">
            <v>#N/A N/A</v>
          </cell>
          <cell r="NQ135">
            <v>0</v>
          </cell>
          <cell r="NR135" t="str">
            <v>#N/A N/A</v>
          </cell>
          <cell r="NS135">
            <v>0</v>
          </cell>
          <cell r="NT135">
            <v>2.0000000949949026E-3</v>
          </cell>
          <cell r="NU135">
            <v>2.0999999716877937E-2</v>
          </cell>
          <cell r="NV135">
            <v>0.03</v>
          </cell>
          <cell r="NW135">
            <v>4.7E-2</v>
          </cell>
          <cell r="NX135">
            <v>6.2E-2</v>
          </cell>
          <cell r="NY135">
            <v>5.1999999999999998E-2</v>
          </cell>
          <cell r="NZ135">
            <v>9.9999999999999992E-2</v>
          </cell>
          <cell r="OA135">
            <v>0.129</v>
          </cell>
          <cell r="OB135">
            <v>0.123</v>
          </cell>
          <cell r="OC135" t="str">
            <v>#N/A N/A</v>
          </cell>
          <cell r="OD135" t="str">
            <v>CLP</v>
          </cell>
        </row>
        <row r="136">
          <cell r="C136" t="str">
            <v>COPEVAL</v>
          </cell>
          <cell r="D136" t="str">
            <v>#N/A N/A</v>
          </cell>
          <cell r="E136" t="str">
            <v>#N/A N/A</v>
          </cell>
          <cell r="F136">
            <v>62036.3125</v>
          </cell>
          <cell r="G136">
            <v>68523.3984375</v>
          </cell>
          <cell r="H136">
            <v>78873.7421875</v>
          </cell>
          <cell r="I136">
            <v>113295.125</v>
          </cell>
          <cell r="J136">
            <v>165788.953125</v>
          </cell>
          <cell r="K136">
            <v>137875.435</v>
          </cell>
          <cell r="L136">
            <v>157775.899</v>
          </cell>
          <cell r="M136">
            <v>200028.73699999999</v>
          </cell>
          <cell r="N136">
            <v>230368.087</v>
          </cell>
          <cell r="O136">
            <v>260891.019</v>
          </cell>
          <cell r="P136">
            <v>304786.90600000002</v>
          </cell>
          <cell r="Q136">
            <v>317199.73800000001</v>
          </cell>
          <cell r="R136" t="str">
            <v>#N/A N/A</v>
          </cell>
          <cell r="S136" t="str">
            <v>#N/A N/A</v>
          </cell>
          <cell r="T136" t="str">
            <v>#N/A N/A</v>
          </cell>
          <cell r="U136">
            <v>54206.26953125</v>
          </cell>
          <cell r="V136">
            <v>59843.90234375</v>
          </cell>
          <cell r="W136">
            <v>68899.7734375</v>
          </cell>
          <cell r="X136">
            <v>98624.5078125</v>
          </cell>
          <cell r="Y136">
            <v>144626.65625</v>
          </cell>
          <cell r="Z136">
            <v>119928.878</v>
          </cell>
          <cell r="AA136">
            <v>139074.07199999999</v>
          </cell>
          <cell r="AB136">
            <v>177255.448</v>
          </cell>
          <cell r="AC136">
            <v>204718.63999999998</v>
          </cell>
          <cell r="AD136">
            <v>231067.21599999999</v>
          </cell>
          <cell r="AE136">
            <v>272013.09700000001</v>
          </cell>
          <cell r="AF136">
            <v>280516.45699999999</v>
          </cell>
          <cell r="AG136" t="str">
            <v>#N/A N/A</v>
          </cell>
          <cell r="AH136" t="str">
            <v>#N/A N/A</v>
          </cell>
          <cell r="AI136" t="str">
            <v>#N/A N/A</v>
          </cell>
          <cell r="AJ136">
            <v>2816.6560668945312</v>
          </cell>
          <cell r="AK136">
            <v>3109.1168823242187</v>
          </cell>
          <cell r="AL136">
            <v>4009.8890380859375</v>
          </cell>
          <cell r="AM136">
            <v>7515.414794921875</v>
          </cell>
          <cell r="AN136">
            <v>12271.63037109375</v>
          </cell>
          <cell r="AO136">
            <v>9718.5729999999985</v>
          </cell>
          <cell r="AP136">
            <v>9455.3250000000007</v>
          </cell>
          <cell r="AQ136">
            <v>12639.117</v>
          </cell>
          <cell r="AR136">
            <v>14461.509</v>
          </cell>
          <cell r="AS136">
            <v>17327.454999999998</v>
          </cell>
          <cell r="AT136">
            <v>19052.241999999998</v>
          </cell>
          <cell r="AU136">
            <v>21303.882000000001</v>
          </cell>
          <cell r="AV136" t="str">
            <v>#N/A N/A</v>
          </cell>
          <cell r="AW136" t="str">
            <v>#N/A N/A</v>
          </cell>
          <cell r="AX136" t="str">
            <v>#N/A N/A</v>
          </cell>
          <cell r="AY136">
            <v>2267.8720703125</v>
          </cell>
          <cell r="AZ136">
            <v>2494.73291015625</v>
          </cell>
          <cell r="BA136">
            <v>3389.26904296875</v>
          </cell>
          <cell r="BB136">
            <v>6428.52783203125</v>
          </cell>
          <cell r="BC136">
            <v>10728.7744140625</v>
          </cell>
          <cell r="BD136">
            <v>8314.7909999999993</v>
          </cell>
          <cell r="BE136">
            <v>7828.915</v>
          </cell>
          <cell r="BF136">
            <v>10782.537</v>
          </cell>
          <cell r="BG136">
            <v>12466.797999999999</v>
          </cell>
          <cell r="BH136">
            <v>14995.138999999999</v>
          </cell>
          <cell r="BI136">
            <v>16454.830999999998</v>
          </cell>
          <cell r="BJ136">
            <v>18322.807000000001</v>
          </cell>
          <cell r="BK136" t="str">
            <v>#N/A N/A</v>
          </cell>
          <cell r="BL136" t="str">
            <v>#N/A N/A</v>
          </cell>
          <cell r="BM136" t="str">
            <v>#N/A N/A</v>
          </cell>
          <cell r="BN136">
            <v>382.468994140625</v>
          </cell>
          <cell r="BO136">
            <v>540.948974609375</v>
          </cell>
          <cell r="BP136">
            <v>19.107000350952148</v>
          </cell>
          <cell r="BQ136">
            <v>46.049999237060547</v>
          </cell>
          <cell r="BR136">
            <v>142.40499877929687</v>
          </cell>
          <cell r="BS136" t="str">
            <v>#N/A N/A</v>
          </cell>
          <cell r="BT136" t="str">
            <v>#N/A N/A</v>
          </cell>
          <cell r="BU136" t="str">
            <v>#N/A N/A</v>
          </cell>
          <cell r="BV136" t="str">
            <v>#N/A N/A</v>
          </cell>
          <cell r="BW136" t="str">
            <v>#N/A N/A</v>
          </cell>
          <cell r="BX136">
            <v>0</v>
          </cell>
          <cell r="BY136">
            <v>0</v>
          </cell>
          <cell r="BZ136" t="str">
            <v>#N/A N/A</v>
          </cell>
          <cell r="CA136" t="str">
            <v>#N/A N/A</v>
          </cell>
          <cell r="CB136" t="str">
            <v>#N/A N/A</v>
          </cell>
          <cell r="CC136">
            <v>631.91802978515625</v>
          </cell>
          <cell r="CD136">
            <v>1471.0699462890625</v>
          </cell>
          <cell r="CE136">
            <v>2031.60302734375</v>
          </cell>
          <cell r="CF136">
            <v>4014.780029296875</v>
          </cell>
          <cell r="CG136">
            <v>6433.96923828125</v>
          </cell>
          <cell r="CH136">
            <v>4141.51</v>
          </cell>
          <cell r="CI136">
            <v>3945.8519999999999</v>
          </cell>
          <cell r="CJ136">
            <v>6093.9519999999993</v>
          </cell>
          <cell r="CK136">
            <v>8356.6839999999993</v>
          </cell>
          <cell r="CL136">
            <v>10502.085999999999</v>
          </cell>
          <cell r="CM136">
            <v>11676.431999999999</v>
          </cell>
          <cell r="CN136">
            <v>12299.948999999999</v>
          </cell>
          <cell r="CO136" t="str">
            <v>#N/A N/A</v>
          </cell>
          <cell r="CP136" t="str">
            <v>#N/A N/A</v>
          </cell>
          <cell r="CQ136" t="str">
            <v>#N/A N/A</v>
          </cell>
          <cell r="CR136">
            <v>1903.525032043457</v>
          </cell>
          <cell r="CS136">
            <v>1602.0409545898437</v>
          </cell>
          <cell r="CT136">
            <v>1333.2090158462524</v>
          </cell>
          <cell r="CU136">
            <v>2379.9468002319336</v>
          </cell>
          <cell r="CV136">
            <v>4209.3241691589355</v>
          </cell>
          <cell r="CW136">
            <v>4135.4870000000001</v>
          </cell>
          <cell r="CX136">
            <v>4041.364</v>
          </cell>
          <cell r="CY136">
            <v>4749.768</v>
          </cell>
          <cell r="CZ136">
            <v>4276.6679999999997</v>
          </cell>
          <cell r="DA136">
            <v>4409.3070000000007</v>
          </cell>
          <cell r="DB136">
            <v>5293.8580000000002</v>
          </cell>
          <cell r="DC136">
            <v>6855.1270000000004</v>
          </cell>
          <cell r="DD136" t="str">
            <v>#N/A N/A</v>
          </cell>
          <cell r="DE136" t="str">
            <v>#N/A N/A</v>
          </cell>
          <cell r="DF136" t="str">
            <v>#N/A N/A</v>
          </cell>
          <cell r="DG136">
            <v>229.00700378417969</v>
          </cell>
          <cell r="DH136">
            <v>146.39999389648437</v>
          </cell>
          <cell r="DI136">
            <v>227.31100463867187</v>
          </cell>
          <cell r="DJ136">
            <v>374.55398559570312</v>
          </cell>
          <cell r="DK136">
            <v>684.14398193359375</v>
          </cell>
          <cell r="DL136">
            <v>444.84699999999998</v>
          </cell>
          <cell r="DM136">
            <v>333.875</v>
          </cell>
          <cell r="DN136">
            <v>369.71899999999999</v>
          </cell>
          <cell r="DO136">
            <v>-129.85400000000001</v>
          </cell>
          <cell r="DP136">
            <v>-537.39499999999998</v>
          </cell>
          <cell r="DQ136">
            <v>-329.44799999999998</v>
          </cell>
          <cell r="DR136">
            <v>18.587999999999997</v>
          </cell>
          <cell r="DS136" t="str">
            <v>#N/A N/A</v>
          </cell>
          <cell r="DT136" t="str">
            <v>#N/A N/A</v>
          </cell>
          <cell r="DU136" t="str">
            <v>#N/A N/A</v>
          </cell>
          <cell r="DV136">
            <v>1674.5179443359375</v>
          </cell>
          <cell r="DW136">
            <v>1455.6409912109375</v>
          </cell>
          <cell r="DX136">
            <v>1105.89794921875</v>
          </cell>
          <cell r="DY136">
            <v>2005.3929443359375</v>
          </cell>
          <cell r="DZ136">
            <v>3525.179931640625</v>
          </cell>
          <cell r="EA136">
            <v>3690.64</v>
          </cell>
          <cell r="EB136">
            <v>3707.489</v>
          </cell>
          <cell r="EC136">
            <v>4380.049</v>
          </cell>
          <cell r="ED136">
            <v>4406.5219999999999</v>
          </cell>
          <cell r="EE136">
            <v>4946.7020000000002</v>
          </cell>
          <cell r="EF136">
            <v>5623.3059999999996</v>
          </cell>
          <cell r="EG136">
            <v>6836.5389999999998</v>
          </cell>
          <cell r="EH136" t="str">
            <v>#N/A N/A</v>
          </cell>
          <cell r="EI136" t="str">
            <v>#N/A N/A</v>
          </cell>
          <cell r="EJ136" t="str">
            <v>#N/A N/A</v>
          </cell>
          <cell r="EK136">
            <v>579.13702392578125</v>
          </cell>
          <cell r="EL136">
            <v>489.42898559570312</v>
          </cell>
          <cell r="EM136">
            <v>742.1710205078125</v>
          </cell>
          <cell r="EN136">
            <v>994.77398681640625</v>
          </cell>
          <cell r="EO136">
            <v>922.98297119140625</v>
          </cell>
          <cell r="EP136">
            <v>6175.5789999999997</v>
          </cell>
          <cell r="EQ136">
            <v>3664.047</v>
          </cell>
          <cell r="ER136">
            <v>5679.4359999999997</v>
          </cell>
          <cell r="ES136">
            <v>1382.846</v>
          </cell>
          <cell r="ET136">
            <v>2204.9939999999997</v>
          </cell>
          <cell r="EU136">
            <v>4403.97</v>
          </cell>
          <cell r="EV136">
            <v>6741.2689999999993</v>
          </cell>
          <cell r="EW136" t="str">
            <v>#N/A N/A</v>
          </cell>
          <cell r="EX136" t="str">
            <v>#N/A N/A</v>
          </cell>
          <cell r="EY136" t="str">
            <v>#N/A N/A</v>
          </cell>
          <cell r="EZ136">
            <v>226.00300598144531</v>
          </cell>
          <cell r="FA136">
            <v>650.4580078125</v>
          </cell>
          <cell r="FB136">
            <v>130.13299560546875</v>
          </cell>
          <cell r="FC136">
            <v>1.281999945640564</v>
          </cell>
          <cell r="FD136">
            <v>0</v>
          </cell>
          <cell r="FE136" t="str">
            <v>#N/A N/A</v>
          </cell>
          <cell r="FF136" t="str">
            <v>#N/A N/A</v>
          </cell>
          <cell r="FG136" t="str">
            <v>#N/A N/A</v>
          </cell>
          <cell r="FH136" t="str">
            <v>#N/A N/A</v>
          </cell>
          <cell r="FI136" t="str">
            <v>#N/A N/A</v>
          </cell>
          <cell r="FJ136">
            <v>0</v>
          </cell>
          <cell r="FK136">
            <v>1221.6849999999999</v>
          </cell>
          <cell r="FL136" t="str">
            <v>#N/A N/A</v>
          </cell>
          <cell r="FM136" t="str">
            <v>#N/A N/A</v>
          </cell>
          <cell r="FN136" t="str">
            <v>#N/A N/A</v>
          </cell>
          <cell r="FO136">
            <v>29290.751953125</v>
          </cell>
          <cell r="FP136">
            <v>33160.11328125</v>
          </cell>
          <cell r="FQ136">
            <v>32275.783203125</v>
          </cell>
          <cell r="FR136">
            <v>33453.69140625</v>
          </cell>
          <cell r="FS136">
            <v>59148.5546875</v>
          </cell>
          <cell r="FT136">
            <v>60405.597999999998</v>
          </cell>
          <cell r="FU136">
            <v>82707.298999999999</v>
          </cell>
          <cell r="FV136">
            <v>93552.444999999992</v>
          </cell>
          <cell r="FW136">
            <v>119804.36099999999</v>
          </cell>
          <cell r="FX136">
            <v>132994.59099999999</v>
          </cell>
          <cell r="FY136">
            <v>182986.37299999999</v>
          </cell>
          <cell r="FZ136">
            <v>180059.723</v>
          </cell>
          <cell r="GA136" t="str">
            <v>#N/A N/A</v>
          </cell>
          <cell r="GB136" t="str">
            <v>#N/A N/A</v>
          </cell>
          <cell r="GC136" t="str">
            <v>#N/A N/A</v>
          </cell>
          <cell r="GD136">
            <v>4480.5791015625</v>
          </cell>
          <cell r="GE136">
            <v>6390.51416015625</v>
          </cell>
          <cell r="GF136">
            <v>8239.580078125</v>
          </cell>
          <cell r="GG136">
            <v>15520.9033203125</v>
          </cell>
          <cell r="GH136">
            <v>25211.10546875</v>
          </cell>
          <cell r="GI136">
            <v>20935.613999999998</v>
          </cell>
          <cell r="GJ136">
            <v>29453.637999999999</v>
          </cell>
          <cell r="GK136">
            <v>26672.42</v>
          </cell>
          <cell r="GL136">
            <v>46477.902999999998</v>
          </cell>
          <cell r="GM136">
            <v>54876.917999999998</v>
          </cell>
          <cell r="GN136">
            <v>58176.725999999995</v>
          </cell>
          <cell r="GO136">
            <v>88158.781999999992</v>
          </cell>
          <cell r="GP136" t="str">
            <v>#N/A N/A</v>
          </cell>
          <cell r="GQ136" t="str">
            <v>#N/A N/A</v>
          </cell>
          <cell r="GR136" t="str">
            <v>#N/A N/A</v>
          </cell>
          <cell r="GS136">
            <v>35083.43359375</v>
          </cell>
          <cell r="GT136">
            <v>41635.7109375</v>
          </cell>
          <cell r="GU136">
            <v>42489.71875</v>
          </cell>
          <cell r="GV136">
            <v>51105.23828125</v>
          </cell>
          <cell r="GW136">
            <v>86042.7578125</v>
          </cell>
          <cell r="GX136">
            <v>88034.07699999999</v>
          </cell>
          <cell r="GY136">
            <v>116597.34199999999</v>
          </cell>
          <cell r="GZ136">
            <v>126952.935</v>
          </cell>
          <cell r="HA136">
            <v>169088.27599999998</v>
          </cell>
          <cell r="HB136">
            <v>194546.098</v>
          </cell>
          <cell r="HC136">
            <v>251877.72499999998</v>
          </cell>
          <cell r="HD136">
            <v>281622.37900000002</v>
          </cell>
          <cell r="HE136" t="str">
            <v>#N/A N/A</v>
          </cell>
          <cell r="HF136" t="str">
            <v>#N/A N/A</v>
          </cell>
          <cell r="HG136" t="str">
            <v>#N/A N/A</v>
          </cell>
          <cell r="HH136">
            <v>5901.94580078125</v>
          </cell>
          <cell r="HI136">
            <v>8612.140625</v>
          </cell>
          <cell r="HJ136">
            <v>11552.6611328125</v>
          </cell>
          <cell r="HK136">
            <v>16408.716796875</v>
          </cell>
          <cell r="HL136">
            <v>25124.333984375</v>
          </cell>
          <cell r="HM136">
            <v>31179.077999999998</v>
          </cell>
          <cell r="HN136">
            <v>35891.631999999998</v>
          </cell>
          <cell r="HO136">
            <v>40593.012999999999</v>
          </cell>
          <cell r="HP136">
            <v>44446.072999999997</v>
          </cell>
          <cell r="HQ136">
            <v>50227.701999999997</v>
          </cell>
          <cell r="HR136">
            <v>53196.097999999998</v>
          </cell>
          <cell r="HS136">
            <v>53529.435999999994</v>
          </cell>
          <cell r="HT136" t="str">
            <v>#N/A N/A</v>
          </cell>
          <cell r="HU136" t="str">
            <v>#N/A N/A</v>
          </cell>
          <cell r="HV136" t="str">
            <v>#N/A N/A</v>
          </cell>
          <cell r="HW136">
            <v>41745.6875</v>
          </cell>
          <cell r="HX136">
            <v>51236.02734375</v>
          </cell>
          <cell r="HY136">
            <v>55839.015625</v>
          </cell>
          <cell r="HZ136">
            <v>69506.8671875</v>
          </cell>
          <cell r="IA136">
            <v>113069.71875</v>
          </cell>
          <cell r="IB136">
            <v>122341.557</v>
          </cell>
          <cell r="IC136">
            <v>156542.837</v>
          </cell>
          <cell r="ID136">
            <v>170675.46</v>
          </cell>
          <cell r="IE136">
            <v>217517.902</v>
          </cell>
          <cell r="IF136">
            <v>250944.85399999999</v>
          </cell>
          <cell r="IG136">
            <v>312738.48599999998</v>
          </cell>
          <cell r="IH136">
            <v>343385.58999999997</v>
          </cell>
          <cell r="II136" t="str">
            <v>#N/A N/A</v>
          </cell>
          <cell r="IJ136" t="str">
            <v>#N/A N/A</v>
          </cell>
          <cell r="IK136" t="str">
            <v>#N/A N/A</v>
          </cell>
          <cell r="IL136">
            <v>16928.505859375</v>
          </cell>
          <cell r="IM136">
            <v>17896.287109375</v>
          </cell>
          <cell r="IN136">
            <v>19605.3125</v>
          </cell>
          <cell r="IO136">
            <v>29253.0625</v>
          </cell>
          <cell r="IP136">
            <v>41796.703125</v>
          </cell>
          <cell r="IQ136">
            <v>42567.945999999996</v>
          </cell>
          <cell r="IR136">
            <v>57646.731999999996</v>
          </cell>
          <cell r="IS136">
            <v>67574.760999999999</v>
          </cell>
          <cell r="IT136">
            <v>92231.86099999999</v>
          </cell>
          <cell r="IU136">
            <v>102163.40399999999</v>
          </cell>
          <cell r="IV136">
            <v>111330.268</v>
          </cell>
          <cell r="IW136">
            <v>120447.01999999999</v>
          </cell>
          <cell r="IX136" t="str">
            <v>#N/A N/A</v>
          </cell>
          <cell r="IY136" t="str">
            <v>#N/A N/A</v>
          </cell>
          <cell r="IZ136" t="str">
            <v>#N/A N/A</v>
          </cell>
          <cell r="JA136">
            <v>13706.73193359375</v>
          </cell>
          <cell r="JB136">
            <v>21006.2255859375</v>
          </cell>
          <cell r="JC136">
            <v>22130.141967773438</v>
          </cell>
          <cell r="JD136">
            <v>25097.4970703125</v>
          </cell>
          <cell r="JE136">
            <v>43415.056640625</v>
          </cell>
          <cell r="JF136">
            <v>46702.128000000004</v>
          </cell>
          <cell r="JG136">
            <v>61835.932000000001</v>
          </cell>
          <cell r="JH136">
            <v>65264.561000000002</v>
          </cell>
          <cell r="JI136">
            <v>82960.431000000011</v>
          </cell>
          <cell r="JJ136">
            <v>104641.576</v>
          </cell>
          <cell r="JK136">
            <v>146704.272</v>
          </cell>
          <cell r="JL136">
            <v>160612.155</v>
          </cell>
          <cell r="JM136" t="str">
            <v>#N/A N/A</v>
          </cell>
          <cell r="JN136" t="str">
            <v>#N/A N/A</v>
          </cell>
          <cell r="JO136" t="str">
            <v>#N/A N/A</v>
          </cell>
          <cell r="JP136">
            <v>32004.37621307373</v>
          </cell>
          <cell r="JQ136">
            <v>40208.119125366211</v>
          </cell>
          <cell r="JR136">
            <v>43918.55126953125</v>
          </cell>
          <cell r="JS136">
            <v>55192.21745300293</v>
          </cell>
          <cell r="JT136">
            <v>94698.627685546875</v>
          </cell>
          <cell r="JU136">
            <v>93978.466</v>
          </cell>
          <cell r="JV136">
            <v>124313.85</v>
          </cell>
          <cell r="JW136">
            <v>136687.44099999999</v>
          </cell>
          <cell r="JX136">
            <v>179847.77599999998</v>
          </cell>
          <cell r="JY136">
            <v>210348.47400000002</v>
          </cell>
          <cell r="JZ136">
            <v>263848.86699999997</v>
          </cell>
          <cell r="KA136">
            <v>287870.31400000001</v>
          </cell>
          <cell r="KB136" t="str">
            <v>#N/A N/A</v>
          </cell>
          <cell r="KC136" t="str">
            <v>#N/A N/A</v>
          </cell>
          <cell r="KD136" t="str">
            <v>#N/A N/A</v>
          </cell>
          <cell r="KE136">
            <v>1.1740000247955322</v>
          </cell>
          <cell r="KF136">
            <v>2.062999963760376</v>
          </cell>
          <cell r="KG136">
            <v>2.6329998970031738</v>
          </cell>
          <cell r="KH136">
            <v>3.4849998950958252</v>
          </cell>
          <cell r="KI136">
            <v>4.7309999465942383</v>
          </cell>
          <cell r="KJ136">
            <v>4641.7159999999994</v>
          </cell>
          <cell r="KK136">
            <v>4742.1729999999998</v>
          </cell>
          <cell r="KL136">
            <v>2954.143</v>
          </cell>
          <cell r="KM136">
            <v>3525.2979999999998</v>
          </cell>
          <cell r="KN136">
            <v>3933.654</v>
          </cell>
          <cell r="KO136">
            <v>9110.5110000000004</v>
          </cell>
          <cell r="KP136">
            <v>12410.787</v>
          </cell>
          <cell r="KQ136" t="str">
            <v>#N/A N/A</v>
          </cell>
          <cell r="KR136" t="str">
            <v>#N/A N/A</v>
          </cell>
          <cell r="KS136" t="str">
            <v>#N/A N/A</v>
          </cell>
          <cell r="KT136">
            <v>9741.3112070560455</v>
          </cell>
          <cell r="KU136">
            <v>11027.909313440323</v>
          </cell>
          <cell r="KV136">
            <v>11920.460880756378</v>
          </cell>
          <cell r="KW136">
            <v>14314.652968645096</v>
          </cell>
          <cell r="KX136">
            <v>18371.087933540344</v>
          </cell>
          <cell r="KY136">
            <v>28363.091</v>
          </cell>
          <cell r="KZ136">
            <v>32228.986999999997</v>
          </cell>
          <cell r="LA136">
            <v>33988.019</v>
          </cell>
          <cell r="LB136">
            <v>37670.126000000004</v>
          </cell>
          <cell r="LC136">
            <v>40596.379999999997</v>
          </cell>
          <cell r="LD136">
            <v>48889.618999999992</v>
          </cell>
          <cell r="LE136">
            <v>55515.275999999998</v>
          </cell>
          <cell r="LF136" t="str">
            <v>#N/A N/A</v>
          </cell>
          <cell r="LG136" t="str">
            <v>#N/A N/A</v>
          </cell>
          <cell r="LH136" t="str">
            <v>#N/A N/A</v>
          </cell>
          <cell r="LI136">
            <v>-1992.4010009765625</v>
          </cell>
          <cell r="LJ136">
            <v>-3377.197998046875</v>
          </cell>
          <cell r="LK136">
            <v>-3431.840087890625</v>
          </cell>
          <cell r="LL136">
            <v>-4153.11083984375</v>
          </cell>
          <cell r="LM136">
            <v>-8272.4365234375</v>
          </cell>
          <cell r="LN136">
            <v>-4600.4129999999996</v>
          </cell>
          <cell r="LO136">
            <v>-6224.0339999999997</v>
          </cell>
          <cell r="LP136">
            <v>-6309.1809999999996</v>
          </cell>
          <cell r="LQ136">
            <v>-5956.7489999999998</v>
          </cell>
          <cell r="LR136">
            <v>-8143.4139999999998</v>
          </cell>
          <cell r="LS136">
            <v>-5870.3459999999995</v>
          </cell>
          <cell r="LT136">
            <v>-3657.8119999999999</v>
          </cell>
          <cell r="LU136" t="str">
            <v>#N/A N/A</v>
          </cell>
          <cell r="LV136" t="str">
            <v>#N/A N/A</v>
          </cell>
          <cell r="LW136" t="str">
            <v>#N/A N/A</v>
          </cell>
          <cell r="LX136" t="str">
            <v>#N/A N/A</v>
          </cell>
          <cell r="LY136" t="str">
            <v>#N/A N/A</v>
          </cell>
          <cell r="LZ136" t="str">
            <v>#N/A N/A</v>
          </cell>
          <cell r="MA136" t="str">
            <v>#N/A N/A</v>
          </cell>
          <cell r="MB136" t="str">
            <v>#N/A N/A</v>
          </cell>
          <cell r="MC136" t="str">
            <v>#N/A N/A</v>
          </cell>
          <cell r="MD136" t="str">
            <v>#N/A N/A</v>
          </cell>
          <cell r="ME136" t="str">
            <v>#N/A N/A</v>
          </cell>
          <cell r="MF136" t="str">
            <v>#N/A N/A</v>
          </cell>
          <cell r="MG136">
            <v>10252.57</v>
          </cell>
          <cell r="MH136">
            <v>10974.201999999999</v>
          </cell>
          <cell r="MI136">
            <v>12299.949999999999</v>
          </cell>
          <cell r="MJ136" t="str">
            <v>#N/A N/A</v>
          </cell>
          <cell r="MK136" t="str">
            <v>#N/A N/A</v>
          </cell>
          <cell r="ML136" t="str">
            <v>#N/A N/A</v>
          </cell>
          <cell r="MM136" t="str">
            <v>#N/A N/A</v>
          </cell>
          <cell r="MN136" t="str">
            <v>#N/A N/A</v>
          </cell>
          <cell r="MO136" t="str">
            <v>#N/A N/A</v>
          </cell>
          <cell r="MP136" t="str">
            <v>#N/A N/A</v>
          </cell>
          <cell r="MQ136" t="str">
            <v>#N/A N/A</v>
          </cell>
          <cell r="MR136" t="str">
            <v>#N/A N/A</v>
          </cell>
          <cell r="MS136" t="str">
            <v>#N/A N/A</v>
          </cell>
          <cell r="MT136">
            <v>369.71899999999999</v>
          </cell>
          <cell r="MU136" t="str">
            <v>#N/A N/A</v>
          </cell>
          <cell r="MV136">
            <v>10.808999999999999</v>
          </cell>
          <cell r="MW136">
            <v>0</v>
          </cell>
          <cell r="MX136">
            <v>0</v>
          </cell>
          <cell r="MY136" t="str">
            <v>#N/A N/A</v>
          </cell>
          <cell r="MZ136" t="str">
            <v>#N/A N/A</v>
          </cell>
          <cell r="NA136" t="str">
            <v>#N/A N/A</v>
          </cell>
          <cell r="NB136">
            <v>-282.04800415039062</v>
          </cell>
          <cell r="NC136">
            <v>-502.33401489257812</v>
          </cell>
          <cell r="ND136">
            <v>-436.64401245117187</v>
          </cell>
          <cell r="NE136">
            <v>-462.33999633789062</v>
          </cell>
          <cell r="NF136">
            <v>-693.510009765625</v>
          </cell>
          <cell r="NG136">
            <v>-1409.6759999999999</v>
          </cell>
          <cell r="NH136">
            <v>-1337.4559999999999</v>
          </cell>
          <cell r="NI136">
            <v>-1791.7839999999999</v>
          </cell>
          <cell r="NJ136">
            <v>-2005.2379999999998</v>
          </cell>
          <cell r="NK136">
            <v>-2001.4359999999999</v>
          </cell>
          <cell r="NL136">
            <v>-2101.8420000000001</v>
          </cell>
          <cell r="NM136">
            <v>-2366.9919999999997</v>
          </cell>
          <cell r="NN136" t="str">
            <v>#N/A N/A</v>
          </cell>
          <cell r="NO136" t="str">
            <v>#N/A N/A</v>
          </cell>
          <cell r="NP136" t="str">
            <v>#N/A N/A</v>
          </cell>
          <cell r="NQ136">
            <v>548.78399658203125</v>
          </cell>
          <cell r="NR136">
            <v>614.38397216796875</v>
          </cell>
          <cell r="NS136">
            <v>620.6199951171875</v>
          </cell>
          <cell r="NT136">
            <v>1086.886962890625</v>
          </cell>
          <cell r="NU136">
            <v>1542.85595703125</v>
          </cell>
          <cell r="NV136">
            <v>1403.7819999999999</v>
          </cell>
          <cell r="NW136">
            <v>1626.4099999999999</v>
          </cell>
          <cell r="NX136">
            <v>1856.58</v>
          </cell>
          <cell r="NY136">
            <v>1994.711</v>
          </cell>
          <cell r="NZ136">
            <v>2332.3159999999998</v>
          </cell>
          <cell r="OA136">
            <v>2597.4110000000001</v>
          </cell>
          <cell r="OB136">
            <v>2981.0749999999998</v>
          </cell>
          <cell r="OC136" t="str">
            <v>#N/A N/A</v>
          </cell>
          <cell r="OD136" t="str">
            <v>CLP</v>
          </cell>
        </row>
        <row r="137">
          <cell r="C137" t="str">
            <v>CAMPOS CHILENOS</v>
          </cell>
          <cell r="D137">
            <v>43907.5859375</v>
          </cell>
          <cell r="E137">
            <v>35069.2421875</v>
          </cell>
          <cell r="F137">
            <v>44653.578125</v>
          </cell>
          <cell r="G137">
            <v>37624.7890625</v>
          </cell>
          <cell r="H137">
            <v>44963.28515625</v>
          </cell>
          <cell r="I137">
            <v>37062.292000000001</v>
          </cell>
          <cell r="J137">
            <v>28225.345000000001</v>
          </cell>
          <cell r="K137">
            <v>182074.95062806809</v>
          </cell>
          <cell r="L137">
            <v>256194.49672989207</v>
          </cell>
          <cell r="M137">
            <v>308530.65681723069</v>
          </cell>
          <cell r="N137">
            <v>288554.89086588676</v>
          </cell>
          <cell r="O137">
            <v>298980.90184518532</v>
          </cell>
          <cell r="P137">
            <v>340170.85290855553</v>
          </cell>
          <cell r="Q137">
            <v>350662.51452128025</v>
          </cell>
          <cell r="R137">
            <v>317884.62886635878</v>
          </cell>
          <cell r="S137" t="str">
            <v>#N/A N/A</v>
          </cell>
          <cell r="T137" t="str">
            <v>#N/A N/A</v>
          </cell>
          <cell r="U137" t="str">
            <v>#N/A N/A</v>
          </cell>
          <cell r="V137" t="str">
            <v>#N/A N/A</v>
          </cell>
          <cell r="W137" t="str">
            <v>#N/A N/A</v>
          </cell>
          <cell r="X137" t="str">
            <v>#N/A N/A</v>
          </cell>
          <cell r="Y137" t="str">
            <v>#N/A N/A</v>
          </cell>
          <cell r="Z137" t="str">
            <v>#N/A N/A</v>
          </cell>
          <cell r="AA137" t="str">
            <v>#N/A N/A</v>
          </cell>
          <cell r="AB137" t="str">
            <v>#N/A N/A</v>
          </cell>
          <cell r="AC137" t="str">
            <v>#N/A N/A</v>
          </cell>
          <cell r="AD137" t="str">
            <v>#N/A N/A</v>
          </cell>
          <cell r="AE137" t="str">
            <v>#N/A N/A</v>
          </cell>
          <cell r="AF137" t="str">
            <v>#N/A N/A</v>
          </cell>
          <cell r="AG137" t="str">
            <v>#N/A N/A</v>
          </cell>
          <cell r="AH137">
            <v>16496.501403808594</v>
          </cell>
          <cell r="AI137">
            <v>6366.45458984375</v>
          </cell>
          <cell r="AJ137">
            <v>19480.68408203125</v>
          </cell>
          <cell r="AK137">
            <v>16972.271728515625</v>
          </cell>
          <cell r="AL137">
            <v>22549.025390625</v>
          </cell>
          <cell r="AM137">
            <v>15521.850999999999</v>
          </cell>
          <cell r="AN137">
            <v>885.42400000000089</v>
          </cell>
          <cell r="AO137">
            <v>6679.1734742735644</v>
          </cell>
          <cell r="AP137">
            <v>24291.255099565176</v>
          </cell>
          <cell r="AQ137">
            <v>20860.758166718937</v>
          </cell>
          <cell r="AR137">
            <v>24179.251591970395</v>
          </cell>
          <cell r="AS137">
            <v>23130.507938194183</v>
          </cell>
          <cell r="AT137">
            <v>19303.441381512053</v>
          </cell>
          <cell r="AU137">
            <v>15155.903107834623</v>
          </cell>
          <cell r="AV137">
            <v>6504.6230797460566</v>
          </cell>
          <cell r="AW137">
            <v>622.93402099609375</v>
          </cell>
          <cell r="AX137">
            <v>-6379.171875</v>
          </cell>
          <cell r="AY137">
            <v>6134.39599609375</v>
          </cell>
          <cell r="AZ137">
            <v>6255.40087890625</v>
          </cell>
          <cell r="BA137">
            <v>13267.3154296875</v>
          </cell>
          <cell r="BB137">
            <v>5098.9299999999994</v>
          </cell>
          <cell r="BC137">
            <v>-15613.156999999999</v>
          </cell>
          <cell r="BD137">
            <v>-2874.9558709225703</v>
          </cell>
          <cell r="BE137">
            <v>15799.335402926739</v>
          </cell>
          <cell r="BF137">
            <v>15619.086988330077</v>
          </cell>
          <cell r="BG137">
            <v>18398.75791921284</v>
          </cell>
          <cell r="BH137">
            <v>13633.954804360223</v>
          </cell>
          <cell r="BI137">
            <v>7269.9715952017477</v>
          </cell>
          <cell r="BJ137">
            <v>659.94860826373917</v>
          </cell>
          <cell r="BK137">
            <v>-2009.7452742494313</v>
          </cell>
          <cell r="BL137">
            <v>250.92900085449219</v>
          </cell>
          <cell r="BM137">
            <v>187.23300170898437</v>
          </cell>
          <cell r="BN137">
            <v>82.342002868652344</v>
          </cell>
          <cell r="BO137">
            <v>429.80499267578125</v>
          </cell>
          <cell r="BP137">
            <v>597.57000732421875</v>
          </cell>
          <cell r="BQ137">
            <v>204.86699999999999</v>
          </cell>
          <cell r="BR137">
            <v>559.66099999999994</v>
          </cell>
          <cell r="BS137">
            <v>608.5183563527072</v>
          </cell>
          <cell r="BT137">
            <v>164.69857463757742</v>
          </cell>
          <cell r="BU137">
            <v>351.15375800593444</v>
          </cell>
          <cell r="BV137">
            <v>358.91000593093338</v>
          </cell>
          <cell r="BW137">
            <v>275.46345692882318</v>
          </cell>
          <cell r="BX137">
            <v>221.47840600960097</v>
          </cell>
          <cell r="BY137">
            <v>278.90685230193736</v>
          </cell>
          <cell r="BZ137">
            <v>490.9404673974048</v>
          </cell>
          <cell r="CA137" t="str">
            <v>#N/A N/A</v>
          </cell>
          <cell r="CB137" t="str">
            <v>#N/A N/A</v>
          </cell>
          <cell r="CC137" t="str">
            <v>#N/A N/A</v>
          </cell>
          <cell r="CD137" t="str">
            <v>#N/A N/A</v>
          </cell>
          <cell r="CE137" t="str">
            <v>#N/A N/A</v>
          </cell>
          <cell r="CF137" t="str">
            <v>#N/A N/A</v>
          </cell>
          <cell r="CG137" t="str">
            <v>#N/A N/A</v>
          </cell>
          <cell r="CH137" t="str">
            <v>#N/A N/A</v>
          </cell>
          <cell r="CI137" t="str">
            <v>#N/A N/A</v>
          </cell>
          <cell r="CJ137" t="str">
            <v>#N/A N/A</v>
          </cell>
          <cell r="CK137" t="str">
            <v>#N/A N/A</v>
          </cell>
          <cell r="CL137" t="str">
            <v>#N/A N/A</v>
          </cell>
          <cell r="CM137" t="str">
            <v>#N/A N/A</v>
          </cell>
          <cell r="CN137" t="str">
            <v>#N/A N/A</v>
          </cell>
          <cell r="CO137" t="str">
            <v>#N/A N/A</v>
          </cell>
          <cell r="CP137">
            <v>-154.333984375</v>
          </cell>
          <cell r="CQ137">
            <v>-11290.10400390625</v>
          </cell>
          <cell r="CR137">
            <v>-16406.53369140625</v>
          </cell>
          <cell r="CS137">
            <v>4804.828857421875</v>
          </cell>
          <cell r="CT137">
            <v>11190.765380859375</v>
          </cell>
          <cell r="CU137">
            <v>4123.8190000000004</v>
          </cell>
          <cell r="CV137">
            <v>-19234.131000000001</v>
          </cell>
          <cell r="CW137">
            <v>-3942.7966229795252</v>
          </cell>
          <cell r="CX137">
            <v>16127.712746786183</v>
          </cell>
          <cell r="CY137">
            <v>15964.920234851073</v>
          </cell>
          <cell r="CZ137">
            <v>3582.2914684109155</v>
          </cell>
          <cell r="DA137">
            <v>7823.459439501883</v>
          </cell>
          <cell r="DB137">
            <v>4252.6137236379573</v>
          </cell>
          <cell r="DC137">
            <v>3608.7665959818751</v>
          </cell>
          <cell r="DD137">
            <v>359.07629227000274</v>
          </cell>
          <cell r="DE137">
            <v>107.66500091552734</v>
          </cell>
          <cell r="DF137">
            <v>-992.677978515625</v>
          </cell>
          <cell r="DG137">
            <v>-5209.578125</v>
          </cell>
          <cell r="DH137">
            <v>323.18701171875</v>
          </cell>
          <cell r="DI137">
            <v>2076.2119140625</v>
          </cell>
          <cell r="DJ137">
            <v>-277.32599999999996</v>
          </cell>
          <cell r="DK137">
            <v>-500.613</v>
          </cell>
          <cell r="DL137">
            <v>277.15803925706416</v>
          </cell>
          <cell r="DM137">
            <v>1643.4164274207806</v>
          </cell>
          <cell r="DN137">
            <v>3407.5457646719119</v>
          </cell>
          <cell r="DO137">
            <v>-3107.1490892855472</v>
          </cell>
          <cell r="DP137">
            <v>3114.3224644866591</v>
          </cell>
          <cell r="DQ137">
            <v>1618.8473181526504</v>
          </cell>
          <cell r="DR137">
            <v>1385.3683086171352</v>
          </cell>
          <cell r="DS137">
            <v>604.54652596870517</v>
          </cell>
          <cell r="DT137">
            <v>-261.99899291992187</v>
          </cell>
          <cell r="DU137">
            <v>-10297.42578125</v>
          </cell>
          <cell r="DV137">
            <v>-11196.9599609375</v>
          </cell>
          <cell r="DW137">
            <v>4481.64208984375</v>
          </cell>
          <cell r="DX137">
            <v>9114.552734375</v>
          </cell>
          <cell r="DY137">
            <v>4401.1449999999995</v>
          </cell>
          <cell r="DZ137">
            <v>-18733.518</v>
          </cell>
          <cell r="EA137">
            <v>-4219.9546622365897</v>
          </cell>
          <cell r="EB137">
            <v>14484.296319365403</v>
          </cell>
          <cell r="EC137">
            <v>12557.37447017916</v>
          </cell>
          <cell r="ED137">
            <v>17866.228845372225</v>
          </cell>
          <cell r="EE137">
            <v>11582.346575687101</v>
          </cell>
          <cell r="EF137">
            <v>6661.4767993093901</v>
          </cell>
          <cell r="EG137">
            <v>2223.3982873647401</v>
          </cell>
          <cell r="EH137">
            <v>-245.4702336987024</v>
          </cell>
          <cell r="EI137">
            <v>1657.532958984375</v>
          </cell>
          <cell r="EJ137">
            <v>1948.1009521484375</v>
          </cell>
          <cell r="EK137">
            <v>4093.60595703125</v>
          </cell>
          <cell r="EL137">
            <v>11934.8203125</v>
          </cell>
          <cell r="EM137">
            <v>8149.91015625</v>
          </cell>
          <cell r="EN137">
            <v>12794.277</v>
          </cell>
          <cell r="EO137">
            <v>29468.697</v>
          </cell>
          <cell r="EP137">
            <v>18927.377549999997</v>
          </cell>
          <cell r="EQ137">
            <v>21071.7</v>
          </cell>
          <cell r="ER137">
            <v>14100.788499999999</v>
          </cell>
          <cell r="ES137">
            <v>14695.02268</v>
          </cell>
          <cell r="ET137">
            <v>16549.573200000003</v>
          </cell>
          <cell r="EU137">
            <v>21290.052</v>
          </cell>
          <cell r="EV137">
            <v>39885.676800000001</v>
          </cell>
          <cell r="EW137">
            <v>13961.56113</v>
          </cell>
          <cell r="EX137">
            <v>1690.10205078125</v>
          </cell>
          <cell r="EY137">
            <v>0</v>
          </cell>
          <cell r="EZ137">
            <v>0</v>
          </cell>
          <cell r="FA137">
            <v>2348.75390625</v>
          </cell>
          <cell r="FB137">
            <v>43.590000152587891</v>
          </cell>
          <cell r="FC137">
            <v>158.68199999999999</v>
          </cell>
          <cell r="FD137">
            <v>8532.6540000000005</v>
          </cell>
          <cell r="FE137" t="str">
            <v>#N/A N/A</v>
          </cell>
          <cell r="FF137" t="str">
            <v>#N/A N/A</v>
          </cell>
          <cell r="FG137">
            <v>31.169999999999998</v>
          </cell>
          <cell r="FH137">
            <v>7089.9223200000006</v>
          </cell>
          <cell r="FI137">
            <v>4177.8529500000004</v>
          </cell>
          <cell r="FJ137">
            <v>10696.005599999997</v>
          </cell>
          <cell r="FK137">
            <v>7.0859999999999994</v>
          </cell>
          <cell r="FL137">
            <v>0</v>
          </cell>
          <cell r="FM137">
            <v>72650.5859375</v>
          </cell>
          <cell r="FN137">
            <v>49357.22265625</v>
          </cell>
          <cell r="FO137">
            <v>19808.75390625</v>
          </cell>
          <cell r="FP137">
            <v>59779.04296875</v>
          </cell>
          <cell r="FQ137">
            <v>54921.8046875</v>
          </cell>
          <cell r="FR137">
            <v>51449.784</v>
          </cell>
          <cell r="FS137">
            <v>74456.392999999996</v>
          </cell>
          <cell r="FT137">
            <v>63039.498599999999</v>
          </cell>
          <cell r="FU137">
            <v>68441.255999999994</v>
          </cell>
          <cell r="FV137">
            <v>90186.239000000001</v>
          </cell>
          <cell r="FW137">
            <v>83156.247200000013</v>
          </cell>
          <cell r="FX137">
            <v>87431.727300000013</v>
          </cell>
          <cell r="FY137">
            <v>88922.381099999999</v>
          </cell>
          <cell r="FZ137">
            <v>96767.833200000008</v>
          </cell>
          <cell r="GA137">
            <v>83100.477239999993</v>
          </cell>
          <cell r="GB137" t="str">
            <v>#N/A N/A</v>
          </cell>
          <cell r="GC137" t="str">
            <v>#N/A N/A</v>
          </cell>
          <cell r="GD137" t="str">
            <v>#N/A N/A</v>
          </cell>
          <cell r="GE137" t="str">
            <v>#N/A N/A</v>
          </cell>
          <cell r="GF137" t="str">
            <v>#N/A N/A</v>
          </cell>
          <cell r="GG137" t="str">
            <v>#N/A N/A</v>
          </cell>
          <cell r="GH137" t="str">
            <v>#N/A N/A</v>
          </cell>
          <cell r="GI137" t="str">
            <v>#N/A N/A</v>
          </cell>
          <cell r="GJ137" t="str">
            <v>#N/A N/A</v>
          </cell>
          <cell r="GK137" t="str">
            <v>#N/A N/A</v>
          </cell>
          <cell r="GL137" t="str">
            <v>#N/A N/A</v>
          </cell>
          <cell r="GM137" t="str">
            <v>#N/A N/A</v>
          </cell>
          <cell r="GN137" t="str">
            <v>#N/A N/A</v>
          </cell>
          <cell r="GO137" t="str">
            <v>#N/A N/A</v>
          </cell>
          <cell r="GP137" t="str">
            <v>#N/A N/A</v>
          </cell>
          <cell r="GQ137" t="str">
            <v>#N/A N/A</v>
          </cell>
          <cell r="GR137" t="str">
            <v>#N/A N/A</v>
          </cell>
          <cell r="GS137" t="str">
            <v>#N/A N/A</v>
          </cell>
          <cell r="GT137" t="str">
            <v>#N/A N/A</v>
          </cell>
          <cell r="GU137" t="str">
            <v>#N/A N/A</v>
          </cell>
          <cell r="GV137" t="str">
            <v>#N/A N/A</v>
          </cell>
          <cell r="GW137" t="str">
            <v>#N/A N/A</v>
          </cell>
          <cell r="GX137" t="str">
            <v>#N/A N/A</v>
          </cell>
          <cell r="GY137" t="str">
            <v>#N/A N/A</v>
          </cell>
          <cell r="GZ137" t="str">
            <v>#N/A N/A</v>
          </cell>
          <cell r="HA137" t="str">
            <v>#N/A N/A</v>
          </cell>
          <cell r="HB137" t="str">
            <v>#N/A N/A</v>
          </cell>
          <cell r="HC137" t="str">
            <v>#N/A N/A</v>
          </cell>
          <cell r="HD137" t="str">
            <v>#N/A N/A</v>
          </cell>
          <cell r="HE137" t="str">
            <v>#N/A N/A</v>
          </cell>
          <cell r="HF137">
            <v>159810.515625</v>
          </cell>
          <cell r="HG137">
            <v>152566.15625</v>
          </cell>
          <cell r="HH137">
            <v>130176.7109375</v>
          </cell>
          <cell r="HI137">
            <v>116395.171875</v>
          </cell>
          <cell r="HJ137">
            <v>122539.265625</v>
          </cell>
          <cell r="HK137">
            <v>141327.23799999998</v>
          </cell>
          <cell r="HL137">
            <v>171429.228</v>
          </cell>
          <cell r="HM137">
            <v>77764.68269999999</v>
          </cell>
          <cell r="HN137">
            <v>71686.367999999988</v>
          </cell>
          <cell r="HO137">
            <v>82510.106999999989</v>
          </cell>
          <cell r="HP137">
            <v>81073.989489999993</v>
          </cell>
          <cell r="HQ137">
            <v>117810.61905000001</v>
          </cell>
          <cell r="HR137">
            <v>137240.72459999999</v>
          </cell>
          <cell r="HS137">
            <v>161250.4332</v>
          </cell>
          <cell r="HT137">
            <v>151197.85593000002</v>
          </cell>
          <cell r="HU137">
            <v>406228.96875</v>
          </cell>
          <cell r="HV137">
            <v>321311.09375</v>
          </cell>
          <cell r="HW137">
            <v>296471.71875</v>
          </cell>
          <cell r="HX137">
            <v>263660.15625</v>
          </cell>
          <cell r="HY137">
            <v>254020.515625</v>
          </cell>
          <cell r="HZ137">
            <v>281388.04300000001</v>
          </cell>
          <cell r="IA137">
            <v>393807.58100000001</v>
          </cell>
          <cell r="IB137">
            <v>228294.14324999999</v>
          </cell>
          <cell r="IC137">
            <v>228005.38799999995</v>
          </cell>
          <cell r="ID137">
            <v>281161.1925</v>
          </cell>
          <cell r="IE137">
            <v>308716.61014999996</v>
          </cell>
          <cell r="IF137">
            <v>345363.57240000006</v>
          </cell>
          <cell r="IG137">
            <v>387207.66209999996</v>
          </cell>
          <cell r="IH137">
            <v>455125.98540000001</v>
          </cell>
          <cell r="II137">
            <v>402213.73599000002</v>
          </cell>
          <cell r="IJ137" t="str">
            <v>#N/A N/A</v>
          </cell>
          <cell r="IK137" t="str">
            <v>#N/A N/A</v>
          </cell>
          <cell r="IL137" t="str">
            <v>#N/A N/A</v>
          </cell>
          <cell r="IM137" t="str">
            <v>#N/A N/A</v>
          </cell>
          <cell r="IN137" t="str">
            <v>#N/A N/A</v>
          </cell>
          <cell r="IO137" t="str">
            <v>#N/A N/A</v>
          </cell>
          <cell r="IP137" t="str">
            <v>#N/A N/A</v>
          </cell>
          <cell r="IQ137" t="str">
            <v>#N/A N/A</v>
          </cell>
          <cell r="IR137" t="str">
            <v>#N/A N/A</v>
          </cell>
          <cell r="IS137" t="str">
            <v>#N/A N/A</v>
          </cell>
          <cell r="IT137" t="str">
            <v>#N/A N/A</v>
          </cell>
          <cell r="IU137" t="str">
            <v>#N/A N/A</v>
          </cell>
          <cell r="IV137" t="str">
            <v>#N/A N/A</v>
          </cell>
          <cell r="IW137" t="str">
            <v>#N/A N/A</v>
          </cell>
          <cell r="IX137" t="str">
            <v>#N/A N/A</v>
          </cell>
          <cell r="IY137">
            <v>156382.591796875</v>
          </cell>
          <cell r="IZ137">
            <v>97790.860595703125</v>
          </cell>
          <cell r="JA137">
            <v>59051.1640625</v>
          </cell>
          <cell r="JB137">
            <v>58374.228515625</v>
          </cell>
          <cell r="JC137">
            <v>54635.52880859375</v>
          </cell>
          <cell r="JD137">
            <v>49135.108</v>
          </cell>
          <cell r="JE137">
            <v>110545.101</v>
          </cell>
          <cell r="JF137">
            <v>65963.425499999998</v>
          </cell>
          <cell r="JG137">
            <v>40851.719999999994</v>
          </cell>
          <cell r="JH137">
            <v>58057.241999999998</v>
          </cell>
          <cell r="JI137">
            <v>67360.486309999993</v>
          </cell>
          <cell r="JJ137">
            <v>75566.015400000018</v>
          </cell>
          <cell r="JK137">
            <v>97959.122099999993</v>
          </cell>
          <cell r="JL137">
            <v>129993.3786</v>
          </cell>
          <cell r="JM137">
            <v>105229.46115</v>
          </cell>
          <cell r="JN137">
            <v>221490.1884765625</v>
          </cell>
          <cell r="JO137">
            <v>149846.00415039063</v>
          </cell>
          <cell r="JP137">
            <v>133014.0576171875</v>
          </cell>
          <cell r="JQ137">
            <v>93950.76904296875</v>
          </cell>
          <cell r="JR137">
            <v>80012.668701171875</v>
          </cell>
          <cell r="JS137">
            <v>80845.671000000002</v>
          </cell>
          <cell r="JT137">
            <v>177929.71099999998</v>
          </cell>
          <cell r="JU137">
            <v>98195.12715</v>
          </cell>
          <cell r="JV137">
            <v>105329.484</v>
          </cell>
          <cell r="JW137">
            <v>116080.197</v>
          </cell>
          <cell r="JX137">
            <v>138759.08748000002</v>
          </cell>
          <cell r="JY137">
            <v>151744.70550000001</v>
          </cell>
          <cell r="JZ137">
            <v>157820.09669999999</v>
          </cell>
          <cell r="KA137">
            <v>192812.89439999999</v>
          </cell>
          <cell r="KB137">
            <v>156651.51744</v>
          </cell>
          <cell r="KC137">
            <v>111175.4921875</v>
          </cell>
          <cell r="KD137">
            <v>102945.2421875</v>
          </cell>
          <cell r="KE137">
            <v>98921.8203125</v>
          </cell>
          <cell r="KF137">
            <v>98684.3359375</v>
          </cell>
          <cell r="KG137">
            <v>99035.8671875</v>
          </cell>
          <cell r="KH137">
            <v>104814.462</v>
          </cell>
          <cell r="KI137">
            <v>120020.85699999999</v>
          </cell>
          <cell r="KJ137">
            <v>68058.179099999994</v>
          </cell>
          <cell r="KK137">
            <v>71420.076000000001</v>
          </cell>
          <cell r="KL137">
            <v>97090.913499999995</v>
          </cell>
          <cell r="KM137">
            <v>96936.302190000017</v>
          </cell>
          <cell r="KN137">
            <v>110793.23430000001</v>
          </cell>
          <cell r="KO137">
            <v>131067.33779999999</v>
          </cell>
          <cell r="KP137">
            <v>149980.85879999999</v>
          </cell>
          <cell r="KQ137">
            <v>140525.78363999998</v>
          </cell>
          <cell r="KR137">
            <v>184738.783203125</v>
          </cell>
          <cell r="KS137">
            <v>171465.083984375</v>
          </cell>
          <cell r="KT137">
            <v>163457.6640625</v>
          </cell>
          <cell r="KU137">
            <v>169709.380859375</v>
          </cell>
          <cell r="KV137">
            <v>174007.84375</v>
          </cell>
          <cell r="KW137">
            <v>200542.372</v>
          </cell>
          <cell r="KX137">
            <v>215877.87</v>
          </cell>
          <cell r="KY137">
            <v>130099.01609999999</v>
          </cell>
          <cell r="KZ137">
            <v>122675.90399999999</v>
          </cell>
          <cell r="LA137">
            <v>165080.99549999999</v>
          </cell>
          <cell r="LB137">
            <v>169957.52267000001</v>
          </cell>
          <cell r="LC137">
            <v>193618.86689999999</v>
          </cell>
          <cell r="LD137">
            <v>229387.56539999999</v>
          </cell>
          <cell r="LE137">
            <v>262313.09099999996</v>
          </cell>
          <cell r="LF137">
            <v>245562.21854999999</v>
          </cell>
          <cell r="LG137">
            <v>-4547.51416015625</v>
          </cell>
          <cell r="LH137">
            <v>-3431.177978515625</v>
          </cell>
          <cell r="LI137">
            <v>-3694.68310546875</v>
          </cell>
          <cell r="LJ137">
            <v>-5240.2568359375</v>
          </cell>
          <cell r="LK137">
            <v>-10210.5439453125</v>
          </cell>
          <cell r="LL137">
            <v>-12216.100999999999</v>
          </cell>
          <cell r="LM137">
            <v>-23900.868999999999</v>
          </cell>
          <cell r="LN137">
            <v>-3259.4008931178532</v>
          </cell>
          <cell r="LO137">
            <v>-6565.5072663574219</v>
          </cell>
          <cell r="LP137">
            <v>-7119.8117325721159</v>
          </cell>
          <cell r="LQ137">
            <v>-12601.242769209235</v>
          </cell>
          <cell r="LR137">
            <v>-20099.419036232783</v>
          </cell>
          <cell r="LS137">
            <v>-10655.508775724798</v>
          </cell>
          <cell r="LT137">
            <v>-13681.49411397555</v>
          </cell>
          <cell r="LU137">
            <v>-12172.753930607003</v>
          </cell>
          <cell r="LV137" t="str">
            <v>#N/A N/A</v>
          </cell>
          <cell r="LW137" t="str">
            <v>#N/A N/A</v>
          </cell>
          <cell r="LX137" t="str">
            <v>#N/A N/A</v>
          </cell>
          <cell r="LY137" t="str">
            <v>#N/A N/A</v>
          </cell>
          <cell r="LZ137" t="str">
            <v>#N/A N/A</v>
          </cell>
          <cell r="MA137" t="str">
            <v>#N/A N/A</v>
          </cell>
          <cell r="MB137" t="str">
            <v>#N/A N/A</v>
          </cell>
          <cell r="MC137" t="str">
            <v>#N/A N/A</v>
          </cell>
          <cell r="MD137" t="str">
            <v>#N/A N/A</v>
          </cell>
          <cell r="ME137" t="str">
            <v>#N/A N/A</v>
          </cell>
          <cell r="MF137">
            <v>1.4589837639468837</v>
          </cell>
          <cell r="MG137" t="str">
            <v>#N/A N/A</v>
          </cell>
          <cell r="MH137">
            <v>2556.1347992551368</v>
          </cell>
          <cell r="MI137">
            <v>2288.2146685335006</v>
          </cell>
          <cell r="MJ137">
            <v>3989.0603542386925</v>
          </cell>
          <cell r="MK137" t="str">
            <v>#N/A N/A</v>
          </cell>
          <cell r="ML137" t="str">
            <v>#N/A N/A</v>
          </cell>
          <cell r="MM137" t="str">
            <v>#N/A N/A</v>
          </cell>
          <cell r="MN137" t="str">
            <v>#N/A N/A</v>
          </cell>
          <cell r="MO137" t="str">
            <v>#N/A N/A</v>
          </cell>
          <cell r="MP137" t="str">
            <v>#N/A N/A</v>
          </cell>
          <cell r="MQ137" t="str">
            <v>#N/A N/A</v>
          </cell>
          <cell r="MR137" t="str">
            <v>#N/A N/A</v>
          </cell>
          <cell r="MS137" t="str">
            <v>#N/A N/A</v>
          </cell>
          <cell r="MT137" t="str">
            <v>#N/A N/A</v>
          </cell>
          <cell r="MU137">
            <v>10739.093158491696</v>
          </cell>
          <cell r="MV137">
            <v>6546.2206050369432</v>
          </cell>
          <cell r="MW137">
            <v>5317.7650267666049</v>
          </cell>
          <cell r="MX137">
            <v>582.69271959794435</v>
          </cell>
          <cell r="MY137">
            <v>-3408.1817571390088</v>
          </cell>
          <cell r="MZ137">
            <v>-3249.181884765625</v>
          </cell>
          <cell r="NA137">
            <v>-4240.3740234375</v>
          </cell>
          <cell r="NB137">
            <v>-965.427001953125</v>
          </cell>
          <cell r="NC137">
            <v>-5816.9619140625</v>
          </cell>
          <cell r="ND137">
            <v>-8588.3271484375</v>
          </cell>
          <cell r="NE137">
            <v>-3912.0839999999998</v>
          </cell>
          <cell r="NF137">
            <v>-1508.7069999999999</v>
          </cell>
          <cell r="NG137">
            <v>-2.2351454778795499</v>
          </cell>
          <cell r="NH137" t="str">
            <v>#N/A N/A</v>
          </cell>
          <cell r="NI137">
            <v>-3869.9465809992862</v>
          </cell>
          <cell r="NJ137">
            <v>-4085.1545390512752</v>
          </cell>
          <cell r="NK137">
            <v>-5248.1733799406902</v>
          </cell>
          <cell r="NL137">
            <v>-4565.9942517288609</v>
          </cell>
          <cell r="NM137">
            <v>-2981.5535337629644</v>
          </cell>
          <cell r="NN137">
            <v>-766.84089535627697</v>
          </cell>
          <cell r="NO137">
            <v>9969.267578125</v>
          </cell>
          <cell r="NP137">
            <v>7786.63623046875</v>
          </cell>
          <cell r="NQ137">
            <v>10622.5791015625</v>
          </cell>
          <cell r="NR137">
            <v>6777.33984375</v>
          </cell>
          <cell r="NS137">
            <v>6501.7548828125</v>
          </cell>
          <cell r="NT137">
            <v>7484.4309999999996</v>
          </cell>
          <cell r="NU137">
            <v>10260.037</v>
          </cell>
          <cell r="NV137">
            <v>4351.8282454314831</v>
          </cell>
          <cell r="NW137">
            <v>4247.489556442787</v>
          </cell>
          <cell r="NX137">
            <v>4231.2576791128304</v>
          </cell>
          <cell r="NY137">
            <v>4938.6600409602006</v>
          </cell>
          <cell r="NZ137">
            <v>7719.9129242174868</v>
          </cell>
          <cell r="OA137">
            <v>9834.6687039675653</v>
          </cell>
          <cell r="OB137">
            <v>12283.686297861384</v>
          </cell>
          <cell r="OC137">
            <v>6493.1272285811028</v>
          </cell>
          <cell r="OD137" t="str">
            <v>CLP</v>
          </cell>
        </row>
        <row r="138">
          <cell r="C138" t="str">
            <v>INV AGRI Y COMER</v>
          </cell>
          <cell r="D138">
            <v>271939.5</v>
          </cell>
          <cell r="E138">
            <v>283470.5</v>
          </cell>
          <cell r="F138">
            <v>318300.8125</v>
          </cell>
          <cell r="G138">
            <v>328140.64500000002</v>
          </cell>
          <cell r="H138">
            <v>361955.424</v>
          </cell>
          <cell r="I138">
            <v>430644.24200000003</v>
          </cell>
          <cell r="J138">
            <v>501076.12</v>
          </cell>
          <cell r="K138">
            <v>453265.94099999999</v>
          </cell>
          <cell r="L138">
            <v>472124.96500000003</v>
          </cell>
          <cell r="M138">
            <v>16703.838</v>
          </cell>
          <cell r="N138">
            <v>19010.667000000001</v>
          </cell>
          <cell r="O138">
            <v>18893.377</v>
          </cell>
          <cell r="P138">
            <v>22603.499</v>
          </cell>
          <cell r="Q138">
            <v>33392.714</v>
          </cell>
          <cell r="R138" t="str">
            <v>#N/A N/A</v>
          </cell>
          <cell r="S138">
            <v>181104</v>
          </cell>
          <cell r="T138">
            <v>192537.09375</v>
          </cell>
          <cell r="U138">
            <v>208531.796875</v>
          </cell>
          <cell r="V138">
            <v>215353.386</v>
          </cell>
          <cell r="W138">
            <v>242344.12399999998</v>
          </cell>
          <cell r="X138">
            <v>285867.44799999997</v>
          </cell>
          <cell r="Y138">
            <v>358645.77899999998</v>
          </cell>
          <cell r="Z138">
            <v>313563.59499999997</v>
          </cell>
          <cell r="AA138">
            <v>316162.092</v>
          </cell>
          <cell r="AB138">
            <v>10519.270999999999</v>
          </cell>
          <cell r="AC138">
            <v>12149.278999999999</v>
          </cell>
          <cell r="AD138">
            <v>12098.304</v>
          </cell>
          <cell r="AE138">
            <v>14895.849</v>
          </cell>
          <cell r="AF138">
            <v>21528.803</v>
          </cell>
          <cell r="AG138" t="str">
            <v>#N/A N/A</v>
          </cell>
          <cell r="AH138">
            <v>35185.0009765625</v>
          </cell>
          <cell r="AI138">
            <v>31732.3994140625</v>
          </cell>
          <cell r="AJ138">
            <v>41145.099609375</v>
          </cell>
          <cell r="AK138">
            <v>39144.396999999997</v>
          </cell>
          <cell r="AL138">
            <v>39249.279999999999</v>
          </cell>
          <cell r="AM138">
            <v>50977.751000000004</v>
          </cell>
          <cell r="AN138">
            <v>70078.057000000001</v>
          </cell>
          <cell r="AO138">
            <v>78579.304000000004</v>
          </cell>
          <cell r="AP138">
            <v>84567.535999999993</v>
          </cell>
          <cell r="AQ138">
            <v>2195.2179999999998</v>
          </cell>
          <cell r="AR138">
            <v>2315.9699999999998</v>
          </cell>
          <cell r="AS138">
            <v>2142.4449999999997</v>
          </cell>
          <cell r="AT138">
            <v>2278.8450000000003</v>
          </cell>
          <cell r="AU138">
            <v>3701.3580000000002</v>
          </cell>
          <cell r="AV138" t="str">
            <v>#N/A N/A</v>
          </cell>
          <cell r="AW138">
            <v>9485.7001953125</v>
          </cell>
          <cell r="AX138">
            <v>16956.099609375</v>
          </cell>
          <cell r="AY138">
            <v>26426.19921875</v>
          </cell>
          <cell r="AZ138">
            <v>25597.335999999999</v>
          </cell>
          <cell r="BA138">
            <v>26525.543999999998</v>
          </cell>
          <cell r="BB138">
            <v>36814.354999999996</v>
          </cell>
          <cell r="BC138">
            <v>48277.945</v>
          </cell>
          <cell r="BD138">
            <v>53704.625999999997</v>
          </cell>
          <cell r="BE138">
            <v>60586.237999999998</v>
          </cell>
          <cell r="BF138">
            <v>1706.7289999999998</v>
          </cell>
          <cell r="BG138">
            <v>1826.8109999999999</v>
          </cell>
          <cell r="BH138">
            <v>1670.4849999999999</v>
          </cell>
          <cell r="BI138">
            <v>1804.9099999999999</v>
          </cell>
          <cell r="BJ138">
            <v>3226.6559999999999</v>
          </cell>
          <cell r="BK138" t="str">
            <v>#N/A N/A</v>
          </cell>
          <cell r="BL138" t="str">
            <v>#N/A N/A</v>
          </cell>
          <cell r="BM138" t="str">
            <v>#N/A N/A</v>
          </cell>
          <cell r="BN138" t="str">
            <v>#N/A N/A</v>
          </cell>
          <cell r="BO138">
            <v>65.307000000000002</v>
          </cell>
          <cell r="BP138">
            <v>166.73699999999999</v>
          </cell>
          <cell r="BQ138">
            <v>161.44799999999998</v>
          </cell>
          <cell r="BR138" t="str">
            <v>#N/A N/A</v>
          </cell>
          <cell r="BS138" t="str">
            <v>#N/A N/A</v>
          </cell>
          <cell r="BT138" t="str">
            <v>#N/A N/A</v>
          </cell>
          <cell r="BU138" t="str">
            <v>#N/A N/A</v>
          </cell>
          <cell r="BV138" t="str">
            <v>#N/A N/A</v>
          </cell>
          <cell r="BW138" t="str">
            <v>#N/A N/A</v>
          </cell>
          <cell r="BX138">
            <v>0</v>
          </cell>
          <cell r="BY138">
            <v>0</v>
          </cell>
          <cell r="BZ138" t="str">
            <v>#N/A N/A</v>
          </cell>
          <cell r="CA138">
            <v>9191.2001953125</v>
          </cell>
          <cell r="CB138">
            <v>7709.7001953125</v>
          </cell>
          <cell r="CC138">
            <v>6327.7001953125</v>
          </cell>
          <cell r="CD138">
            <v>5670.7519999999995</v>
          </cell>
          <cell r="CE138">
            <v>7656.4339999999993</v>
          </cell>
          <cell r="CF138">
            <v>7864.6659999999993</v>
          </cell>
          <cell r="CG138">
            <v>15160.108999999999</v>
          </cell>
          <cell r="CH138" t="str">
            <v>#N/A N/A</v>
          </cell>
          <cell r="CI138">
            <v>8903.8259999999991</v>
          </cell>
          <cell r="CJ138">
            <v>596.97</v>
          </cell>
          <cell r="CK138">
            <v>304.84999999999997</v>
          </cell>
          <cell r="CL138">
            <v>407.94399999999996</v>
          </cell>
          <cell r="CM138">
            <v>591.096</v>
          </cell>
          <cell r="CN138">
            <v>1131.951</v>
          </cell>
          <cell r="CO138" t="str">
            <v>#N/A N/A</v>
          </cell>
          <cell r="CP138">
            <v>-9301.7998046875</v>
          </cell>
          <cell r="CQ138">
            <v>9367.49951171875</v>
          </cell>
          <cell r="CR138">
            <v>17239.199096679688</v>
          </cell>
          <cell r="CS138">
            <v>14946.48</v>
          </cell>
          <cell r="CT138">
            <v>16104.153999999999</v>
          </cell>
          <cell r="CU138">
            <v>22146.252</v>
          </cell>
          <cell r="CV138">
            <v>20703.627</v>
          </cell>
          <cell r="CW138">
            <v>40710.225999999995</v>
          </cell>
          <cell r="CX138">
            <v>46276.298000000003</v>
          </cell>
          <cell r="CY138">
            <v>916.7</v>
          </cell>
          <cell r="CZ138">
            <v>1673.047</v>
          </cell>
          <cell r="DA138">
            <v>1289.308</v>
          </cell>
          <cell r="DB138">
            <v>1273.9459999999999</v>
          </cell>
          <cell r="DC138">
            <v>2553.37</v>
          </cell>
          <cell r="DD138" t="str">
            <v>#N/A N/A</v>
          </cell>
          <cell r="DE138">
            <v>105.59999847412109</v>
          </cell>
          <cell r="DF138">
            <v>-1678.800048828125</v>
          </cell>
          <cell r="DG138">
            <v>3448.199951171875</v>
          </cell>
          <cell r="DH138">
            <v>2218.4649999999997</v>
          </cell>
          <cell r="DI138">
            <v>4278.7190000000001</v>
          </cell>
          <cell r="DJ138">
            <v>5394.8559999999998</v>
          </cell>
          <cell r="DK138">
            <v>4295.2959999999994</v>
          </cell>
          <cell r="DL138">
            <v>10716.609</v>
          </cell>
          <cell r="DM138">
            <v>7968.942</v>
          </cell>
          <cell r="DN138">
            <v>-53.269999999999996</v>
          </cell>
          <cell r="DO138">
            <v>-240.732</v>
          </cell>
          <cell r="DP138">
            <v>328.23399999999998</v>
          </cell>
          <cell r="DQ138">
            <v>610.41099999999994</v>
          </cell>
          <cell r="DR138">
            <v>830.43299999999999</v>
          </cell>
          <cell r="DS138" t="str">
            <v>#N/A N/A</v>
          </cell>
          <cell r="DT138">
            <v>-9407.400390625</v>
          </cell>
          <cell r="DU138">
            <v>11046.2998046875</v>
          </cell>
          <cell r="DV138">
            <v>13791</v>
          </cell>
          <cell r="DW138">
            <v>12728.014999999999</v>
          </cell>
          <cell r="DX138">
            <v>11825.434999999999</v>
          </cell>
          <cell r="DY138">
            <v>16751.396000000001</v>
          </cell>
          <cell r="DZ138">
            <v>16408.330999999998</v>
          </cell>
          <cell r="EA138">
            <v>29993.616999999998</v>
          </cell>
          <cell r="EB138">
            <v>38307.356</v>
          </cell>
          <cell r="EC138">
            <v>969.96999999999991</v>
          </cell>
          <cell r="ED138">
            <v>1913.779</v>
          </cell>
          <cell r="EE138">
            <v>961.07399999999996</v>
          </cell>
          <cell r="EF138">
            <v>663.53499999999997</v>
          </cell>
          <cell r="EG138">
            <v>1722.9369999999999</v>
          </cell>
          <cell r="EH138" t="str">
            <v>#N/A N/A</v>
          </cell>
          <cell r="EI138">
            <v>5307.81982421875</v>
          </cell>
          <cell r="EJ138">
            <v>4767.9658203125</v>
          </cell>
          <cell r="EK138">
            <v>4186.7568359375</v>
          </cell>
          <cell r="EL138">
            <v>5660.4989999999998</v>
          </cell>
          <cell r="EM138">
            <v>6007.5419999999995</v>
          </cell>
          <cell r="EN138">
            <v>6346.8769999999995</v>
          </cell>
          <cell r="EO138">
            <v>9431.8339999999989</v>
          </cell>
          <cell r="EP138">
            <v>8631.7219999999998</v>
          </cell>
          <cell r="EQ138">
            <v>18622.388999999999</v>
          </cell>
          <cell r="ER138">
            <v>170.66800000000001</v>
          </cell>
          <cell r="ES138">
            <v>1154.7059999999999</v>
          </cell>
          <cell r="ET138">
            <v>519.22199999999998</v>
          </cell>
          <cell r="EU138">
            <v>496.452</v>
          </cell>
          <cell r="EV138">
            <v>839.28099999999995</v>
          </cell>
          <cell r="EW138" t="str">
            <v>#N/A N/A</v>
          </cell>
          <cell r="EX138">
            <v>9.0000003576278687E-2</v>
          </cell>
          <cell r="EY138">
            <v>0</v>
          </cell>
          <cell r="EZ138">
            <v>0</v>
          </cell>
          <cell r="FA138">
            <v>2.83</v>
          </cell>
          <cell r="FB138">
            <v>856.49699999999996</v>
          </cell>
          <cell r="FC138">
            <v>0</v>
          </cell>
          <cell r="FD138" t="str">
            <v>#N/A N/A</v>
          </cell>
          <cell r="FE138" t="str">
            <v>#N/A N/A</v>
          </cell>
          <cell r="FF138">
            <v>1607.2719999999999</v>
          </cell>
          <cell r="FG138">
            <v>49.448999999999998</v>
          </cell>
          <cell r="FH138" t="str">
            <v>#N/A N/A</v>
          </cell>
          <cell r="FI138" t="str">
            <v>#N/A N/A</v>
          </cell>
          <cell r="FJ138" t="str">
            <v>#N/A N/A</v>
          </cell>
          <cell r="FK138">
            <v>0</v>
          </cell>
          <cell r="FL138" t="str">
            <v>#N/A N/A</v>
          </cell>
          <cell r="FM138">
            <v>48320.87890625</v>
          </cell>
          <cell r="FN138">
            <v>48766.13671875</v>
          </cell>
          <cell r="FO138">
            <v>47846.8046875</v>
          </cell>
          <cell r="FP138">
            <v>53464.638999999996</v>
          </cell>
          <cell r="FQ138">
            <v>67221.157999999996</v>
          </cell>
          <cell r="FR138">
            <v>73315.225999999995</v>
          </cell>
          <cell r="FS138">
            <v>103225.79299999999</v>
          </cell>
          <cell r="FT138">
            <v>86008.345000000001</v>
          </cell>
          <cell r="FU138">
            <v>110798.56599999999</v>
          </cell>
          <cell r="FV138">
            <v>2900.1729999999998</v>
          </cell>
          <cell r="FW138">
            <v>3017.5329999999999</v>
          </cell>
          <cell r="FX138">
            <v>3392.4359999999997</v>
          </cell>
          <cell r="FY138">
            <v>3739.4259999999999</v>
          </cell>
          <cell r="FZ138">
            <v>5916.5609999999997</v>
          </cell>
          <cell r="GA138" t="str">
            <v>#N/A N/A</v>
          </cell>
          <cell r="GB138">
            <v>48743.92578125</v>
          </cell>
          <cell r="GC138">
            <v>46962.65625</v>
          </cell>
          <cell r="GD138">
            <v>49383.81640625</v>
          </cell>
          <cell r="GE138">
            <v>49091.456999999995</v>
          </cell>
          <cell r="GF138">
            <v>66352.062999999995</v>
          </cell>
          <cell r="GG138">
            <v>75947.686999999991</v>
          </cell>
          <cell r="GH138">
            <v>107648.44399999999</v>
          </cell>
          <cell r="GI138">
            <v>83501.527000000002</v>
          </cell>
          <cell r="GJ138">
            <v>71543.629000000001</v>
          </cell>
          <cell r="GK138">
            <v>4135.7439999999997</v>
          </cell>
          <cell r="GL138">
            <v>4644.9049999999997</v>
          </cell>
          <cell r="GM138">
            <v>6333.65</v>
          </cell>
          <cell r="GN138">
            <v>8310.4539999999997</v>
          </cell>
          <cell r="GO138">
            <v>7314.683</v>
          </cell>
          <cell r="GP138" t="str">
            <v>#N/A N/A</v>
          </cell>
          <cell r="GQ138">
            <v>115708.5234375</v>
          </cell>
          <cell r="GR138">
            <v>115492.140625</v>
          </cell>
          <cell r="GS138">
            <v>116223.5390625</v>
          </cell>
          <cell r="GT138">
            <v>120596.88699999999</v>
          </cell>
          <cell r="GU138">
            <v>154791.03599999999</v>
          </cell>
          <cell r="GV138">
            <v>171816.986</v>
          </cell>
          <cell r="GW138">
            <v>229127.40699999998</v>
          </cell>
          <cell r="GX138">
            <v>186292.103</v>
          </cell>
          <cell r="GY138">
            <v>209519.552</v>
          </cell>
          <cell r="GZ138">
            <v>8557.1200000000008</v>
          </cell>
          <cell r="HA138">
            <v>9270.5399999999991</v>
          </cell>
          <cell r="HB138">
            <v>10762.57</v>
          </cell>
          <cell r="HC138">
            <v>12818.295</v>
          </cell>
          <cell r="HD138">
            <v>14323.753999999999</v>
          </cell>
          <cell r="HE138" t="str">
            <v>#N/A N/A</v>
          </cell>
          <cell r="HF138">
            <v>153859.828125</v>
          </cell>
          <cell r="HG138">
            <v>141320.578125</v>
          </cell>
          <cell r="HH138">
            <v>142863.640625</v>
          </cell>
          <cell r="HI138">
            <v>147299.76199999999</v>
          </cell>
          <cell r="HJ138">
            <v>163570.67499999999</v>
          </cell>
          <cell r="HK138">
            <v>178697.204</v>
          </cell>
          <cell r="HL138">
            <v>227688.77899999998</v>
          </cell>
          <cell r="HM138">
            <v>212758.946</v>
          </cell>
          <cell r="HN138">
            <v>203605.86299999998</v>
          </cell>
          <cell r="HO138">
            <v>24578.941999999999</v>
          </cell>
          <cell r="HP138">
            <v>26862.873</v>
          </cell>
          <cell r="HQ138">
            <v>27449.010999999999</v>
          </cell>
          <cell r="HR138">
            <v>27356.862999999998</v>
          </cell>
          <cell r="HS138">
            <v>27913.531999999999</v>
          </cell>
          <cell r="HT138" t="str">
            <v>#N/A N/A</v>
          </cell>
          <cell r="HU138">
            <v>318461.40625</v>
          </cell>
          <cell r="HV138">
            <v>310799.5</v>
          </cell>
          <cell r="HW138">
            <v>311257.90625</v>
          </cell>
          <cell r="HX138">
            <v>319347.70899999997</v>
          </cell>
          <cell r="HY138">
            <v>381619.53499999997</v>
          </cell>
          <cell r="HZ138">
            <v>420229</v>
          </cell>
          <cell r="IA138">
            <v>537703.08100000001</v>
          </cell>
          <cell r="IB138">
            <v>481737.85599999997</v>
          </cell>
          <cell r="IC138">
            <v>493680.38999999996</v>
          </cell>
          <cell r="ID138">
            <v>39079.360999999997</v>
          </cell>
          <cell r="IE138">
            <v>39775.595000000001</v>
          </cell>
          <cell r="IF138">
            <v>43659.473999999995</v>
          </cell>
          <cell r="IG138">
            <v>45625.353999999999</v>
          </cell>
          <cell r="IH138">
            <v>47475.638999999996</v>
          </cell>
          <cell r="II138" t="str">
            <v>#N/A N/A</v>
          </cell>
          <cell r="IJ138">
            <v>16212.98046875</v>
          </cell>
          <cell r="IK138">
            <v>19193.146484375</v>
          </cell>
          <cell r="IL138">
            <v>23471.837890625</v>
          </cell>
          <cell r="IM138">
            <v>21343.304</v>
          </cell>
          <cell r="IN138">
            <v>35794.858999999997</v>
          </cell>
          <cell r="IO138">
            <v>38632.492999999995</v>
          </cell>
          <cell r="IP138">
            <v>58012.022999999994</v>
          </cell>
          <cell r="IQ138">
            <v>43948.977999999996</v>
          </cell>
          <cell r="IR138">
            <v>54070.921999999999</v>
          </cell>
          <cell r="IS138">
            <v>6973.0859999999993</v>
          </cell>
          <cell r="IT138">
            <v>3506.799</v>
          </cell>
          <cell r="IU138">
            <v>4116.9290000000001</v>
          </cell>
          <cell r="IV138">
            <v>6347.4809999999998</v>
          </cell>
          <cell r="IW138">
            <v>5573.759</v>
          </cell>
          <cell r="IX138" t="str">
            <v>#N/A N/A</v>
          </cell>
          <cell r="IY138">
            <v>148497.369140625</v>
          </cell>
          <cell r="IZ138">
            <v>157731.3828125</v>
          </cell>
          <cell r="JA138">
            <v>145230.818359375</v>
          </cell>
          <cell r="JB138">
            <v>148816.61900000001</v>
          </cell>
          <cell r="JC138">
            <v>182962.75200000001</v>
          </cell>
          <cell r="JD138">
            <v>195553.5</v>
          </cell>
          <cell r="JE138">
            <v>251842.32500000001</v>
          </cell>
          <cell r="JF138">
            <v>189737.75099999999</v>
          </cell>
          <cell r="JG138">
            <v>169250.47199999998</v>
          </cell>
          <cell r="JH138" t="str">
            <v>#N/A N/A</v>
          </cell>
          <cell r="JI138">
            <v>0</v>
          </cell>
          <cell r="JJ138">
            <v>1441.1480000000001</v>
          </cell>
          <cell r="JK138">
            <v>1168.6030000000001</v>
          </cell>
          <cell r="JL138">
            <v>1289.5630000000001</v>
          </cell>
          <cell r="JM138" t="str">
            <v>#N/A N/A</v>
          </cell>
          <cell r="JN138">
            <v>192723.55224609375</v>
          </cell>
          <cell r="JO138">
            <v>189970.068359375</v>
          </cell>
          <cell r="JP138">
            <v>182696.08349609375</v>
          </cell>
          <cell r="JQ138">
            <v>186622.15100000001</v>
          </cell>
          <cell r="JR138">
            <v>238262.84</v>
          </cell>
          <cell r="JS138">
            <v>259231.90500000003</v>
          </cell>
          <cell r="JT138">
            <v>347275.239</v>
          </cell>
          <cell r="JU138">
            <v>281195.20600000001</v>
          </cell>
          <cell r="JV138">
            <v>269991.59999999998</v>
          </cell>
          <cell r="JW138">
            <v>9964.8959999999988</v>
          </cell>
          <cell r="JX138">
            <v>8858.5240000000013</v>
          </cell>
          <cell r="JY138">
            <v>13103.075000000001</v>
          </cell>
          <cell r="JZ138">
            <v>15748.427</v>
          </cell>
          <cell r="KA138">
            <v>18042.578000000001</v>
          </cell>
          <cell r="KB138" t="str">
            <v>#N/A N/A</v>
          </cell>
          <cell r="KC138">
            <v>33027.05859375</v>
          </cell>
          <cell r="KD138">
            <v>31828.8828125</v>
          </cell>
          <cell r="KE138">
            <v>33506.03515625</v>
          </cell>
          <cell r="KF138">
            <v>35398.521999999997</v>
          </cell>
          <cell r="KG138">
            <v>38379.653999999995</v>
          </cell>
          <cell r="KH138">
            <v>43426.062999999995</v>
          </cell>
          <cell r="KI138">
            <v>49710.769</v>
          </cell>
          <cell r="KJ138">
            <v>52597.693999999996</v>
          </cell>
          <cell r="KK138">
            <v>57742.243999999999</v>
          </cell>
          <cell r="KL138">
            <v>6.1309999999999993</v>
          </cell>
          <cell r="KM138">
            <v>9.2259999999999991</v>
          </cell>
          <cell r="KN138">
            <v>11.840999999999999</v>
          </cell>
          <cell r="KO138">
            <v>12.546999999999999</v>
          </cell>
          <cell r="KP138">
            <v>13.228</v>
          </cell>
          <cell r="KQ138" t="str">
            <v>#N/A N/A</v>
          </cell>
          <cell r="KR138">
            <v>125737.83984375</v>
          </cell>
          <cell r="KS138">
            <v>120829.42578125</v>
          </cell>
          <cell r="KT138">
            <v>128561.8203125</v>
          </cell>
          <cell r="KU138">
            <v>132725.55799999999</v>
          </cell>
          <cell r="KV138">
            <v>143356.69500000001</v>
          </cell>
          <cell r="KW138">
            <v>160997.095</v>
          </cell>
          <cell r="KX138">
            <v>190427.842</v>
          </cell>
          <cell r="KY138">
            <v>200542.65000000002</v>
          </cell>
          <cell r="KZ138">
            <v>223688.78999999998</v>
          </cell>
          <cell r="LA138">
            <v>29114.465000000004</v>
          </cell>
          <cell r="LB138">
            <v>30917.071</v>
          </cell>
          <cell r="LC138">
            <v>30556.398999999998</v>
          </cell>
          <cell r="LD138">
            <v>29876.927</v>
          </cell>
          <cell r="LE138">
            <v>29433.060999999994</v>
          </cell>
          <cell r="LF138" t="str">
            <v>#N/A N/A</v>
          </cell>
          <cell r="LG138">
            <v>-7831.10009765625</v>
          </cell>
          <cell r="LH138">
            <v>-12539.099609375</v>
          </cell>
          <cell r="LI138">
            <v>-12089.599609375</v>
          </cell>
          <cell r="LJ138">
            <v>-12018.198999999999</v>
          </cell>
          <cell r="LK138">
            <v>-16265.414999999999</v>
          </cell>
          <cell r="LL138">
            <v>-21531.375</v>
          </cell>
          <cell r="LM138">
            <v>-26882.040999999997</v>
          </cell>
          <cell r="LN138">
            <v>-20549.311999999998</v>
          </cell>
          <cell r="LO138">
            <v>-16050.523999999999</v>
          </cell>
          <cell r="LP138">
            <v>-3722.0159999999996</v>
          </cell>
          <cell r="LQ138">
            <v>-291.95799999999997</v>
          </cell>
          <cell r="LR138">
            <v>-1360.3219999999999</v>
          </cell>
          <cell r="LS138">
            <v>-427.12199999999996</v>
          </cell>
          <cell r="LT138">
            <v>-896.39199999999994</v>
          </cell>
          <cell r="LU138" t="str">
            <v>#N/A N/A</v>
          </cell>
          <cell r="LV138" t="str">
            <v>#N/A N/A</v>
          </cell>
          <cell r="LW138" t="str">
            <v>#N/A N/A</v>
          </cell>
          <cell r="LX138" t="str">
            <v>#N/A N/A</v>
          </cell>
          <cell r="LY138" t="str">
            <v>#N/A N/A</v>
          </cell>
          <cell r="LZ138" t="str">
            <v>#N/A N/A</v>
          </cell>
          <cell r="MA138" t="str">
            <v>#N/A N/A</v>
          </cell>
          <cell r="MB138" t="str">
            <v>#N/A N/A</v>
          </cell>
          <cell r="MC138" t="str">
            <v>#N/A N/A</v>
          </cell>
          <cell r="MD138" t="str">
            <v>#N/A N/A</v>
          </cell>
          <cell r="ME138" t="str">
            <v>#N/A N/A</v>
          </cell>
          <cell r="MF138">
            <v>0</v>
          </cell>
          <cell r="MG138">
            <v>63.224999999999994</v>
          </cell>
          <cell r="MH138">
            <v>115.128</v>
          </cell>
          <cell r="MI138">
            <v>191.54899999999998</v>
          </cell>
          <cell r="MJ138" t="str">
            <v>#N/A N/A</v>
          </cell>
          <cell r="MK138" t="str">
            <v>#N/A N/A</v>
          </cell>
          <cell r="ML138" t="str">
            <v>#N/A N/A</v>
          </cell>
          <cell r="MM138" t="str">
            <v>#N/A N/A</v>
          </cell>
          <cell r="MN138" t="str">
            <v>#N/A N/A</v>
          </cell>
          <cell r="MO138" t="str">
            <v>#N/A N/A</v>
          </cell>
          <cell r="MP138" t="str">
            <v>#N/A N/A</v>
          </cell>
          <cell r="MQ138" t="str">
            <v>#N/A N/A</v>
          </cell>
          <cell r="MR138" t="str">
            <v>#N/A N/A</v>
          </cell>
          <cell r="MS138" t="str">
            <v>#N/A N/A</v>
          </cell>
          <cell r="MT138" t="str">
            <v>#N/A N/A</v>
          </cell>
          <cell r="MU138">
            <v>-539.62599999999998</v>
          </cell>
          <cell r="MV138">
            <v>-293.36399999999998</v>
          </cell>
          <cell r="MW138">
            <v>-31.32</v>
          </cell>
          <cell r="MX138">
            <v>-17.881999999999998</v>
          </cell>
          <cell r="MY138" t="str">
            <v>#N/A N/A</v>
          </cell>
          <cell r="MZ138">
            <v>-1520.5</v>
          </cell>
          <cell r="NA138">
            <v>-3384</v>
          </cell>
          <cell r="NB138">
            <v>-4665</v>
          </cell>
          <cell r="NC138">
            <v>-7843.4279999999999</v>
          </cell>
          <cell r="ND138">
            <v>-4468.5739999999996</v>
          </cell>
          <cell r="NE138">
            <v>-5925.8279999999995</v>
          </cell>
          <cell r="NF138">
            <v>-2976.7269999999999</v>
          </cell>
          <cell r="NG138">
            <v>-6193.8419999999996</v>
          </cell>
          <cell r="NH138">
            <v>-9985.7019999999993</v>
          </cell>
          <cell r="NI138">
            <v>-1021.736</v>
          </cell>
          <cell r="NJ138">
            <v>-291.89999999999998</v>
          </cell>
          <cell r="NK138">
            <v>-518.32899999999995</v>
          </cell>
          <cell r="NL138">
            <v>-293.238</v>
          </cell>
          <cell r="NM138">
            <v>-205.91</v>
          </cell>
          <cell r="NN138" t="str">
            <v>#N/A N/A</v>
          </cell>
          <cell r="NO138">
            <v>25699.30078125</v>
          </cell>
          <cell r="NP138">
            <v>14776.2998046875</v>
          </cell>
          <cell r="NQ138">
            <v>14718.900390625</v>
          </cell>
          <cell r="NR138">
            <v>13547.061</v>
          </cell>
          <cell r="NS138">
            <v>12723.735999999999</v>
          </cell>
          <cell r="NT138">
            <v>14163.395999999999</v>
          </cell>
          <cell r="NU138">
            <v>21800.111999999997</v>
          </cell>
          <cell r="NV138">
            <v>24874.678</v>
          </cell>
          <cell r="NW138">
            <v>23981.297999999999</v>
          </cell>
          <cell r="NX138">
            <v>488.48899999999998</v>
          </cell>
          <cell r="NY138">
            <v>489.15899999999999</v>
          </cell>
          <cell r="NZ138">
            <v>471.96</v>
          </cell>
          <cell r="OA138">
            <v>473.935</v>
          </cell>
          <cell r="OB138">
            <v>474.702</v>
          </cell>
          <cell r="OC138" t="str">
            <v>#N/A N/A</v>
          </cell>
          <cell r="OD138" t="str">
            <v>CLP</v>
          </cell>
        </row>
        <row r="139">
          <cell r="C139" t="str">
            <v>EMILIANA</v>
          </cell>
          <cell r="D139">
            <v>14989.2998046875</v>
          </cell>
          <cell r="E139">
            <v>13215.599609000001</v>
          </cell>
          <cell r="F139">
            <v>11261.599609375</v>
          </cell>
          <cell r="G139">
            <v>11236.8818359375</v>
          </cell>
          <cell r="H139">
            <v>10561.08984375</v>
          </cell>
          <cell r="I139">
            <v>12029.861328125</v>
          </cell>
          <cell r="J139">
            <v>14167.6904296875</v>
          </cell>
          <cell r="K139">
            <v>12833.986999999999</v>
          </cell>
          <cell r="L139">
            <v>14445.325999999999</v>
          </cell>
          <cell r="M139">
            <v>15794.05</v>
          </cell>
          <cell r="N139">
            <v>14253.561</v>
          </cell>
          <cell r="O139">
            <v>15905.162</v>
          </cell>
          <cell r="P139">
            <v>20526.109</v>
          </cell>
          <cell r="Q139">
            <v>20896.524000000001</v>
          </cell>
          <cell r="R139" t="str">
            <v>#N/A N/A</v>
          </cell>
          <cell r="S139">
            <v>8709.099609375</v>
          </cell>
          <cell r="T139">
            <v>9108.7001949999994</v>
          </cell>
          <cell r="U139">
            <v>9310.546875</v>
          </cell>
          <cell r="V139">
            <v>8796.66796875</v>
          </cell>
          <cell r="W139">
            <v>8210.189453125</v>
          </cell>
          <cell r="X139">
            <v>9489.208984375</v>
          </cell>
          <cell r="Y139">
            <v>10965.052734375</v>
          </cell>
          <cell r="Z139">
            <v>9326.4869999999992</v>
          </cell>
          <cell r="AA139">
            <v>10283.799999999999</v>
          </cell>
          <cell r="AB139">
            <v>11692.216999999999</v>
          </cell>
          <cell r="AC139">
            <v>11340.614</v>
          </cell>
          <cell r="AD139">
            <v>12230.724999999999</v>
          </cell>
          <cell r="AE139">
            <v>13604.349999999999</v>
          </cell>
          <cell r="AF139">
            <v>13987.698999999999</v>
          </cell>
          <cell r="AG139" t="str">
            <v>#N/A N/A</v>
          </cell>
          <cell r="AH139">
            <v>4981.7999038696289</v>
          </cell>
          <cell r="AI139">
            <v>3106.599976</v>
          </cell>
          <cell r="AJ139">
            <v>1178.7390594482422</v>
          </cell>
          <cell r="AK139">
            <v>1608.1980285644531</v>
          </cell>
          <cell r="AL139">
            <v>1583.7430114746094</v>
          </cell>
          <cell r="AM139">
            <v>1478.8230514526367</v>
          </cell>
          <cell r="AN139">
            <v>2142.6489868164062</v>
          </cell>
          <cell r="AO139">
            <v>2004.27</v>
          </cell>
          <cell r="AP139">
            <v>2208.7129999999997</v>
          </cell>
          <cell r="AQ139">
            <v>992.21399999999994</v>
          </cell>
          <cell r="AR139">
            <v>363.29099999999994</v>
          </cell>
          <cell r="AS139">
            <v>981.22399999999993</v>
          </cell>
          <cell r="AT139">
            <v>2525.116</v>
          </cell>
          <cell r="AU139">
            <v>3049.2910000000002</v>
          </cell>
          <cell r="AV139" t="str">
            <v>#N/A N/A</v>
          </cell>
          <cell r="AW139">
            <v>4939.89990234375</v>
          </cell>
          <cell r="AX139">
            <v>2025.5</v>
          </cell>
          <cell r="AY139">
            <v>11.402999877929688</v>
          </cell>
          <cell r="AZ139">
            <v>332.35000610351562</v>
          </cell>
          <cell r="BA139">
            <v>299.61801147460937</v>
          </cell>
          <cell r="BB139">
            <v>61.819999694824219</v>
          </cell>
          <cell r="BC139">
            <v>563.00201416015625</v>
          </cell>
          <cell r="BD139">
            <v>829.86899999999991</v>
          </cell>
          <cell r="BE139">
            <v>1093.75</v>
          </cell>
          <cell r="BF139">
            <v>-103.279</v>
          </cell>
          <cell r="BG139">
            <v>-774.66300000000001</v>
          </cell>
          <cell r="BH139">
            <v>-194.65299999999999</v>
          </cell>
          <cell r="BI139">
            <v>1307.4069999999999</v>
          </cell>
          <cell r="BJ139">
            <v>1657.1679999999999</v>
          </cell>
          <cell r="BK139" t="str">
            <v>#N/A N/A</v>
          </cell>
          <cell r="BL139" t="str">
            <v>#N/A N/A</v>
          </cell>
          <cell r="BM139" t="str">
            <v>#N/A N/A</v>
          </cell>
          <cell r="BN139">
            <v>14.975000381469727</v>
          </cell>
          <cell r="BO139">
            <v>11.527999877929688</v>
          </cell>
          <cell r="BP139">
            <v>5.809999942779541</v>
          </cell>
          <cell r="BQ139">
            <v>3.3329999446868896</v>
          </cell>
          <cell r="BR139">
            <v>36.066001892089844</v>
          </cell>
          <cell r="BS139">
            <v>25.706999999999997</v>
          </cell>
          <cell r="BT139">
            <v>19.489999999999998</v>
          </cell>
          <cell r="BU139">
            <v>33.369</v>
          </cell>
          <cell r="BV139">
            <v>32.576999999999998</v>
          </cell>
          <cell r="BW139">
            <v>36.146000000000001</v>
          </cell>
          <cell r="BX139">
            <v>43.683</v>
          </cell>
          <cell r="BY139">
            <v>7.8539999999999992</v>
          </cell>
          <cell r="BZ139" t="str">
            <v>#N/A N/A</v>
          </cell>
          <cell r="CA139">
            <v>177.39999389648437</v>
          </cell>
          <cell r="CB139">
            <v>140.699997</v>
          </cell>
          <cell r="CC139">
            <v>171.13099670410156</v>
          </cell>
          <cell r="CD139">
            <v>141.00700378417969</v>
          </cell>
          <cell r="CE139">
            <v>196.05299377441406</v>
          </cell>
          <cell r="CF139">
            <v>270.6719970703125</v>
          </cell>
          <cell r="CG139">
            <v>230.95599365234375</v>
          </cell>
          <cell r="CH139">
            <v>197.22199999999998</v>
          </cell>
          <cell r="CI139">
            <v>160.858</v>
          </cell>
          <cell r="CJ139">
            <v>117.58099999999999</v>
          </cell>
          <cell r="CK139">
            <v>98.81</v>
          </cell>
          <cell r="CL139">
            <v>104.22499999999999</v>
          </cell>
          <cell r="CM139">
            <v>89.390999999999991</v>
          </cell>
          <cell r="CN139">
            <v>103.22099999999999</v>
          </cell>
          <cell r="CO139" t="str">
            <v>#N/A N/A</v>
          </cell>
          <cell r="CP139">
            <v>4724.39990234375</v>
          </cell>
          <cell r="CQ139">
            <v>1329.3999899999999</v>
          </cell>
          <cell r="CR139">
            <v>619.44300079345703</v>
          </cell>
          <cell r="CS139">
            <v>94.702003479003906</v>
          </cell>
          <cell r="CT139">
            <v>428.5100212097168</v>
          </cell>
          <cell r="CU139">
            <v>247.65700578689575</v>
          </cell>
          <cell r="CV139">
            <v>756.03401184082031</v>
          </cell>
          <cell r="CW139">
            <v>1068.7350000000001</v>
          </cell>
          <cell r="CX139">
            <v>968.20600000000002</v>
          </cell>
          <cell r="CY139">
            <v>12.87700000000001</v>
          </cell>
          <cell r="CZ139">
            <v>-498.79599999999999</v>
          </cell>
          <cell r="DA139">
            <v>-160.05799999999999</v>
          </cell>
          <cell r="DB139">
            <v>658.89</v>
          </cell>
          <cell r="DC139">
            <v>1457.5519999999999</v>
          </cell>
          <cell r="DD139" t="str">
            <v>#N/A N/A</v>
          </cell>
          <cell r="DE139">
            <v>709.5</v>
          </cell>
          <cell r="DF139">
            <v>258.5</v>
          </cell>
          <cell r="DG139">
            <v>107.79000091552734</v>
          </cell>
          <cell r="DH139">
            <v>85.33599853515625</v>
          </cell>
          <cell r="DI139">
            <v>27.788999557495117</v>
          </cell>
          <cell r="DJ139">
            <v>131.54899597167969</v>
          </cell>
          <cell r="DK139">
            <v>244.13499450683594</v>
          </cell>
          <cell r="DL139">
            <v>129.381</v>
          </cell>
          <cell r="DM139">
            <v>79.906999999999996</v>
          </cell>
          <cell r="DN139">
            <v>-135.65899999999999</v>
          </cell>
          <cell r="DO139">
            <v>381.233</v>
          </cell>
          <cell r="DP139">
            <v>-197.56099999999998</v>
          </cell>
          <cell r="DQ139">
            <v>-12.597999999999999</v>
          </cell>
          <cell r="DR139">
            <v>84.274999999999991</v>
          </cell>
          <cell r="DS139" t="str">
            <v>#N/A N/A</v>
          </cell>
          <cell r="DT139">
            <v>4014.89990234375</v>
          </cell>
          <cell r="DU139">
            <v>1070.900024</v>
          </cell>
          <cell r="DV139">
            <v>511.65301513671875</v>
          </cell>
          <cell r="DW139">
            <v>9.3660001754760742</v>
          </cell>
          <cell r="DX139">
            <v>400.72100830078125</v>
          </cell>
          <cell r="DY139">
            <v>116.10800170898437</v>
          </cell>
          <cell r="DZ139">
            <v>511.89898681640625</v>
          </cell>
          <cell r="EA139">
            <v>939.35399999999993</v>
          </cell>
          <cell r="EB139">
            <v>888.29899999999998</v>
          </cell>
          <cell r="EC139">
            <v>148.536</v>
          </cell>
          <cell r="ED139">
            <v>-880.029</v>
          </cell>
          <cell r="EE139">
            <v>37.503</v>
          </cell>
          <cell r="EF139">
            <v>671.48799999999994</v>
          </cell>
          <cell r="EG139">
            <v>1373.277</v>
          </cell>
          <cell r="EH139" t="str">
            <v>#N/A N/A</v>
          </cell>
          <cell r="EI139">
            <v>279.08099365234375</v>
          </cell>
          <cell r="EJ139">
            <v>73.153998999999999</v>
          </cell>
          <cell r="EK139">
            <v>311.22500610351562</v>
          </cell>
          <cell r="EL139">
            <v>551.031982421875</v>
          </cell>
          <cell r="EM139">
            <v>45.91400146484375</v>
          </cell>
          <cell r="EN139">
            <v>208.85299682617187</v>
          </cell>
          <cell r="EO139">
            <v>308.8590087890625</v>
          </cell>
          <cell r="EP139">
            <v>1777.2829999999999</v>
          </cell>
          <cell r="EQ139">
            <v>974.548</v>
          </cell>
          <cell r="ER139">
            <v>1971.261</v>
          </cell>
          <cell r="ES139">
            <v>362.09799999999996</v>
          </cell>
          <cell r="ET139">
            <v>2137.5940000000001</v>
          </cell>
          <cell r="EU139">
            <v>432.16499999999996</v>
          </cell>
          <cell r="EV139">
            <v>424.65299999999996</v>
          </cell>
          <cell r="EW139" t="str">
            <v>#N/A N/A</v>
          </cell>
          <cell r="EX139">
            <v>87.030998229980469</v>
          </cell>
          <cell r="EY139">
            <v>0</v>
          </cell>
          <cell r="EZ139">
            <v>656.49700927734375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6.2409999999999997</v>
          </cell>
          <cell r="FF139">
            <v>6.3940000000000001</v>
          </cell>
          <cell r="FG139">
            <v>176.82</v>
          </cell>
          <cell r="FH139">
            <v>39.222000000000001</v>
          </cell>
          <cell r="FI139">
            <v>64.38</v>
          </cell>
          <cell r="FJ139">
            <v>158.31799999999998</v>
          </cell>
          <cell r="FK139">
            <v>5.77</v>
          </cell>
          <cell r="FL139" t="str">
            <v>#N/A N/A</v>
          </cell>
          <cell r="FM139">
            <v>4496.8408203125</v>
          </cell>
          <cell r="FN139">
            <v>3054.4660639999997</v>
          </cell>
          <cell r="FO139">
            <v>3321.1279296875</v>
          </cell>
          <cell r="FP139">
            <v>2570.493896484375</v>
          </cell>
          <cell r="FQ139">
            <v>2723.242919921875</v>
          </cell>
          <cell r="FR139">
            <v>3153.73291015625</v>
          </cell>
          <cell r="FS139">
            <v>4345.26513671875</v>
          </cell>
          <cell r="FT139">
            <v>3364.9659999999999</v>
          </cell>
          <cell r="FU139">
            <v>5833.4209999999994</v>
          </cell>
          <cell r="FV139">
            <v>3887.002</v>
          </cell>
          <cell r="FW139">
            <v>3950.384</v>
          </cell>
          <cell r="FX139">
            <v>3810.7599999999998</v>
          </cell>
          <cell r="FY139">
            <v>4290.3320000000003</v>
          </cell>
          <cell r="FZ139">
            <v>5280.5109999999995</v>
          </cell>
          <cell r="GA139" t="str">
            <v>#N/A N/A</v>
          </cell>
          <cell r="GB139">
            <v>4989.90087890625</v>
          </cell>
          <cell r="GC139">
            <v>5515.2431639999995</v>
          </cell>
          <cell r="GD139">
            <v>5363.7158203125</v>
          </cell>
          <cell r="GE139">
            <v>5601.744140625</v>
          </cell>
          <cell r="GF139">
            <v>6730.19580078125</v>
          </cell>
          <cell r="GG139">
            <v>7238.0478515625</v>
          </cell>
          <cell r="GH139">
            <v>7963.02978515625</v>
          </cell>
          <cell r="GI139">
            <v>8013.8179999999993</v>
          </cell>
          <cell r="GJ139">
            <v>6983.1059999999998</v>
          </cell>
          <cell r="GK139">
            <v>10000.047999999999</v>
          </cell>
          <cell r="GL139">
            <v>10885.578</v>
          </cell>
          <cell r="GM139">
            <v>11347.775</v>
          </cell>
          <cell r="GN139">
            <v>12291.458999999999</v>
          </cell>
          <cell r="GO139">
            <v>13641.888999999999</v>
          </cell>
          <cell r="GP139" t="str">
            <v>#N/A N/A</v>
          </cell>
          <cell r="GQ139">
            <v>13234.07421875</v>
          </cell>
          <cell r="GR139">
            <v>12478.293944999999</v>
          </cell>
          <cell r="GS139">
            <v>12468.25</v>
          </cell>
          <cell r="GT139">
            <v>11916.9169921875</v>
          </cell>
          <cell r="GU139">
            <v>12707.150390625</v>
          </cell>
          <cell r="GV139">
            <v>14813.51953125</v>
          </cell>
          <cell r="GW139">
            <v>17937.89453125</v>
          </cell>
          <cell r="GX139">
            <v>16270.153999999999</v>
          </cell>
          <cell r="GY139">
            <v>17309.54</v>
          </cell>
          <cell r="GZ139">
            <v>17867.934999999998</v>
          </cell>
          <cell r="HA139">
            <v>16853.771000000001</v>
          </cell>
          <cell r="HB139">
            <v>19383.609</v>
          </cell>
          <cell r="HC139">
            <v>20215.624</v>
          </cell>
          <cell r="HD139">
            <v>21838.671999999999</v>
          </cell>
          <cell r="HE139" t="str">
            <v>#N/A N/A</v>
          </cell>
          <cell r="HF139">
            <v>17665.45703125</v>
          </cell>
          <cell r="HG139">
            <v>17802.625</v>
          </cell>
          <cell r="HH139">
            <v>17436.369140625</v>
          </cell>
          <cell r="HI139">
            <v>17604.36328125</v>
          </cell>
          <cell r="HJ139">
            <v>17732.560546875</v>
          </cell>
          <cell r="HK139">
            <v>16896.6796875</v>
          </cell>
          <cell r="HL139">
            <v>17411.158203125</v>
          </cell>
          <cell r="HM139">
            <v>18115.116999999998</v>
          </cell>
          <cell r="HN139">
            <v>17420.732</v>
          </cell>
          <cell r="HO139">
            <v>19826.540999999997</v>
          </cell>
          <cell r="HP139">
            <v>19639.399999999998</v>
          </cell>
          <cell r="HQ139">
            <v>17005.937000000002</v>
          </cell>
          <cell r="HR139">
            <v>19488.246999999999</v>
          </cell>
          <cell r="HS139">
            <v>20484.485000000001</v>
          </cell>
          <cell r="HT139" t="str">
            <v>#N/A N/A</v>
          </cell>
          <cell r="HU139">
            <v>31175.806640625</v>
          </cell>
          <cell r="HV139">
            <v>30419.707030999998</v>
          </cell>
          <cell r="HW139">
            <v>30378.169921875</v>
          </cell>
          <cell r="HX139">
            <v>29926.837890625</v>
          </cell>
          <cell r="HY139">
            <v>32199.119140625</v>
          </cell>
          <cell r="HZ139">
            <v>33667.2890625</v>
          </cell>
          <cell r="IA139">
            <v>37800.734375</v>
          </cell>
          <cell r="IB139">
            <v>40383.595000000001</v>
          </cell>
          <cell r="IC139">
            <v>40382.375</v>
          </cell>
          <cell r="ID139">
            <v>39945.309000000001</v>
          </cell>
          <cell r="IE139">
            <v>38541.351999999999</v>
          </cell>
          <cell r="IF139">
            <v>38154.375</v>
          </cell>
          <cell r="IG139">
            <v>42662.531999999999</v>
          </cell>
          <cell r="IH139">
            <v>45173.127999999997</v>
          </cell>
          <cell r="II139" t="str">
            <v>#N/A N/A</v>
          </cell>
          <cell r="IJ139">
            <v>793.426025390625</v>
          </cell>
          <cell r="IK139">
            <v>791.98199499999998</v>
          </cell>
          <cell r="IL139">
            <v>705.323974609375</v>
          </cell>
          <cell r="IM139">
            <v>1054.35498046875</v>
          </cell>
          <cell r="IN139">
            <v>1146.366943359375</v>
          </cell>
          <cell r="IO139">
            <v>1552.10498046875</v>
          </cell>
          <cell r="IP139">
            <v>1550.1669921875</v>
          </cell>
          <cell r="IQ139">
            <v>1532.077</v>
          </cell>
          <cell r="IR139">
            <v>2065.069</v>
          </cell>
          <cell r="IS139">
            <v>2409.9119999999998</v>
          </cell>
          <cell r="IT139">
            <v>2246.0679999999998</v>
          </cell>
          <cell r="IU139">
            <v>2488.4349999999999</v>
          </cell>
          <cell r="IV139">
            <v>4370.9389999999994</v>
          </cell>
          <cell r="IW139">
            <v>4304.2219999999998</v>
          </cell>
          <cell r="IX139" t="str">
            <v>#N/A N/A</v>
          </cell>
          <cell r="IY139">
            <v>3323.3660888671875</v>
          </cell>
          <cell r="IZ139">
            <v>3295.5970459999999</v>
          </cell>
          <cell r="JA139">
            <v>3209.8780822753906</v>
          </cell>
          <cell r="JB139">
            <v>2505.8910522460937</v>
          </cell>
          <cell r="JC139">
            <v>2451.3438873291016</v>
          </cell>
          <cell r="JD139">
            <v>2427.1290588378906</v>
          </cell>
          <cell r="JE139">
            <v>3017.3690490722656</v>
          </cell>
          <cell r="JF139">
            <v>4069.7479999999996</v>
          </cell>
          <cell r="JG139">
            <v>3623.201</v>
          </cell>
          <cell r="JH139">
            <v>3558.1469999999999</v>
          </cell>
          <cell r="JI139">
            <v>3116.8440000000001</v>
          </cell>
          <cell r="JJ139">
            <v>3802.4350000000004</v>
          </cell>
          <cell r="JK139">
            <v>5863.82</v>
          </cell>
          <cell r="JL139">
            <v>7644.2000000000007</v>
          </cell>
          <cell r="JM139" t="str">
            <v>#N/A N/A</v>
          </cell>
          <cell r="JN139">
            <v>7027.5902099609375</v>
          </cell>
          <cell r="JO139">
            <v>6995.799927</v>
          </cell>
          <cell r="JP139">
            <v>6759.4027404785156</v>
          </cell>
          <cell r="JQ139">
            <v>6206.4019775390625</v>
          </cell>
          <cell r="JR139">
            <v>8220.875</v>
          </cell>
          <cell r="JS139">
            <v>8456.30126953125</v>
          </cell>
          <cell r="JT139">
            <v>9834.066162109375</v>
          </cell>
          <cell r="JU139">
            <v>8661.4419999999991</v>
          </cell>
          <cell r="JV139">
            <v>8726.5659999999989</v>
          </cell>
          <cell r="JW139">
            <v>9027.1569999999992</v>
          </cell>
          <cell r="JX139">
            <v>8940.5199999999986</v>
          </cell>
          <cell r="JY139">
            <v>9749.68</v>
          </cell>
          <cell r="JZ139">
            <v>14596.485000000001</v>
          </cell>
          <cell r="KA139">
            <v>16801.580999999998</v>
          </cell>
          <cell r="KB139" t="str">
            <v>#N/A N/A</v>
          </cell>
          <cell r="KC139">
            <v>0</v>
          </cell>
          <cell r="KD139">
            <v>0</v>
          </cell>
          <cell r="KE139">
            <v>-1.3000000268220901E-2</v>
          </cell>
          <cell r="KF139">
            <v>-5.7000000029802322E-2</v>
          </cell>
          <cell r="KG139">
            <v>-9.3999996781349182E-2</v>
          </cell>
          <cell r="KH139">
            <v>-0.125</v>
          </cell>
          <cell r="KI139">
            <v>-0.10999999940395355</v>
          </cell>
          <cell r="KJ139">
            <v>-8.6999999999999994E-2</v>
          </cell>
          <cell r="KK139">
            <v>-5.8999999999999997E-2</v>
          </cell>
          <cell r="KL139">
            <v>-3.3999999999999996E-2</v>
          </cell>
          <cell r="KM139">
            <v>-1.9E-2</v>
          </cell>
          <cell r="KN139">
            <v>-4.0000000000000001E-3</v>
          </cell>
          <cell r="KO139">
            <v>1.9E-2</v>
          </cell>
          <cell r="KP139">
            <v>4.3999999999999997E-2</v>
          </cell>
          <cell r="KQ139" t="str">
            <v>#N/A N/A</v>
          </cell>
          <cell r="KR139">
            <v>24148.2158203125</v>
          </cell>
          <cell r="KS139">
            <v>23423.907227</v>
          </cell>
          <cell r="KT139">
            <v>23618.766296874732</v>
          </cell>
          <cell r="KU139">
            <v>23720.43518749997</v>
          </cell>
          <cell r="KV139">
            <v>23978.245843753219</v>
          </cell>
          <cell r="KW139">
            <v>25210.98828125</v>
          </cell>
          <cell r="KX139">
            <v>27966.667343750592</v>
          </cell>
          <cell r="KY139">
            <v>31722.152999999998</v>
          </cell>
          <cell r="KZ139">
            <v>31655.808999999997</v>
          </cell>
          <cell r="LA139">
            <v>30918.151999999998</v>
          </cell>
          <cell r="LB139">
            <v>29600.832000000002</v>
          </cell>
          <cell r="LC139">
            <v>28404.695</v>
          </cell>
          <cell r="LD139">
            <v>28066.046999999999</v>
          </cell>
          <cell r="LE139">
            <v>28371.547000000002</v>
          </cell>
          <cell r="LF139" t="str">
            <v>#N/A N/A</v>
          </cell>
          <cell r="LG139">
            <v>-2700.5</v>
          </cell>
          <cell r="LH139">
            <v>-544.09997599999997</v>
          </cell>
          <cell r="LI139">
            <v>-429.32199096679687</v>
          </cell>
          <cell r="LJ139">
            <v>-413.156005859375</v>
          </cell>
          <cell r="LK139">
            <v>-1648.4639892578125</v>
          </cell>
          <cell r="LL139">
            <v>-1062.6290283203125</v>
          </cell>
          <cell r="LM139">
            <v>-650.65399169921875</v>
          </cell>
          <cell r="LN139">
            <v>-1352.6189999999999</v>
          </cell>
          <cell r="LO139">
            <v>-1155.79</v>
          </cell>
          <cell r="LP139">
            <v>-2681.8150000000001</v>
          </cell>
          <cell r="LQ139">
            <v>-713.53499999999997</v>
          </cell>
          <cell r="LR139">
            <v>-1222.7659999999998</v>
          </cell>
          <cell r="LS139">
            <v>-2403.1990000000001</v>
          </cell>
          <cell r="LT139">
            <v>-951.15899999999999</v>
          </cell>
          <cell r="LU139" t="str">
            <v>#N/A N/A</v>
          </cell>
          <cell r="LV139" t="str">
            <v>#N/A N/A</v>
          </cell>
          <cell r="LW139" t="str">
            <v>#N/A N/A</v>
          </cell>
          <cell r="LX139" t="str">
            <v>#N/A N/A</v>
          </cell>
          <cell r="LY139" t="str">
            <v>#N/A N/A</v>
          </cell>
          <cell r="LZ139" t="str">
            <v>#N/A N/A</v>
          </cell>
          <cell r="MA139" t="str">
            <v>#N/A N/A</v>
          </cell>
          <cell r="MB139" t="str">
            <v>#N/A N/A</v>
          </cell>
          <cell r="MC139">
            <v>122.946</v>
          </cell>
          <cell r="MD139">
            <v>103.64999999999999</v>
          </cell>
          <cell r="ME139">
            <v>71.471000000000004</v>
          </cell>
          <cell r="MF139">
            <v>70.635999999999996</v>
          </cell>
          <cell r="MG139">
            <v>70.819000000000003</v>
          </cell>
          <cell r="MH139">
            <v>45.512999999999998</v>
          </cell>
          <cell r="MI139">
            <v>43.216000000000001</v>
          </cell>
          <cell r="MJ139" t="str">
            <v>#N/A N/A</v>
          </cell>
          <cell r="MK139" t="str">
            <v>#N/A N/A</v>
          </cell>
          <cell r="ML139" t="str">
            <v>#N/A N/A</v>
          </cell>
          <cell r="MM139" t="str">
            <v>#N/A N/A</v>
          </cell>
          <cell r="MN139" t="str">
            <v>#N/A N/A</v>
          </cell>
          <cell r="MO139" t="str">
            <v>#N/A N/A</v>
          </cell>
          <cell r="MP139" t="str">
            <v>#N/A N/A</v>
          </cell>
          <cell r="MQ139" t="str">
            <v>#N/A N/A</v>
          </cell>
          <cell r="MR139">
            <v>148.14400000000001</v>
          </cell>
          <cell r="MS139">
            <v>-11.824999999999999</v>
          </cell>
          <cell r="MT139">
            <v>230.17</v>
          </cell>
          <cell r="MU139">
            <v>-69.738</v>
          </cell>
          <cell r="MV139">
            <v>39.15</v>
          </cell>
          <cell r="MW139">
            <v>15.005999999999998</v>
          </cell>
          <cell r="MX139">
            <v>0.156</v>
          </cell>
          <cell r="MY139" t="str">
            <v>#N/A N/A</v>
          </cell>
          <cell r="MZ139">
            <v>-2542.199951171875</v>
          </cell>
          <cell r="NA139">
            <v>-2291.6000979999999</v>
          </cell>
          <cell r="NB139">
            <v>-1035.8489990234375</v>
          </cell>
          <cell r="NC139">
            <v>-793.75201416015625</v>
          </cell>
          <cell r="ND139">
            <v>-645.7349853515625</v>
          </cell>
          <cell r="NE139">
            <v>-667.10302734375</v>
          </cell>
          <cell r="NF139">
            <v>-172.99899291992187</v>
          </cell>
          <cell r="NG139">
            <v>0</v>
          </cell>
          <cell r="NH139">
            <v>0</v>
          </cell>
          <cell r="NI139">
            <v>0</v>
          </cell>
          <cell r="NJ139">
            <v>0</v>
          </cell>
          <cell r="NK139">
            <v>0</v>
          </cell>
          <cell r="NL139">
            <v>-318.404</v>
          </cell>
          <cell r="NM139">
            <v>-636.54899999999998</v>
          </cell>
          <cell r="NN139" t="str">
            <v>#N/A N/A</v>
          </cell>
          <cell r="NO139">
            <v>41.900001525878906</v>
          </cell>
          <cell r="NP139">
            <v>1081.099976</v>
          </cell>
          <cell r="NQ139">
            <v>1167.3360595703125</v>
          </cell>
          <cell r="NR139">
            <v>1275.8480224609375</v>
          </cell>
          <cell r="NS139">
            <v>1284.125</v>
          </cell>
          <cell r="NT139">
            <v>1417.0030517578125</v>
          </cell>
          <cell r="NU139">
            <v>1579.64697265625</v>
          </cell>
          <cell r="NV139">
            <v>1174.4009999999998</v>
          </cell>
          <cell r="NW139">
            <v>1114.963</v>
          </cell>
          <cell r="NX139">
            <v>1095.4929999999999</v>
          </cell>
          <cell r="NY139">
            <v>1137.954</v>
          </cell>
          <cell r="NZ139">
            <v>1175.877</v>
          </cell>
          <cell r="OA139">
            <v>1217.7089999999998</v>
          </cell>
          <cell r="OB139">
            <v>1392.123</v>
          </cell>
          <cell r="OC139" t="str">
            <v>#N/A N/A</v>
          </cell>
          <cell r="OD139" t="str">
            <v>CLP</v>
          </cell>
        </row>
        <row r="140">
          <cell r="C140" t="str">
            <v>FERROCARRIL PACI</v>
          </cell>
          <cell r="D140" t="str">
            <v>#N/A N/A</v>
          </cell>
          <cell r="E140" t="str">
            <v>#N/A N/A</v>
          </cell>
          <cell r="F140" t="str">
            <v>#N/A N/A</v>
          </cell>
          <cell r="G140" t="str">
            <v>#N/A N/A</v>
          </cell>
          <cell r="H140">
            <v>30430.4375</v>
          </cell>
          <cell r="I140">
            <v>33716.949999999997</v>
          </cell>
          <cell r="J140">
            <v>40234.74609375</v>
          </cell>
          <cell r="K140">
            <v>33956.464</v>
          </cell>
          <cell r="L140">
            <v>33981.379999999997</v>
          </cell>
          <cell r="M140">
            <v>40075.008000000002</v>
          </cell>
          <cell r="N140">
            <v>44146.360999999997</v>
          </cell>
          <cell r="O140">
            <v>44526.103999999999</v>
          </cell>
          <cell r="P140">
            <v>46324.915999999997</v>
          </cell>
          <cell r="Q140">
            <v>45682.127</v>
          </cell>
          <cell r="R140" t="str">
            <v>#N/A N/A</v>
          </cell>
          <cell r="S140" t="str">
            <v>#N/A N/A</v>
          </cell>
          <cell r="T140" t="str">
            <v>#N/A N/A</v>
          </cell>
          <cell r="U140" t="str">
            <v>#N/A N/A</v>
          </cell>
          <cell r="V140" t="str">
            <v>#N/A N/A</v>
          </cell>
          <cell r="W140">
            <v>27556.1015625</v>
          </cell>
          <cell r="X140">
            <v>30746.355</v>
          </cell>
          <cell r="Y140">
            <v>35422.36328125</v>
          </cell>
          <cell r="Z140">
            <v>28742.715</v>
          </cell>
          <cell r="AA140">
            <v>28280.083999999999</v>
          </cell>
          <cell r="AB140">
            <v>33234.088000000003</v>
          </cell>
          <cell r="AC140">
            <v>36712.557999999997</v>
          </cell>
          <cell r="AD140">
            <v>37173.879999999997</v>
          </cell>
          <cell r="AE140">
            <v>38160.214</v>
          </cell>
          <cell r="AF140">
            <v>39080.403999999995</v>
          </cell>
          <cell r="AG140" t="str">
            <v>#N/A N/A</v>
          </cell>
          <cell r="AH140" t="str">
            <v>#N/A N/A</v>
          </cell>
          <cell r="AI140" t="str">
            <v>#N/A N/A</v>
          </cell>
          <cell r="AJ140" t="str">
            <v>#N/A N/A</v>
          </cell>
          <cell r="AK140" t="str">
            <v>#N/A N/A</v>
          </cell>
          <cell r="AL140">
            <v>4153.1881103515625</v>
          </cell>
          <cell r="AM140">
            <v>3891.9690000000001</v>
          </cell>
          <cell r="AN140">
            <v>6593.39892578125</v>
          </cell>
          <cell r="AO140">
            <v>5883.915</v>
          </cell>
          <cell r="AP140">
            <v>6960.4269999999997</v>
          </cell>
          <cell r="AQ140">
            <v>7555.3639999999996</v>
          </cell>
          <cell r="AR140">
            <v>6610.8230000000003</v>
          </cell>
          <cell r="AS140">
            <v>7101.607</v>
          </cell>
          <cell r="AT140">
            <v>6548.1679999999997</v>
          </cell>
          <cell r="AU140">
            <v>5779.652</v>
          </cell>
          <cell r="AV140" t="str">
            <v>#N/A N/A</v>
          </cell>
          <cell r="AW140" t="str">
            <v>#N/A N/A</v>
          </cell>
          <cell r="AX140" t="str">
            <v>#N/A N/A</v>
          </cell>
          <cell r="AY140" t="str">
            <v>#N/A N/A</v>
          </cell>
          <cell r="AZ140" t="str">
            <v>#N/A N/A</v>
          </cell>
          <cell r="BA140">
            <v>800.2960205078125</v>
          </cell>
          <cell r="BB140">
            <v>546.73500000000001</v>
          </cell>
          <cell r="BC140">
            <v>2525.489013671875</v>
          </cell>
          <cell r="BD140">
            <v>1854.12</v>
          </cell>
          <cell r="BE140">
            <v>3360.8969999999999</v>
          </cell>
          <cell r="BF140">
            <v>3722.8529999999996</v>
          </cell>
          <cell r="BG140">
            <v>3035.605</v>
          </cell>
          <cell r="BH140">
            <v>3428.93</v>
          </cell>
          <cell r="BI140">
            <v>3047.5569999999998</v>
          </cell>
          <cell r="BJ140">
            <v>2075.6060000000002</v>
          </cell>
          <cell r="BK140" t="str">
            <v>#N/A N/A</v>
          </cell>
          <cell r="BL140" t="str">
            <v>#N/A N/A</v>
          </cell>
          <cell r="BM140" t="str">
            <v>#N/A N/A</v>
          </cell>
          <cell r="BN140" t="str">
            <v>#N/A N/A</v>
          </cell>
          <cell r="BO140" t="str">
            <v>#N/A N/A</v>
          </cell>
          <cell r="BP140">
            <v>36.238998413085938</v>
          </cell>
          <cell r="BQ140">
            <v>48.891999999999996</v>
          </cell>
          <cell r="BR140">
            <v>295.03298950195312</v>
          </cell>
          <cell r="BS140">
            <v>150.68899999999999</v>
          </cell>
          <cell r="BT140">
            <v>94.912999999999997</v>
          </cell>
          <cell r="BU140">
            <v>182.01999999999998</v>
          </cell>
          <cell r="BV140">
            <v>210.36699999999999</v>
          </cell>
          <cell r="BW140">
            <v>111.57199999999999</v>
          </cell>
          <cell r="BX140">
            <v>75.594999999999999</v>
          </cell>
          <cell r="BY140">
            <v>36.93</v>
          </cell>
          <cell r="BZ140" t="str">
            <v>#N/A N/A</v>
          </cell>
          <cell r="CA140" t="str">
            <v>#N/A N/A</v>
          </cell>
          <cell r="CB140" t="str">
            <v>#N/A N/A</v>
          </cell>
          <cell r="CC140" t="str">
            <v>#N/A N/A</v>
          </cell>
          <cell r="CD140" t="str">
            <v>#N/A N/A</v>
          </cell>
          <cell r="CE140">
            <v>985.79400634765625</v>
          </cell>
          <cell r="CF140">
            <v>1171.653</v>
          </cell>
          <cell r="CG140">
            <v>1192.300048828125</v>
          </cell>
          <cell r="CH140">
            <v>1369.4690000000001</v>
          </cell>
          <cell r="CI140">
            <v>838.43200000000002</v>
          </cell>
          <cell r="CJ140">
            <v>687.33999999999992</v>
          </cell>
          <cell r="CK140">
            <v>652.25799999999992</v>
          </cell>
          <cell r="CL140">
            <v>494.452</v>
          </cell>
          <cell r="CM140">
            <v>327.07099999999997</v>
          </cell>
          <cell r="CN140">
            <v>317.03899999999999</v>
          </cell>
          <cell r="CO140" t="str">
            <v>#N/A N/A</v>
          </cell>
          <cell r="CP140" t="str">
            <v>#N/A N/A</v>
          </cell>
          <cell r="CQ140" t="str">
            <v>#N/A N/A</v>
          </cell>
          <cell r="CR140" t="str">
            <v>#N/A N/A</v>
          </cell>
          <cell r="CS140" t="str">
            <v>#N/A N/A</v>
          </cell>
          <cell r="CT140">
            <v>-359.79499816894531</v>
          </cell>
          <cell r="CU140">
            <v>223.649</v>
          </cell>
          <cell r="CV140">
            <v>2674.7649536132812</v>
          </cell>
          <cell r="CW140">
            <v>780.84300000000007</v>
          </cell>
          <cell r="CX140">
            <v>2421.54</v>
          </cell>
          <cell r="CY140">
            <v>2936.9769999999999</v>
          </cell>
          <cell r="CZ140">
            <v>2318.971</v>
          </cell>
          <cell r="DA140">
            <v>2829.9110000000001</v>
          </cell>
          <cell r="DB140">
            <v>2441.364</v>
          </cell>
          <cell r="DC140">
            <v>1845.646</v>
          </cell>
          <cell r="DD140" t="str">
            <v>#N/A N/A</v>
          </cell>
          <cell r="DE140" t="str">
            <v>#N/A N/A</v>
          </cell>
          <cell r="DF140" t="str">
            <v>#N/A N/A</v>
          </cell>
          <cell r="DG140" t="str">
            <v>#N/A N/A</v>
          </cell>
          <cell r="DH140" t="str">
            <v>#N/A N/A</v>
          </cell>
          <cell r="DI140">
            <v>-97.333000183105469</v>
          </cell>
          <cell r="DJ140">
            <v>-87.158000000000001</v>
          </cell>
          <cell r="DK140">
            <v>340.75100708007812</v>
          </cell>
          <cell r="DL140">
            <v>372.90299999999996</v>
          </cell>
          <cell r="DM140">
            <v>234.47799999999998</v>
          </cell>
          <cell r="DN140">
            <v>32.304000000000002</v>
          </cell>
          <cell r="DO140">
            <v>-649.91800000000001</v>
          </cell>
          <cell r="DP140">
            <v>316.14</v>
          </cell>
          <cell r="DQ140">
            <v>-1030.405</v>
          </cell>
          <cell r="DR140">
            <v>-1014.439</v>
          </cell>
          <cell r="DS140" t="str">
            <v>#N/A N/A</v>
          </cell>
          <cell r="DT140" t="str">
            <v>#N/A N/A</v>
          </cell>
          <cell r="DU140" t="str">
            <v>#N/A N/A</v>
          </cell>
          <cell r="DV140" t="str">
            <v>#N/A N/A</v>
          </cell>
          <cell r="DW140" t="str">
            <v>#N/A N/A</v>
          </cell>
          <cell r="DX140">
            <v>-262.46200561523437</v>
          </cell>
          <cell r="DY140">
            <v>310.80699999999996</v>
          </cell>
          <cell r="DZ140">
            <v>2334.013916015625</v>
          </cell>
          <cell r="EA140">
            <v>407.94</v>
          </cell>
          <cell r="EB140">
            <v>2187.0619999999999</v>
          </cell>
          <cell r="EC140">
            <v>2904.6729999999998</v>
          </cell>
          <cell r="ED140">
            <v>2968.8889999999997</v>
          </cell>
          <cell r="EE140">
            <v>2513.7709999999997</v>
          </cell>
          <cell r="EF140">
            <v>3471.7689999999998</v>
          </cell>
          <cell r="EG140">
            <v>2860.085</v>
          </cell>
          <cell r="EH140" t="str">
            <v>#N/A N/A</v>
          </cell>
          <cell r="EI140" t="str">
            <v>#N/A N/A</v>
          </cell>
          <cell r="EJ140" t="str">
            <v>#N/A N/A</v>
          </cell>
          <cell r="EK140" t="str">
            <v>#N/A N/A</v>
          </cell>
          <cell r="EL140" t="str">
            <v>#N/A N/A</v>
          </cell>
          <cell r="EM140">
            <v>182.19400024414062</v>
          </cell>
          <cell r="EN140">
            <v>148.946</v>
          </cell>
          <cell r="EO140">
            <v>37.092998504638672</v>
          </cell>
          <cell r="EP140">
            <v>1840.0839999999998</v>
          </cell>
          <cell r="EQ140">
            <v>3218.6549999999997</v>
          </cell>
          <cell r="ER140">
            <v>4170.57</v>
          </cell>
          <cell r="ES140">
            <v>1760.4289999999999</v>
          </cell>
          <cell r="ET140">
            <v>1277.3440000000001</v>
          </cell>
          <cell r="EU140">
            <v>535.65499999999997</v>
          </cell>
          <cell r="EV140">
            <v>1418.115</v>
          </cell>
          <cell r="EW140" t="str">
            <v>#N/A N/A</v>
          </cell>
          <cell r="EX140" t="str">
            <v>#N/A N/A</v>
          </cell>
          <cell r="EY140" t="str">
            <v>#N/A N/A</v>
          </cell>
          <cell r="EZ140" t="str">
            <v>#N/A N/A</v>
          </cell>
          <cell r="FA140" t="str">
            <v>#N/A N/A</v>
          </cell>
          <cell r="FB140">
            <v>750</v>
          </cell>
          <cell r="FC140">
            <v>650</v>
          </cell>
          <cell r="FD140">
            <v>1870</v>
          </cell>
          <cell r="FE140">
            <v>921.12</v>
          </cell>
          <cell r="FF140">
            <v>597.74400000000003</v>
          </cell>
          <cell r="FG140" t="str">
            <v>#N/A N/A</v>
          </cell>
          <cell r="FH140" t="str">
            <v>#N/A N/A</v>
          </cell>
          <cell r="FI140">
            <v>0</v>
          </cell>
          <cell r="FJ140">
            <v>0</v>
          </cell>
          <cell r="FK140">
            <v>0</v>
          </cell>
          <cell r="FL140" t="str">
            <v>#N/A N/A</v>
          </cell>
          <cell r="FM140" t="str">
            <v>#N/A N/A</v>
          </cell>
          <cell r="FN140" t="str">
            <v>#N/A N/A</v>
          </cell>
          <cell r="FO140" t="str">
            <v>#N/A N/A</v>
          </cell>
          <cell r="FP140" t="str">
            <v>#N/A N/A</v>
          </cell>
          <cell r="FQ140">
            <v>5167.01806640625</v>
          </cell>
          <cell r="FR140">
            <v>5472.982</v>
          </cell>
          <cell r="FS140">
            <v>5849.0048828125</v>
          </cell>
          <cell r="FT140">
            <v>5685.5109999999995</v>
          </cell>
          <cell r="FU140">
            <v>7039.6549999999997</v>
          </cell>
          <cell r="FV140">
            <v>10313.687</v>
          </cell>
          <cell r="FW140">
            <v>8724.9619999999995</v>
          </cell>
          <cell r="FX140">
            <v>8194.8279999999995</v>
          </cell>
          <cell r="FY140">
            <v>9421.9040000000005</v>
          </cell>
          <cell r="FZ140">
            <v>7828.2069999999994</v>
          </cell>
          <cell r="GA140" t="str">
            <v>#N/A N/A</v>
          </cell>
          <cell r="GB140" t="str">
            <v>#N/A N/A</v>
          </cell>
          <cell r="GC140" t="str">
            <v>#N/A N/A</v>
          </cell>
          <cell r="GD140" t="str">
            <v>#N/A N/A</v>
          </cell>
          <cell r="GE140" t="str">
            <v>#N/A N/A</v>
          </cell>
          <cell r="GF140">
            <v>524.21099853515625</v>
          </cell>
          <cell r="GG140">
            <v>327.22800000000001</v>
          </cell>
          <cell r="GH140">
            <v>225.34199523925781</v>
          </cell>
          <cell r="GI140">
            <v>265.904</v>
          </cell>
          <cell r="GJ140">
            <v>206.72399999999999</v>
          </cell>
          <cell r="GK140">
            <v>216.48499999999999</v>
          </cell>
          <cell r="GL140">
            <v>233.38399999999999</v>
          </cell>
          <cell r="GM140">
            <v>389.935</v>
          </cell>
          <cell r="GN140">
            <v>370.18299999999999</v>
          </cell>
          <cell r="GO140">
            <v>377.12099999999998</v>
          </cell>
          <cell r="GP140" t="str">
            <v>#N/A N/A</v>
          </cell>
          <cell r="GQ140" t="str">
            <v>#N/A N/A</v>
          </cell>
          <cell r="GR140" t="str">
            <v>#N/A N/A</v>
          </cell>
          <cell r="GS140" t="str">
            <v>#N/A N/A</v>
          </cell>
          <cell r="GT140" t="str">
            <v>#N/A N/A</v>
          </cell>
          <cell r="GU140">
            <v>8252.431640625</v>
          </cell>
          <cell r="GV140">
            <v>7621.2689999999993</v>
          </cell>
          <cell r="GW140">
            <v>9563.193359375</v>
          </cell>
          <cell r="GX140">
            <v>9100.0619999999999</v>
          </cell>
          <cell r="GY140">
            <v>11470.735999999999</v>
          </cell>
          <cell r="GZ140">
            <v>15361.102999999999</v>
          </cell>
          <cell r="HA140">
            <v>14186.066999999999</v>
          </cell>
          <cell r="HB140">
            <v>10353.299999999999</v>
          </cell>
          <cell r="HC140">
            <v>10876.835999999999</v>
          </cell>
          <cell r="HD140">
            <v>11369.898999999999</v>
          </cell>
          <cell r="HE140" t="str">
            <v>#N/A N/A</v>
          </cell>
          <cell r="HF140" t="str">
            <v>#N/A N/A</v>
          </cell>
          <cell r="HG140" t="str">
            <v>#N/A N/A</v>
          </cell>
          <cell r="HH140" t="str">
            <v>#N/A N/A</v>
          </cell>
          <cell r="HI140" t="str">
            <v>#N/A N/A</v>
          </cell>
          <cell r="HJ140">
            <v>73923.0078125</v>
          </cell>
          <cell r="HK140">
            <v>83347.646999999997</v>
          </cell>
          <cell r="HL140">
            <v>88335.25</v>
          </cell>
          <cell r="HM140">
            <v>64251.432000000001</v>
          </cell>
          <cell r="HN140">
            <v>61173.839</v>
          </cell>
          <cell r="HO140">
            <v>56179.604999999996</v>
          </cell>
          <cell r="HP140">
            <v>56739.553999999996</v>
          </cell>
          <cell r="HQ140">
            <v>61369.447999999997</v>
          </cell>
          <cell r="HR140">
            <v>60517.632999999994</v>
          </cell>
          <cell r="HS140">
            <v>62124.156999999999</v>
          </cell>
          <cell r="HT140" t="str">
            <v>#N/A N/A</v>
          </cell>
          <cell r="HU140" t="str">
            <v>#N/A N/A</v>
          </cell>
          <cell r="HV140" t="str">
            <v>#N/A N/A</v>
          </cell>
          <cell r="HW140" t="str">
            <v>#N/A N/A</v>
          </cell>
          <cell r="HX140" t="str">
            <v>#N/A N/A</v>
          </cell>
          <cell r="HY140">
            <v>87374.28125</v>
          </cell>
          <cell r="HZ140">
            <v>93611.22</v>
          </cell>
          <cell r="IA140">
            <v>100200.109375</v>
          </cell>
          <cell r="IB140">
            <v>86398.544999999998</v>
          </cell>
          <cell r="IC140">
            <v>84481.687999999995</v>
          </cell>
          <cell r="ID140">
            <v>83326.028999999995</v>
          </cell>
          <cell r="IE140">
            <v>84158.959000000003</v>
          </cell>
          <cell r="IF140">
            <v>84336.421999999991</v>
          </cell>
          <cell r="IG140">
            <v>80070.254000000001</v>
          </cell>
          <cell r="IH140">
            <v>83235.951000000001</v>
          </cell>
          <cell r="II140" t="str">
            <v>#N/A N/A</v>
          </cell>
          <cell r="IJ140" t="str">
            <v>#N/A N/A</v>
          </cell>
          <cell r="IK140" t="str">
            <v>#N/A N/A</v>
          </cell>
          <cell r="IL140" t="str">
            <v>#N/A N/A</v>
          </cell>
          <cell r="IM140" t="str">
            <v>#N/A N/A</v>
          </cell>
          <cell r="IN140">
            <v>2192.118896484375</v>
          </cell>
          <cell r="IO140">
            <v>4520.4589999999998</v>
          </cell>
          <cell r="IP140">
            <v>1620.8089599609375</v>
          </cell>
          <cell r="IQ140">
            <v>2410.5</v>
          </cell>
          <cell r="IR140">
            <v>3036.0049999999997</v>
          </cell>
          <cell r="IS140">
            <v>3186.819</v>
          </cell>
          <cell r="IT140">
            <v>4709.7889999999998</v>
          </cell>
          <cell r="IU140">
            <v>4407.5619999999999</v>
          </cell>
          <cell r="IV140">
            <v>4929.3939999999993</v>
          </cell>
          <cell r="IW140">
            <v>4931.3779999999997</v>
          </cell>
          <cell r="IX140" t="str">
            <v>#N/A N/A</v>
          </cell>
          <cell r="IY140" t="str">
            <v>#N/A N/A</v>
          </cell>
          <cell r="IZ140" t="str">
            <v>#N/A N/A</v>
          </cell>
          <cell r="JA140" t="str">
            <v>#N/A N/A</v>
          </cell>
          <cell r="JB140" t="str">
            <v>#N/A N/A</v>
          </cell>
          <cell r="JC140">
            <v>17868.212707519531</v>
          </cell>
          <cell r="JD140">
            <v>18761.907999999999</v>
          </cell>
          <cell r="JE140">
            <v>19460.8955078125</v>
          </cell>
          <cell r="JF140">
            <v>17507.550999999999</v>
          </cell>
          <cell r="JG140">
            <v>14286.36</v>
          </cell>
          <cell r="JH140">
            <v>12272.192999999999</v>
          </cell>
          <cell r="JI140">
            <v>10026.278</v>
          </cell>
          <cell r="JJ140">
            <v>9524.2109999999993</v>
          </cell>
          <cell r="JK140">
            <v>6952.8029999999999</v>
          </cell>
          <cell r="JL140">
            <v>8634.4360000000015</v>
          </cell>
          <cell r="JM140" t="str">
            <v>#N/A N/A</v>
          </cell>
          <cell r="JN140" t="str">
            <v>#N/A N/A</v>
          </cell>
          <cell r="JO140" t="str">
            <v>#N/A N/A</v>
          </cell>
          <cell r="JP140" t="str">
            <v>#N/A N/A</v>
          </cell>
          <cell r="JQ140" t="str">
            <v>#N/A N/A</v>
          </cell>
          <cell r="JR140">
            <v>25861.8515625</v>
          </cell>
          <cell r="JS140">
            <v>27236.058999999997</v>
          </cell>
          <cell r="JT140">
            <v>25683.404541015625</v>
          </cell>
          <cell r="JU140">
            <v>29006.781999999999</v>
          </cell>
          <cell r="JV140">
            <v>25309.420000000002</v>
          </cell>
          <cell r="JW140">
            <v>23575.888999999999</v>
          </cell>
          <cell r="JX140">
            <v>23022.618000000002</v>
          </cell>
          <cell r="JY140">
            <v>22770.645</v>
          </cell>
          <cell r="JZ140">
            <v>13963.370999999999</v>
          </cell>
          <cell r="KA140">
            <v>15820.460000000001</v>
          </cell>
          <cell r="KB140" t="str">
            <v>#N/A N/A</v>
          </cell>
          <cell r="KC140" t="str">
            <v>#N/A N/A</v>
          </cell>
          <cell r="KD140" t="str">
            <v>#N/A N/A</v>
          </cell>
          <cell r="KE140" t="str">
            <v>#N/A N/A</v>
          </cell>
          <cell r="KF140" t="str">
            <v>#N/A N/A</v>
          </cell>
          <cell r="KG140">
            <v>0</v>
          </cell>
          <cell r="KH140">
            <v>0</v>
          </cell>
          <cell r="KI140">
            <v>0</v>
          </cell>
          <cell r="KJ140">
            <v>0</v>
          </cell>
          <cell r="KK140">
            <v>-4.0000000000000001E-3</v>
          </cell>
          <cell r="KL140">
            <v>5.0000000000000001E-3</v>
          </cell>
          <cell r="KM140">
            <v>1.0999999999999999E-2</v>
          </cell>
          <cell r="KN140">
            <v>1.7999999999999999E-2</v>
          </cell>
          <cell r="KO140">
            <v>2.0999999999999998E-2</v>
          </cell>
          <cell r="KP140">
            <v>2.7E-2</v>
          </cell>
          <cell r="KQ140" t="str">
            <v>#N/A N/A</v>
          </cell>
          <cell r="KR140" t="str">
            <v>#N/A N/A</v>
          </cell>
          <cell r="KS140" t="str">
            <v>#N/A N/A</v>
          </cell>
          <cell r="KT140" t="str">
            <v>#N/A N/A</v>
          </cell>
          <cell r="KU140" t="str">
            <v>#N/A N/A</v>
          </cell>
          <cell r="KV140">
            <v>61512.43505859375</v>
          </cell>
          <cell r="KW140">
            <v>66375.160999999993</v>
          </cell>
          <cell r="KX140">
            <v>74516.69873046875</v>
          </cell>
          <cell r="KY140">
            <v>57391.762999999999</v>
          </cell>
          <cell r="KZ140">
            <v>59172.267999999996</v>
          </cell>
          <cell r="LA140">
            <v>59750.139999999992</v>
          </cell>
          <cell r="LB140">
            <v>61136.341</v>
          </cell>
          <cell r="LC140">
            <v>61565.776999999987</v>
          </cell>
          <cell r="LD140">
            <v>66106.882999999987</v>
          </cell>
          <cell r="LE140">
            <v>67415.491000000009</v>
          </cell>
          <cell r="LF140" t="str">
            <v>#N/A N/A</v>
          </cell>
          <cell r="LG140" t="str">
            <v>#N/A N/A</v>
          </cell>
          <cell r="LH140" t="str">
            <v>#N/A N/A</v>
          </cell>
          <cell r="LI140" t="str">
            <v>#N/A N/A</v>
          </cell>
          <cell r="LJ140" t="str">
            <v>#N/A N/A</v>
          </cell>
          <cell r="LK140">
            <v>-4813.6748046875</v>
          </cell>
          <cell r="LL140">
            <v>-6843.1279999999997</v>
          </cell>
          <cell r="LM140">
            <v>-2678.324951171875</v>
          </cell>
          <cell r="LN140">
            <v>-2162.2719999999999</v>
          </cell>
          <cell r="LO140">
            <v>-1929.1189999999999</v>
          </cell>
          <cell r="LP140">
            <v>-2216.5909999999999</v>
          </cell>
          <cell r="LQ140">
            <v>-8408.0059999999994</v>
          </cell>
          <cell r="LR140">
            <v>-6477.6949999999997</v>
          </cell>
          <cell r="LS140">
            <v>-3997.069</v>
          </cell>
          <cell r="LT140">
            <v>-6250.0279999999993</v>
          </cell>
          <cell r="LU140" t="str">
            <v>#N/A N/A</v>
          </cell>
          <cell r="LV140" t="str">
            <v>#N/A N/A</v>
          </cell>
          <cell r="LW140" t="str">
            <v>#N/A N/A</v>
          </cell>
          <cell r="LX140" t="str">
            <v>#N/A N/A</v>
          </cell>
          <cell r="LY140" t="str">
            <v>#N/A N/A</v>
          </cell>
          <cell r="LZ140" t="str">
            <v>#N/A N/A</v>
          </cell>
          <cell r="MA140" t="str">
            <v>#N/A N/A</v>
          </cell>
          <cell r="MB140" t="str">
            <v>#N/A N/A</v>
          </cell>
          <cell r="MC140">
            <v>1369.4690000000001</v>
          </cell>
          <cell r="MD140">
            <v>838.43200000000002</v>
          </cell>
          <cell r="ME140">
            <v>687.33999999999992</v>
          </cell>
          <cell r="MF140">
            <v>582.38799999999992</v>
          </cell>
          <cell r="MG140">
            <v>408.35899999999998</v>
          </cell>
          <cell r="MH140">
            <v>262.46699999999998</v>
          </cell>
          <cell r="MI140">
            <v>179.107</v>
          </cell>
          <cell r="MJ140" t="str">
            <v>#N/A N/A</v>
          </cell>
          <cell r="MK140" t="str">
            <v>#N/A N/A</v>
          </cell>
          <cell r="ML140" t="str">
            <v>#N/A N/A</v>
          </cell>
          <cell r="MM140" t="str">
            <v>#N/A N/A</v>
          </cell>
          <cell r="MN140" t="str">
            <v>#N/A N/A</v>
          </cell>
          <cell r="MO140" t="str">
            <v>#N/A N/A</v>
          </cell>
          <cell r="MP140" t="str">
            <v>#N/A N/A</v>
          </cell>
          <cell r="MQ140" t="str">
            <v>#N/A N/A</v>
          </cell>
          <cell r="MR140" t="str">
            <v>#N/A N/A</v>
          </cell>
          <cell r="MS140" t="str">
            <v>#N/A N/A</v>
          </cell>
          <cell r="MT140" t="str">
            <v>#N/A N/A</v>
          </cell>
          <cell r="MU140" t="str">
            <v>#N/A N/A</v>
          </cell>
          <cell r="MV140" t="str">
            <v>#N/A N/A</v>
          </cell>
          <cell r="MW140" t="str">
            <v>#N/A N/A</v>
          </cell>
          <cell r="MX140" t="str">
            <v>#N/A N/A</v>
          </cell>
          <cell r="MY140" t="str">
            <v>#N/A N/A</v>
          </cell>
          <cell r="MZ140" t="str">
            <v>#N/A N/A</v>
          </cell>
          <cell r="NA140" t="str">
            <v>#N/A N/A</v>
          </cell>
          <cell r="NB140" t="str">
            <v>#N/A N/A</v>
          </cell>
          <cell r="NC140" t="str">
            <v>#N/A N/A</v>
          </cell>
          <cell r="ND140">
            <v>-612.635009765625</v>
          </cell>
          <cell r="NE140">
            <v>0</v>
          </cell>
          <cell r="NF140">
            <v>-99.488998413085938</v>
          </cell>
          <cell r="NG140">
            <v>-707.02300000000002</v>
          </cell>
          <cell r="NH140">
            <v>-197.82</v>
          </cell>
          <cell r="NI140">
            <v>-2187.0569999999998</v>
          </cell>
          <cell r="NJ140">
            <v>-2496.7280000000001</v>
          </cell>
          <cell r="NK140">
            <v>-1330.617</v>
          </cell>
          <cell r="NL140">
            <v>-754.12900000000002</v>
          </cell>
          <cell r="NM140">
            <v>-1735.884</v>
          </cell>
          <cell r="NN140" t="str">
            <v>#N/A N/A</v>
          </cell>
          <cell r="NO140" t="str">
            <v>#N/A N/A</v>
          </cell>
          <cell r="NP140" t="str">
            <v>#N/A N/A</v>
          </cell>
          <cell r="NQ140" t="str">
            <v>#N/A N/A</v>
          </cell>
          <cell r="NR140" t="str">
            <v>#N/A N/A</v>
          </cell>
          <cell r="NS140">
            <v>3352.89208984375</v>
          </cell>
          <cell r="NT140">
            <v>3345.2339999999999</v>
          </cell>
          <cell r="NU140">
            <v>4067.909912109375</v>
          </cell>
          <cell r="NV140">
            <v>4029.7949999999996</v>
          </cell>
          <cell r="NW140">
            <v>3599.5299999999997</v>
          </cell>
          <cell r="NX140">
            <v>3832.511</v>
          </cell>
          <cell r="NY140">
            <v>3575.2179999999998</v>
          </cell>
          <cell r="NZ140">
            <v>3672.6769999999997</v>
          </cell>
          <cell r="OA140">
            <v>3500.6109999999999</v>
          </cell>
          <cell r="OB140">
            <v>3704.0459999999998</v>
          </cell>
          <cell r="OC140" t="str">
            <v>#N/A N/A</v>
          </cell>
          <cell r="OD140" t="str">
            <v>CLP</v>
          </cell>
        </row>
        <row r="141">
          <cell r="C141" t="str">
            <v>LA POLAR SA</v>
          </cell>
          <cell r="D141">
            <v>116398.109375</v>
          </cell>
          <cell r="E141">
            <v>137065.65625</v>
          </cell>
          <cell r="F141">
            <v>141312.88500000001</v>
          </cell>
          <cell r="G141">
            <v>240210.228</v>
          </cell>
          <cell r="H141">
            <v>303071.15625</v>
          </cell>
          <cell r="I141">
            <v>379385.94900000002</v>
          </cell>
          <cell r="J141">
            <v>445533.5625</v>
          </cell>
          <cell r="K141">
            <v>472541.03899999999</v>
          </cell>
          <cell r="L141">
            <v>540190.09299999999</v>
          </cell>
          <cell r="M141">
            <v>165993.82399999999</v>
          </cell>
          <cell r="N141">
            <v>351929.75099999999</v>
          </cell>
          <cell r="O141">
            <v>399166.71999999997</v>
          </cell>
          <cell r="P141">
            <v>392638.81</v>
          </cell>
          <cell r="Q141">
            <v>387745.52</v>
          </cell>
          <cell r="R141" t="str">
            <v>#N/A N/A</v>
          </cell>
          <cell r="S141">
            <v>71051.7421875</v>
          </cell>
          <cell r="T141">
            <v>83064.109375</v>
          </cell>
          <cell r="U141">
            <v>103864.24399999999</v>
          </cell>
          <cell r="V141">
            <v>143870.50899999999</v>
          </cell>
          <cell r="W141">
            <v>191115.140625</v>
          </cell>
          <cell r="X141">
            <v>230021.30099999998</v>
          </cell>
          <cell r="Y141">
            <v>259992.65625</v>
          </cell>
          <cell r="Z141">
            <v>318406.44799999997</v>
          </cell>
          <cell r="AA141">
            <v>378869.16</v>
          </cell>
          <cell r="AB141">
            <v>132402.69200000001</v>
          </cell>
          <cell r="AC141">
            <v>264973.71899999998</v>
          </cell>
          <cell r="AD141">
            <v>257524.07799999998</v>
          </cell>
          <cell r="AE141">
            <v>260843.67599999998</v>
          </cell>
          <cell r="AF141">
            <v>249789.02099999998</v>
          </cell>
          <cell r="AG141" t="str">
            <v>#N/A N/A</v>
          </cell>
          <cell r="AH141">
            <v>13561.16943359375</v>
          </cell>
          <cell r="AI141">
            <v>16178.186767578125</v>
          </cell>
          <cell r="AJ141">
            <v>6601.2150000000001</v>
          </cell>
          <cell r="AK141">
            <v>33549.228999999999</v>
          </cell>
          <cell r="AL141">
            <v>44619.8046875</v>
          </cell>
          <cell r="AM141">
            <v>64630.729000000007</v>
          </cell>
          <cell r="AN141">
            <v>90764.7060546875</v>
          </cell>
          <cell r="AO141">
            <v>59915.538</v>
          </cell>
          <cell r="AP141">
            <v>49467.413</v>
          </cell>
          <cell r="AQ141">
            <v>-13612.019999999999</v>
          </cell>
          <cell r="AR141">
            <v>-30211.081999999999</v>
          </cell>
          <cell r="AS141">
            <v>9024.7980000000007</v>
          </cell>
          <cell r="AT141">
            <v>-3494.4409999999998</v>
          </cell>
          <cell r="AU141">
            <v>5924.3889999999992</v>
          </cell>
          <cell r="AV141" t="str">
            <v>#N/A N/A</v>
          </cell>
          <cell r="AW141">
            <v>10509.1533203125</v>
          </cell>
          <cell r="AX141">
            <v>12210.671875</v>
          </cell>
          <cell r="AY141">
            <v>2730.5059999999999</v>
          </cell>
          <cell r="AZ141">
            <v>29089.628999999997</v>
          </cell>
          <cell r="BA141">
            <v>38976.26171875</v>
          </cell>
          <cell r="BB141">
            <v>56262.191999999995</v>
          </cell>
          <cell r="BC141">
            <v>79931.0859375</v>
          </cell>
          <cell r="BD141">
            <v>50157.723999999995</v>
          </cell>
          <cell r="BE141">
            <v>41374.542999999998</v>
          </cell>
          <cell r="BF141">
            <v>-17260.242999999999</v>
          </cell>
          <cell r="BG141">
            <v>-37335.731</v>
          </cell>
          <cell r="BH141">
            <v>2642.3139999999999</v>
          </cell>
          <cell r="BI141">
            <v>-10975.777</v>
          </cell>
          <cell r="BJ141">
            <v>-3492.1259999999997</v>
          </cell>
          <cell r="BK141" t="str">
            <v>#N/A N/A</v>
          </cell>
          <cell r="BL141" t="str">
            <v>#N/A N/A</v>
          </cell>
          <cell r="BM141" t="str">
            <v>#N/A N/A</v>
          </cell>
          <cell r="BN141">
            <v>502.69</v>
          </cell>
          <cell r="BO141">
            <v>722.19399999999996</v>
          </cell>
          <cell r="BP141">
            <v>1321.2779541015625</v>
          </cell>
          <cell r="BQ141">
            <v>2868.5809999999997</v>
          </cell>
          <cell r="BR141">
            <v>3792.76708984375</v>
          </cell>
          <cell r="BS141" t="str">
            <v>#N/A N/A</v>
          </cell>
          <cell r="BT141" t="str">
            <v>#N/A N/A</v>
          </cell>
          <cell r="BU141" t="str">
            <v>#N/A N/A</v>
          </cell>
          <cell r="BV141" t="str">
            <v>#N/A N/A</v>
          </cell>
          <cell r="BW141" t="str">
            <v>#N/A N/A</v>
          </cell>
          <cell r="BX141" t="str">
            <v>#N/A N/A</v>
          </cell>
          <cell r="BY141" t="str">
            <v>#N/A N/A</v>
          </cell>
          <cell r="BZ141" t="str">
            <v>#N/A N/A</v>
          </cell>
          <cell r="CA141">
            <v>2584.718994140625</v>
          </cell>
          <cell r="CB141">
            <v>2398.909912109375</v>
          </cell>
          <cell r="CC141">
            <v>2331.9699999999998</v>
          </cell>
          <cell r="CD141">
            <v>4145.8509999999997</v>
          </cell>
          <cell r="CE141">
            <v>6838.7099609375</v>
          </cell>
          <cell r="CF141">
            <v>11651.199999999999</v>
          </cell>
          <cell r="CG141">
            <v>17193.837890625</v>
          </cell>
          <cell r="CH141" t="str">
            <v>#N/A N/A</v>
          </cell>
          <cell r="CI141" t="str">
            <v>#N/A N/A</v>
          </cell>
          <cell r="CJ141" t="str">
            <v>#N/A N/A</v>
          </cell>
          <cell r="CK141" t="str">
            <v>#N/A N/A</v>
          </cell>
          <cell r="CL141" t="str">
            <v>#N/A N/A</v>
          </cell>
          <cell r="CM141" t="str">
            <v>#N/A N/A</v>
          </cell>
          <cell r="CN141" t="str">
            <v>#N/A N/A</v>
          </cell>
          <cell r="CO141" t="str">
            <v>#N/A N/A</v>
          </cell>
          <cell r="CP141">
            <v>6480.0033569335937</v>
          </cell>
          <cell r="CQ141">
            <v>10060.018951416016</v>
          </cell>
          <cell r="CR141">
            <v>13953.511999999999</v>
          </cell>
          <cell r="CS141">
            <v>23342.296999999999</v>
          </cell>
          <cell r="CT141">
            <v>32784.010772705078</v>
          </cell>
          <cell r="CU141">
            <v>40772.438000000002</v>
          </cell>
          <cell r="CV141">
            <v>45253.985076904297</v>
          </cell>
          <cell r="CW141">
            <v>57853.654999999999</v>
          </cell>
          <cell r="CX141">
            <v>34352.644</v>
          </cell>
          <cell r="CY141">
            <v>-25570.128000000001</v>
          </cell>
          <cell r="CZ141">
            <v>241364.726</v>
          </cell>
          <cell r="DA141">
            <v>-23078.842000000001</v>
          </cell>
          <cell r="DB141">
            <v>-43749.892999999996</v>
          </cell>
          <cell r="DC141">
            <v>-18704.87</v>
          </cell>
          <cell r="DD141" t="str">
            <v>#N/A N/A</v>
          </cell>
          <cell r="DE141">
            <v>1326.447998046875</v>
          </cell>
          <cell r="DF141">
            <v>1603.2159423828125</v>
          </cell>
          <cell r="DG141">
            <v>169.53399999999999</v>
          </cell>
          <cell r="DH141">
            <v>4046.9369999999999</v>
          </cell>
          <cell r="DI141">
            <v>5621.73876953125</v>
          </cell>
          <cell r="DJ141">
            <v>6998.7640000000001</v>
          </cell>
          <cell r="DK141">
            <v>7697.97021484375</v>
          </cell>
          <cell r="DL141">
            <v>9942.0159999999996</v>
          </cell>
          <cell r="DM141">
            <v>4585.5039999999999</v>
          </cell>
          <cell r="DN141">
            <v>-15370.339</v>
          </cell>
          <cell r="DO141">
            <v>40825.214999999997</v>
          </cell>
          <cell r="DP141">
            <v>-7680.3130000000001</v>
          </cell>
          <cell r="DQ141">
            <v>-7410.1799999999994</v>
          </cell>
          <cell r="DR141">
            <v>29851.800999999999</v>
          </cell>
          <cell r="DS141" t="str">
            <v>#N/A N/A</v>
          </cell>
          <cell r="DT141">
            <v>5153.55517578125</v>
          </cell>
          <cell r="DU141">
            <v>8456.802734375</v>
          </cell>
          <cell r="DV141">
            <v>13783.977999999999</v>
          </cell>
          <cell r="DW141">
            <v>19295.36</v>
          </cell>
          <cell r="DX141">
            <v>27162.2734375</v>
          </cell>
          <cell r="DY141">
            <v>33773.673999999999</v>
          </cell>
          <cell r="DZ141">
            <v>37556.015625</v>
          </cell>
          <cell r="EA141">
            <v>47911.638999999996</v>
          </cell>
          <cell r="EB141">
            <v>29767.14</v>
          </cell>
          <cell r="EC141">
            <v>-10199.788999999999</v>
          </cell>
          <cell r="ED141">
            <v>200539.511</v>
          </cell>
          <cell r="EE141">
            <v>-15398.528999999999</v>
          </cell>
          <cell r="EF141">
            <v>-36339.712999999996</v>
          </cell>
          <cell r="EG141">
            <v>-48556.670999999995</v>
          </cell>
          <cell r="EH141" t="str">
            <v>#N/A N/A</v>
          </cell>
          <cell r="EI141">
            <v>1152.8809814453125</v>
          </cell>
          <cell r="EJ141">
            <v>2182.64697265625</v>
          </cell>
          <cell r="EK141">
            <v>4683.5909999999994</v>
          </cell>
          <cell r="EL141">
            <v>5622.9209999999994</v>
          </cell>
          <cell r="EM141">
            <v>14384.8134765625</v>
          </cell>
          <cell r="EN141">
            <v>40430.847999999998</v>
          </cell>
          <cell r="EO141">
            <v>18340.60546875</v>
          </cell>
          <cell r="EP141">
            <v>5678.915</v>
          </cell>
          <cell r="EQ141">
            <v>19086.626</v>
          </cell>
          <cell r="ER141">
            <v>13126.473</v>
          </cell>
          <cell r="ES141">
            <v>7452.67</v>
          </cell>
          <cell r="ET141">
            <v>11348.494999999999</v>
          </cell>
          <cell r="EU141">
            <v>8977.387999999999</v>
          </cell>
          <cell r="EV141">
            <v>6340.2839999999997</v>
          </cell>
          <cell r="EW141" t="str">
            <v>#N/A N/A</v>
          </cell>
          <cell r="EX141">
            <v>0</v>
          </cell>
          <cell r="EY141">
            <v>13402.6376953125</v>
          </cell>
          <cell r="EZ141">
            <v>7693.9069999999992</v>
          </cell>
          <cell r="FA141">
            <v>492.25399999999996</v>
          </cell>
          <cell r="FB141">
            <v>7388.09912109375</v>
          </cell>
          <cell r="FC141">
            <v>57124.286999999997</v>
          </cell>
          <cell r="FD141">
            <v>31909.162109375</v>
          </cell>
          <cell r="FE141">
            <v>69903.524999999994</v>
          </cell>
          <cell r="FF141">
            <v>61797.267999999996</v>
          </cell>
          <cell r="FG141">
            <v>21861.170999999998</v>
          </cell>
          <cell r="FH141">
            <v>137460.07999999999</v>
          </cell>
          <cell r="FI141">
            <v>14675.105</v>
          </cell>
          <cell r="FJ141">
            <v>12397.21</v>
          </cell>
          <cell r="FK141">
            <v>24986.061999999998</v>
          </cell>
          <cell r="FL141" t="str">
            <v>#N/A N/A</v>
          </cell>
          <cell r="FM141">
            <v>30561.74609375</v>
          </cell>
          <cell r="FN141">
            <v>44596.203125</v>
          </cell>
          <cell r="FO141">
            <v>958.71899999999994</v>
          </cell>
          <cell r="FP141">
            <v>109217.87</v>
          </cell>
          <cell r="FQ141">
            <v>116457.671875</v>
          </cell>
          <cell r="FR141">
            <v>183042.70799999998</v>
          </cell>
          <cell r="FS141">
            <v>293313.625</v>
          </cell>
          <cell r="FT141">
            <v>433454.70799999998</v>
          </cell>
          <cell r="FU141">
            <v>419515.57999999996</v>
          </cell>
          <cell r="FV141">
            <v>91605.661999999997</v>
          </cell>
          <cell r="FW141">
            <v>91722.145999999993</v>
          </cell>
          <cell r="FX141">
            <v>114252.855</v>
          </cell>
          <cell r="FY141">
            <v>96250.21699999999</v>
          </cell>
          <cell r="FZ141">
            <v>122900.621</v>
          </cell>
          <cell r="GA141" t="str">
            <v>#N/A N/A</v>
          </cell>
          <cell r="GB141">
            <v>15233.3701171875</v>
          </cell>
          <cell r="GC141">
            <v>17620.01953125</v>
          </cell>
          <cell r="GD141">
            <v>21041.966</v>
          </cell>
          <cell r="GE141">
            <v>23941.379999999997</v>
          </cell>
          <cell r="GF141">
            <v>31217.033203125</v>
          </cell>
          <cell r="GG141">
            <v>33615.870000000003</v>
          </cell>
          <cell r="GH141">
            <v>41325.86328125</v>
          </cell>
          <cell r="GI141">
            <v>36295.010999999999</v>
          </cell>
          <cell r="GJ141">
            <v>43172.040999999997</v>
          </cell>
          <cell r="GK141">
            <v>44150</v>
          </cell>
          <cell r="GL141">
            <v>50226.512999999999</v>
          </cell>
          <cell r="GM141">
            <v>51025.702999999994</v>
          </cell>
          <cell r="GN141">
            <v>51456.129000000001</v>
          </cell>
          <cell r="GO141">
            <v>53634.907999999996</v>
          </cell>
          <cell r="GP141" t="str">
            <v>#N/A N/A</v>
          </cell>
          <cell r="GQ141">
            <v>51759.5625</v>
          </cell>
          <cell r="GR141">
            <v>80167.09375</v>
          </cell>
          <cell r="GS141">
            <v>77250.324999999997</v>
          </cell>
          <cell r="GT141">
            <v>144941.70299999998</v>
          </cell>
          <cell r="GU141">
            <v>186120.484375</v>
          </cell>
          <cell r="GV141">
            <v>326773.96399999998</v>
          </cell>
          <cell r="GW141">
            <v>406866.46875</v>
          </cell>
          <cell r="GX141">
            <v>561923.87300000002</v>
          </cell>
          <cell r="GY141">
            <v>563027.81799999997</v>
          </cell>
          <cell r="GZ141">
            <v>208760.08499999999</v>
          </cell>
          <cell r="HA141">
            <v>326557.99400000001</v>
          </cell>
          <cell r="HB141">
            <v>246962.29799999998</v>
          </cell>
          <cell r="HC141">
            <v>227920.11599999998</v>
          </cell>
          <cell r="HD141">
            <v>243117.91399999999</v>
          </cell>
          <cell r="HE141" t="str">
            <v>#N/A N/A</v>
          </cell>
          <cell r="HF141">
            <v>18260.169921875</v>
          </cell>
          <cell r="HG141">
            <v>20242.66796875</v>
          </cell>
          <cell r="HH141">
            <v>27001.335999999999</v>
          </cell>
          <cell r="HI141">
            <v>35993.985999999997</v>
          </cell>
          <cell r="HJ141">
            <v>49896.28125</v>
          </cell>
          <cell r="HK141">
            <v>63365.118999999999</v>
          </cell>
          <cell r="HL141">
            <v>72267.03125</v>
          </cell>
          <cell r="HM141">
            <v>65850.028999999995</v>
          </cell>
          <cell r="HN141">
            <v>69320.161999999997</v>
          </cell>
          <cell r="HO141">
            <v>68620.862999999998</v>
          </cell>
          <cell r="HP141">
            <v>70553.275999999998</v>
          </cell>
          <cell r="HQ141">
            <v>61173.34</v>
          </cell>
          <cell r="HR141">
            <v>59214.92</v>
          </cell>
          <cell r="HS141">
            <v>45518.233</v>
          </cell>
          <cell r="HT141" t="str">
            <v>#N/A N/A</v>
          </cell>
          <cell r="HU141">
            <v>86810.1796875</v>
          </cell>
          <cell r="HV141">
            <v>118886.0625</v>
          </cell>
          <cell r="HW141">
            <v>161258.11799999999</v>
          </cell>
          <cell r="HX141">
            <v>210836.769</v>
          </cell>
          <cell r="HY141">
            <v>291975.96875</v>
          </cell>
          <cell r="HZ141">
            <v>493374.58399999997</v>
          </cell>
          <cell r="IA141">
            <v>627961.8125</v>
          </cell>
          <cell r="IB141">
            <v>804569.67499999993</v>
          </cell>
          <cell r="IC141">
            <v>919802.89599999995</v>
          </cell>
          <cell r="ID141">
            <v>334810.51699999999</v>
          </cell>
          <cell r="IE141">
            <v>439577.23300000001</v>
          </cell>
          <cell r="IF141">
            <v>399626.82699999999</v>
          </cell>
          <cell r="IG141">
            <v>346873.98099999997</v>
          </cell>
          <cell r="IH141">
            <v>341224.90100000001</v>
          </cell>
          <cell r="II141" t="str">
            <v>#N/A N/A</v>
          </cell>
          <cell r="IJ141">
            <v>9219.7978515625</v>
          </cell>
          <cell r="IK141">
            <v>13846.8056640625</v>
          </cell>
          <cell r="IL141">
            <v>16898.096000000001</v>
          </cell>
          <cell r="IM141">
            <v>19858.307000000001</v>
          </cell>
          <cell r="IN141">
            <v>20936.75390625</v>
          </cell>
          <cell r="IO141">
            <v>23233.507999999998</v>
          </cell>
          <cell r="IP141">
            <v>36326.05859375</v>
          </cell>
          <cell r="IQ141">
            <v>36821.066999999995</v>
          </cell>
          <cell r="IR141">
            <v>28772.138999999999</v>
          </cell>
          <cell r="IS141">
            <v>66361.138000000006</v>
          </cell>
          <cell r="IT141">
            <v>75195.985000000001</v>
          </cell>
          <cell r="IU141">
            <v>72451.338000000003</v>
          </cell>
          <cell r="IV141">
            <v>60120.047999999995</v>
          </cell>
          <cell r="IW141">
            <v>74950.534</v>
          </cell>
          <cell r="IX141" t="str">
            <v>#N/A N/A</v>
          </cell>
          <cell r="IY141">
            <v>37561.76953125</v>
          </cell>
          <cell r="IZ141">
            <v>34391.044921875</v>
          </cell>
          <cell r="JA141">
            <v>50862.887999999999</v>
          </cell>
          <cell r="JB141">
            <v>77927.501999999993</v>
          </cell>
          <cell r="JC141">
            <v>128976.96875</v>
          </cell>
          <cell r="JD141">
            <v>253802.51</v>
          </cell>
          <cell r="JE141">
            <v>331897.0625</v>
          </cell>
          <cell r="JF141">
            <v>390352.05300000001</v>
          </cell>
          <cell r="JG141">
            <v>493147.54000000004</v>
          </cell>
          <cell r="JH141">
            <v>475609.72100000002</v>
          </cell>
          <cell r="JI141">
            <v>193460.255</v>
          </cell>
          <cell r="JJ141">
            <v>206983.65699999998</v>
          </cell>
          <cell r="JK141">
            <v>230175.19100000002</v>
          </cell>
          <cell r="JL141">
            <v>54414.199000000008</v>
          </cell>
          <cell r="JM141" t="str">
            <v>#N/A N/A</v>
          </cell>
          <cell r="JN141">
            <v>57221.462890625</v>
          </cell>
          <cell r="JO141">
            <v>59950.20166015625</v>
          </cell>
          <cell r="JP141">
            <v>89702.010000000009</v>
          </cell>
          <cell r="JQ141">
            <v>121559.948</v>
          </cell>
          <cell r="JR141">
            <v>179558.0537109375</v>
          </cell>
          <cell r="JS141">
            <v>309330.35499999998</v>
          </cell>
          <cell r="JT141">
            <v>400389.76806640625</v>
          </cell>
          <cell r="JU141">
            <v>472462.40700000001</v>
          </cell>
          <cell r="JV141">
            <v>566056.55000000005</v>
          </cell>
          <cell r="JW141">
            <v>562818.09299999999</v>
          </cell>
          <cell r="JX141">
            <v>348463.35099999997</v>
          </cell>
          <cell r="JY141">
            <v>369659.33600000001</v>
          </cell>
          <cell r="JZ141">
            <v>366031.04300000001</v>
          </cell>
          <cell r="KA141">
            <v>228009.27100000001</v>
          </cell>
          <cell r="KB141" t="str">
            <v>#N/A N/A</v>
          </cell>
          <cell r="KC141">
            <v>8.3610000610351562</v>
          </cell>
          <cell r="KD141">
            <v>58.066001892089844</v>
          </cell>
          <cell r="KE141">
            <v>0</v>
          </cell>
          <cell r="KF141">
            <v>227.798</v>
          </cell>
          <cell r="KG141">
            <v>340.05099487304687</v>
          </cell>
          <cell r="KH141">
            <v>565.86799999999994</v>
          </cell>
          <cell r="KI141">
            <v>804.1820068359375</v>
          </cell>
          <cell r="KJ141">
            <v>1.3999999999999999E-2</v>
          </cell>
          <cell r="KK141">
            <v>2.3E-2</v>
          </cell>
          <cell r="KL141">
            <v>0</v>
          </cell>
          <cell r="KM141">
            <v>2.2879999999999998</v>
          </cell>
          <cell r="KN141">
            <v>0</v>
          </cell>
          <cell r="KO141">
            <v>0</v>
          </cell>
          <cell r="KP141">
            <v>0</v>
          </cell>
          <cell r="KQ141" t="str">
            <v>#N/A N/A</v>
          </cell>
          <cell r="KR141">
            <v>29588.717445373535</v>
          </cell>
          <cell r="KS141">
            <v>58935.86580657959</v>
          </cell>
          <cell r="KT141">
            <v>71556.107999999993</v>
          </cell>
          <cell r="KU141">
            <v>89276.820999999996</v>
          </cell>
          <cell r="KV141">
            <v>112417.89865112305</v>
          </cell>
          <cell r="KW141">
            <v>184044.22899999999</v>
          </cell>
          <cell r="KX141">
            <v>227572.06481933594</v>
          </cell>
          <cell r="KY141">
            <v>332107.26800000004</v>
          </cell>
          <cell r="KZ141">
            <v>353746.3459999999</v>
          </cell>
          <cell r="LA141">
            <v>-228007.576</v>
          </cell>
          <cell r="LB141">
            <v>91113.882000000012</v>
          </cell>
          <cell r="LC141">
            <v>29967.491000000038</v>
          </cell>
          <cell r="LD141">
            <v>-19157.061999999976</v>
          </cell>
          <cell r="LE141">
            <v>113215.62999999996</v>
          </cell>
          <cell r="LF141" t="str">
            <v>#N/A N/A</v>
          </cell>
          <cell r="LG141">
            <v>-5063.2900390625</v>
          </cell>
          <cell r="LH141">
            <v>-5769.98388671875</v>
          </cell>
          <cell r="LI141">
            <v>-7519.4429999999993</v>
          </cell>
          <cell r="LJ141">
            <v>-13880.558999999999</v>
          </cell>
          <cell r="LK141">
            <v>-18396.22265625</v>
          </cell>
          <cell r="LL141">
            <v>-20501.362999999998</v>
          </cell>
          <cell r="LM141">
            <v>-15106.0380859375</v>
          </cell>
          <cell r="LN141">
            <v>-3805.4319999999998</v>
          </cell>
          <cell r="LO141">
            <v>-15438.111999999999</v>
          </cell>
          <cell r="LP141">
            <v>-4108.0959999999995</v>
          </cell>
          <cell r="LQ141">
            <v>-5189.076</v>
          </cell>
          <cell r="LR141">
            <v>-10847.457999999999</v>
          </cell>
          <cell r="LS141">
            <v>-7345.8139999999994</v>
          </cell>
          <cell r="LT141">
            <v>-6467.1689999999999</v>
          </cell>
          <cell r="LU141" t="str">
            <v>#N/A N/A</v>
          </cell>
          <cell r="LV141" t="str">
            <v>#N/A N/A</v>
          </cell>
          <cell r="LW141" t="str">
            <v>#N/A N/A</v>
          </cell>
          <cell r="LX141" t="str">
            <v>#N/A N/A</v>
          </cell>
          <cell r="LY141" t="str">
            <v>#N/A N/A</v>
          </cell>
          <cell r="LZ141" t="str">
            <v>#N/A N/A</v>
          </cell>
          <cell r="MA141" t="str">
            <v>#N/A N/A</v>
          </cell>
          <cell r="MB141" t="str">
            <v>#N/A N/A</v>
          </cell>
          <cell r="MC141">
            <v>12272.735999999999</v>
          </cell>
          <cell r="MD141">
            <v>10950.119999999999</v>
          </cell>
          <cell r="ME141" t="str">
            <v>#N/A N/A</v>
          </cell>
          <cell r="MF141" t="str">
            <v>#N/A N/A</v>
          </cell>
          <cell r="MG141">
            <v>7537.0469999999996</v>
          </cell>
          <cell r="MH141">
            <v>9579.68</v>
          </cell>
          <cell r="MI141">
            <v>9368.0990000000002</v>
          </cell>
          <cell r="MJ141" t="str">
            <v>#N/A N/A</v>
          </cell>
          <cell r="MK141" t="str">
            <v>#N/A N/A</v>
          </cell>
          <cell r="ML141" t="str">
            <v>#N/A N/A</v>
          </cell>
          <cell r="MM141" t="str">
            <v>#N/A N/A</v>
          </cell>
          <cell r="MN141" t="str">
            <v>#N/A N/A</v>
          </cell>
          <cell r="MO141" t="str">
            <v>#N/A N/A</v>
          </cell>
          <cell r="MP141" t="str">
            <v>#N/A N/A</v>
          </cell>
          <cell r="MQ141" t="str">
            <v>#N/A N/A</v>
          </cell>
          <cell r="MR141">
            <v>-1200.857</v>
          </cell>
          <cell r="MS141">
            <v>-8314.25</v>
          </cell>
          <cell r="MT141">
            <v>100.00099999999999</v>
          </cell>
          <cell r="MU141">
            <v>402.36099999999999</v>
          </cell>
          <cell r="MV141">
            <v>-1616.9659999999999</v>
          </cell>
          <cell r="MW141" t="str">
            <v>#N/A N/A</v>
          </cell>
          <cell r="MX141" t="str">
            <v>#N/A N/A</v>
          </cell>
          <cell r="MY141" t="str">
            <v>#N/A N/A</v>
          </cell>
          <cell r="MZ141" t="str">
            <v>#N/A N/A</v>
          </cell>
          <cell r="NA141" t="str">
            <v>#N/A N/A</v>
          </cell>
          <cell r="NB141">
            <v>-2522.1289999999999</v>
          </cell>
          <cell r="NC141">
            <v>-4135.3890000000001</v>
          </cell>
          <cell r="ND141">
            <v>-5786.0732421875</v>
          </cell>
          <cell r="NE141">
            <v>-8162.4110000000001</v>
          </cell>
          <cell r="NF141">
            <v>-10147.8623046875</v>
          </cell>
          <cell r="NG141">
            <v>-11250.891</v>
          </cell>
          <cell r="NH141">
            <v>-13463.434999999999</v>
          </cell>
          <cell r="NI141">
            <v>0</v>
          </cell>
          <cell r="NJ141">
            <v>0</v>
          </cell>
          <cell r="NK141">
            <v>0</v>
          </cell>
          <cell r="NL141">
            <v>0</v>
          </cell>
          <cell r="NM141">
            <v>0</v>
          </cell>
          <cell r="NN141" t="str">
            <v>#N/A N/A</v>
          </cell>
          <cell r="NO141">
            <v>3052.01611328125</v>
          </cell>
          <cell r="NP141">
            <v>3967.514892578125</v>
          </cell>
          <cell r="NQ141">
            <v>3870.7089999999998</v>
          </cell>
          <cell r="NR141">
            <v>4459.5999999999995</v>
          </cell>
          <cell r="NS141">
            <v>5643.54296875</v>
          </cell>
          <cell r="NT141">
            <v>8368.5370000000003</v>
          </cell>
          <cell r="NU141">
            <v>10833.6201171875</v>
          </cell>
          <cell r="NV141">
            <v>9757.8140000000003</v>
          </cell>
          <cell r="NW141">
            <v>8092.87</v>
          </cell>
          <cell r="NX141">
            <v>3648.223</v>
          </cell>
          <cell r="NY141">
            <v>7124.6489999999994</v>
          </cell>
          <cell r="NZ141">
            <v>6382.4839999999995</v>
          </cell>
          <cell r="OA141">
            <v>7481.3359999999993</v>
          </cell>
          <cell r="OB141">
            <v>9416.5149999999994</v>
          </cell>
          <cell r="OC141" t="str">
            <v>#N/A N/A</v>
          </cell>
          <cell r="OD141" t="str">
            <v>CLP</v>
          </cell>
        </row>
        <row r="142">
          <cell r="C142" t="str">
            <v>BLANCO Y NEGRO</v>
          </cell>
          <cell r="D142" t="str">
            <v>#N/A N/A</v>
          </cell>
          <cell r="E142" t="str">
            <v>#N/A N/A</v>
          </cell>
          <cell r="F142" t="str">
            <v>#N/A N/A</v>
          </cell>
          <cell r="G142">
            <v>776.34698486328125</v>
          </cell>
          <cell r="H142">
            <v>7969.97412109375</v>
          </cell>
          <cell r="I142">
            <v>17636.568359375</v>
          </cell>
          <cell r="J142">
            <v>10054.96875</v>
          </cell>
          <cell r="K142">
            <v>11556.366</v>
          </cell>
          <cell r="L142">
            <v>6686.5559999999996</v>
          </cell>
          <cell r="M142">
            <v>14292.544</v>
          </cell>
          <cell r="N142">
            <v>8009.8289999999997</v>
          </cell>
          <cell r="O142">
            <v>9298.9140000000007</v>
          </cell>
          <cell r="P142">
            <v>15855.191000000001</v>
          </cell>
          <cell r="Q142">
            <v>14916.615</v>
          </cell>
          <cell r="R142" t="str">
            <v>#N/A N/A</v>
          </cell>
          <cell r="S142" t="str">
            <v>#N/A N/A</v>
          </cell>
          <cell r="T142" t="str">
            <v>#N/A N/A</v>
          </cell>
          <cell r="U142" t="str">
            <v>#N/A N/A</v>
          </cell>
          <cell r="V142">
            <v>1653.5489501953125</v>
          </cell>
          <cell r="W142">
            <v>5145.68994140625</v>
          </cell>
          <cell r="X142">
            <v>8682.36328125</v>
          </cell>
          <cell r="Y142">
            <v>5827.18701171875</v>
          </cell>
          <cell r="Z142">
            <v>7990.8969999999999</v>
          </cell>
          <cell r="AA142">
            <v>7953.11</v>
          </cell>
          <cell r="AB142">
            <v>11744.343999999999</v>
          </cell>
          <cell r="AC142">
            <v>8047.125</v>
          </cell>
          <cell r="AD142">
            <v>8728.5529999999999</v>
          </cell>
          <cell r="AE142">
            <v>11072.733</v>
          </cell>
          <cell r="AF142">
            <v>12861.673999999999</v>
          </cell>
          <cell r="AG142" t="str">
            <v>#N/A N/A</v>
          </cell>
          <cell r="AH142" t="str">
            <v>#N/A N/A</v>
          </cell>
          <cell r="AI142" t="str">
            <v>#N/A N/A</v>
          </cell>
          <cell r="AJ142" t="str">
            <v>#N/A N/A</v>
          </cell>
          <cell r="AK142">
            <v>-1129.156982421875</v>
          </cell>
          <cell r="AL142">
            <v>2338.6959228515625</v>
          </cell>
          <cell r="AM142">
            <v>9575.77001953125</v>
          </cell>
          <cell r="AN142">
            <v>4646.136962890625</v>
          </cell>
          <cell r="AO142">
            <v>4854.3500000000004</v>
          </cell>
          <cell r="AP142">
            <v>151.46000000000004</v>
          </cell>
          <cell r="AQ142">
            <v>3514.623</v>
          </cell>
          <cell r="AR142">
            <v>1426.9720000000002</v>
          </cell>
          <cell r="AS142">
            <v>792.35599999999977</v>
          </cell>
          <cell r="AT142">
            <v>3599.386</v>
          </cell>
          <cell r="AU142">
            <v>1313.0430000000001</v>
          </cell>
          <cell r="AV142" t="str">
            <v>#N/A N/A</v>
          </cell>
          <cell r="AW142" t="str">
            <v>#N/A N/A</v>
          </cell>
          <cell r="AX142" t="str">
            <v>#N/A N/A</v>
          </cell>
          <cell r="AY142" t="str">
            <v>#N/A N/A</v>
          </cell>
          <cell r="AZ142">
            <v>-1932.16796875</v>
          </cell>
          <cell r="BA142">
            <v>1129.553955078125</v>
          </cell>
          <cell r="BB142">
            <v>7300.6240234375</v>
          </cell>
          <cell r="BC142">
            <v>2515.3359375</v>
          </cell>
          <cell r="BD142">
            <v>1922.8029999999999</v>
          </cell>
          <cell r="BE142">
            <v>-3927.732</v>
          </cell>
          <cell r="BF142">
            <v>-477.65799999999996</v>
          </cell>
          <cell r="BG142">
            <v>-2901.0119999999997</v>
          </cell>
          <cell r="BH142">
            <v>-2969.8979999999997</v>
          </cell>
          <cell r="BI142">
            <v>202.91199999999998</v>
          </cell>
          <cell r="BJ142">
            <v>-2449.2109999999998</v>
          </cell>
          <cell r="BK142" t="str">
            <v>#N/A N/A</v>
          </cell>
          <cell r="BL142" t="str">
            <v>#N/A N/A</v>
          </cell>
          <cell r="BM142" t="str">
            <v>#N/A N/A</v>
          </cell>
          <cell r="BN142" t="str">
            <v>#N/A N/A</v>
          </cell>
          <cell r="BO142">
            <v>130.96200561523438</v>
          </cell>
          <cell r="BP142">
            <v>320.2659912109375</v>
          </cell>
          <cell r="BQ142">
            <v>306.17999267578125</v>
          </cell>
          <cell r="BR142">
            <v>424.93399047851562</v>
          </cell>
          <cell r="BS142">
            <v>1028.4960000000001</v>
          </cell>
          <cell r="BT142">
            <v>358.05899999999997</v>
          </cell>
          <cell r="BU142">
            <v>114.413</v>
          </cell>
          <cell r="BV142">
            <v>133.51499999999999</v>
          </cell>
          <cell r="BW142">
            <v>28.917999999999999</v>
          </cell>
          <cell r="BX142">
            <v>32.884</v>
          </cell>
          <cell r="BY142">
            <v>0.41799999999999998</v>
          </cell>
          <cell r="BZ142" t="str">
            <v>#N/A N/A</v>
          </cell>
          <cell r="CA142" t="str">
            <v>#N/A N/A</v>
          </cell>
          <cell r="CB142" t="str">
            <v>#N/A N/A</v>
          </cell>
          <cell r="CC142" t="str">
            <v>#N/A N/A</v>
          </cell>
          <cell r="CD142">
            <v>203.77200317382812</v>
          </cell>
          <cell r="CE142">
            <v>497.42098999023437</v>
          </cell>
          <cell r="CF142">
            <v>525.125</v>
          </cell>
          <cell r="CG142">
            <v>43.66400146484375</v>
          </cell>
          <cell r="CH142" t="str">
            <v>#N/A N/A</v>
          </cell>
          <cell r="CI142" t="str">
            <v>#N/A N/A</v>
          </cell>
          <cell r="CJ142" t="str">
            <v>#N/A N/A</v>
          </cell>
          <cell r="CK142">
            <v>0</v>
          </cell>
          <cell r="CL142">
            <v>0</v>
          </cell>
          <cell r="CM142">
            <v>0</v>
          </cell>
          <cell r="CN142" t="str">
            <v>#N/A N/A</v>
          </cell>
          <cell r="CO142" t="str">
            <v>#N/A N/A</v>
          </cell>
          <cell r="CP142" t="str">
            <v>#N/A N/A</v>
          </cell>
          <cell r="CQ142" t="str">
            <v>#N/A N/A</v>
          </cell>
          <cell r="CR142" t="str">
            <v>#N/A N/A</v>
          </cell>
          <cell r="CS142">
            <v>-2413.6789855957031</v>
          </cell>
          <cell r="CT142">
            <v>879.62295913696289</v>
          </cell>
          <cell r="CU142">
            <v>6389.0810241699219</v>
          </cell>
          <cell r="CV142">
            <v>3941.85693359375</v>
          </cell>
          <cell r="CW142">
            <v>2361.8760000000002</v>
          </cell>
          <cell r="CX142">
            <v>-4056.3489999999997</v>
          </cell>
          <cell r="CY142">
            <v>-426.98199999999997</v>
          </cell>
          <cell r="CZ142">
            <v>-3218.9490000000001</v>
          </cell>
          <cell r="DA142">
            <v>-2991.0839999999998</v>
          </cell>
          <cell r="DB142">
            <v>-274.05900000000003</v>
          </cell>
          <cell r="DC142">
            <v>-3106.3739999999998</v>
          </cell>
          <cell r="DD142" t="str">
            <v>#N/A N/A</v>
          </cell>
          <cell r="DE142" t="str">
            <v>#N/A N/A</v>
          </cell>
          <cell r="DF142" t="str">
            <v>#N/A N/A</v>
          </cell>
          <cell r="DG142" t="str">
            <v>#N/A N/A</v>
          </cell>
          <cell r="DH142">
            <v>-371.4219970703125</v>
          </cell>
          <cell r="DI142">
            <v>205.93400573730469</v>
          </cell>
          <cell r="DJ142">
            <v>1158.97900390625</v>
          </cell>
          <cell r="DK142">
            <v>618.33502197265625</v>
          </cell>
          <cell r="DL142">
            <v>-318.22699999999998</v>
          </cell>
          <cell r="DM142">
            <v>-603.66</v>
          </cell>
          <cell r="DN142">
            <v>-239.006</v>
          </cell>
          <cell r="DO142">
            <v>-618.64400000000001</v>
          </cell>
          <cell r="DP142">
            <v>-665.72899999999993</v>
          </cell>
          <cell r="DQ142">
            <v>-180.06199999999998</v>
          </cell>
          <cell r="DR142">
            <v>-1079.797</v>
          </cell>
          <cell r="DS142" t="str">
            <v>#N/A N/A</v>
          </cell>
          <cell r="DT142" t="str">
            <v>#N/A N/A</v>
          </cell>
          <cell r="DU142" t="str">
            <v>#N/A N/A</v>
          </cell>
          <cell r="DV142" t="str">
            <v>#N/A N/A</v>
          </cell>
          <cell r="DW142">
            <v>-2042.2569580078125</v>
          </cell>
          <cell r="DX142">
            <v>673.68902587890625</v>
          </cell>
          <cell r="DY142">
            <v>5230.10205078125</v>
          </cell>
          <cell r="DZ142">
            <v>3323.52197265625</v>
          </cell>
          <cell r="EA142">
            <v>2680.1030000000001</v>
          </cell>
          <cell r="EB142">
            <v>-3452.6889999999999</v>
          </cell>
          <cell r="EC142">
            <v>-187.976</v>
          </cell>
          <cell r="ED142">
            <v>-2600.3049999999998</v>
          </cell>
          <cell r="EE142">
            <v>-2325.355</v>
          </cell>
          <cell r="EF142">
            <v>-93.997</v>
          </cell>
          <cell r="EG142">
            <v>-2026.577</v>
          </cell>
          <cell r="EH142" t="str">
            <v>#N/A N/A</v>
          </cell>
          <cell r="EI142" t="str">
            <v>#N/A N/A</v>
          </cell>
          <cell r="EJ142" t="str">
            <v>#N/A N/A</v>
          </cell>
          <cell r="EK142" t="str">
            <v>#N/A N/A</v>
          </cell>
          <cell r="EL142">
            <v>121.15000152587891</v>
          </cell>
          <cell r="EM142">
            <v>65.849998474121094</v>
          </cell>
          <cell r="EN142">
            <v>664.27001953125</v>
          </cell>
          <cell r="EO142">
            <v>46.396999359130859</v>
          </cell>
          <cell r="EP142">
            <v>2364.7509999999997</v>
          </cell>
          <cell r="EQ142">
            <v>787.08899999999994</v>
          </cell>
          <cell r="ER142">
            <v>2651.7</v>
          </cell>
          <cell r="ES142">
            <v>572.73599999999999</v>
          </cell>
          <cell r="ET142">
            <v>177.631</v>
          </cell>
          <cell r="EU142">
            <v>686.31099999999992</v>
          </cell>
          <cell r="EV142">
            <v>491.67399999999998</v>
          </cell>
          <cell r="EW142" t="str">
            <v>#N/A N/A</v>
          </cell>
          <cell r="EX142" t="str">
            <v>#N/A N/A</v>
          </cell>
          <cell r="EY142" t="str">
            <v>#N/A N/A</v>
          </cell>
          <cell r="EZ142" t="str">
            <v>#N/A N/A</v>
          </cell>
          <cell r="FA142">
            <v>0</v>
          </cell>
          <cell r="FB142">
            <v>82.985000610351563</v>
          </cell>
          <cell r="FC142">
            <v>0</v>
          </cell>
          <cell r="FD142">
            <v>900.593994140625</v>
          </cell>
          <cell r="FE142" t="str">
            <v>#N/A N/A</v>
          </cell>
          <cell r="FF142" t="str">
            <v>#N/A N/A</v>
          </cell>
          <cell r="FG142">
            <v>1406.2549999999999</v>
          </cell>
          <cell r="FH142">
            <v>1344.123</v>
          </cell>
          <cell r="FI142">
            <v>598.09899999999993</v>
          </cell>
          <cell r="FJ142">
            <v>94.006999999999991</v>
          </cell>
          <cell r="FK142">
            <v>102.142</v>
          </cell>
          <cell r="FL142" t="str">
            <v>#N/A N/A</v>
          </cell>
          <cell r="FM142" t="str">
            <v>#N/A N/A</v>
          </cell>
          <cell r="FN142" t="str">
            <v>#N/A N/A</v>
          </cell>
          <cell r="FO142" t="str">
            <v>#N/A N/A</v>
          </cell>
          <cell r="FP142">
            <v>50.368000030517578</v>
          </cell>
          <cell r="FQ142">
            <v>792.2249755859375</v>
          </cell>
          <cell r="FR142">
            <v>4668.509765625</v>
          </cell>
          <cell r="FS142">
            <v>2319.116943359375</v>
          </cell>
          <cell r="FT142">
            <v>4540.6979999999994</v>
          </cell>
          <cell r="FU142">
            <v>2763.8019999999997</v>
          </cell>
          <cell r="FV142">
            <v>3914.1319999999996</v>
          </cell>
          <cell r="FW142">
            <v>2971.4</v>
          </cell>
          <cell r="FX142">
            <v>3329.4429999999998</v>
          </cell>
          <cell r="FY142">
            <v>3951.623</v>
          </cell>
          <cell r="FZ142">
            <v>2339.25</v>
          </cell>
          <cell r="GA142" t="str">
            <v>#N/A N/A</v>
          </cell>
          <cell r="GB142" t="str">
            <v>#N/A N/A</v>
          </cell>
          <cell r="GC142" t="str">
            <v>#N/A N/A</v>
          </cell>
          <cell r="GD142" t="str">
            <v>#N/A N/A</v>
          </cell>
          <cell r="GE142">
            <v>0</v>
          </cell>
          <cell r="GF142">
            <v>19.777000427246094</v>
          </cell>
          <cell r="GG142">
            <v>0</v>
          </cell>
          <cell r="GH142">
            <v>0</v>
          </cell>
          <cell r="GI142">
            <v>66.051000000000002</v>
          </cell>
          <cell r="GJ142">
            <v>33.024999999999999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 t="str">
            <v>#N/A N/A</v>
          </cell>
          <cell r="GQ142" t="str">
            <v>#N/A N/A</v>
          </cell>
          <cell r="GR142" t="str">
            <v>#N/A N/A</v>
          </cell>
          <cell r="GS142" t="str">
            <v>#N/A N/A</v>
          </cell>
          <cell r="GT142">
            <v>6326.97412109375</v>
          </cell>
          <cell r="GU142">
            <v>7710.921875</v>
          </cell>
          <cell r="GV142">
            <v>16269.701171875</v>
          </cell>
          <cell r="GW142">
            <v>9972.134765625</v>
          </cell>
          <cell r="GX142">
            <v>11240.937</v>
          </cell>
          <cell r="GY142">
            <v>6225.9609999999993</v>
          </cell>
          <cell r="GZ142">
            <v>8194.7469999999994</v>
          </cell>
          <cell r="HA142">
            <v>5155.3959999999997</v>
          </cell>
          <cell r="HB142">
            <v>4363.0199999999995</v>
          </cell>
          <cell r="HC142">
            <v>5208.7139999999999</v>
          </cell>
          <cell r="HD142">
            <v>3510.9279999999999</v>
          </cell>
          <cell r="HE142" t="str">
            <v>#N/A N/A</v>
          </cell>
          <cell r="HF142" t="str">
            <v>#N/A N/A</v>
          </cell>
          <cell r="HG142" t="str">
            <v>#N/A N/A</v>
          </cell>
          <cell r="HH142" t="str">
            <v>#N/A N/A</v>
          </cell>
          <cell r="HI142">
            <v>334.88699340820312</v>
          </cell>
          <cell r="HJ142">
            <v>514.31298828125</v>
          </cell>
          <cell r="HK142">
            <v>3124.717041015625</v>
          </cell>
          <cell r="HL142">
            <v>5656.4951171875</v>
          </cell>
          <cell r="HM142">
            <v>12274.255999999999</v>
          </cell>
          <cell r="HN142">
            <v>12285.593999999999</v>
          </cell>
          <cell r="HO142">
            <v>12044.871999999999</v>
          </cell>
          <cell r="HP142">
            <v>12055.779999999999</v>
          </cell>
          <cell r="HQ142">
            <v>11880.713</v>
          </cell>
          <cell r="HR142">
            <v>11777.483999999999</v>
          </cell>
          <cell r="HS142">
            <v>11831.582</v>
          </cell>
          <cell r="HT142" t="str">
            <v>#N/A N/A</v>
          </cell>
          <cell r="HU142" t="str">
            <v>#N/A N/A</v>
          </cell>
          <cell r="HV142" t="str">
            <v>#N/A N/A</v>
          </cell>
          <cell r="HW142" t="str">
            <v>#N/A N/A</v>
          </cell>
          <cell r="HX142">
            <v>24821.802734375</v>
          </cell>
          <cell r="HY142">
            <v>26874.08984375</v>
          </cell>
          <cell r="HZ142">
            <v>37603.015625</v>
          </cell>
          <cell r="IA142">
            <v>42444.2890625</v>
          </cell>
          <cell r="IB142">
            <v>50278.401999999995</v>
          </cell>
          <cell r="IC142">
            <v>46038.256000000001</v>
          </cell>
          <cell r="ID142">
            <v>46350.530999999995</v>
          </cell>
          <cell r="IE142">
            <v>43855.167999999998</v>
          </cell>
          <cell r="IF142">
            <v>42742.5</v>
          </cell>
          <cell r="IG142">
            <v>45590.530999999995</v>
          </cell>
          <cell r="IH142">
            <v>43421.146999999997</v>
          </cell>
          <cell r="II142" t="str">
            <v>#N/A N/A</v>
          </cell>
          <cell r="IJ142" t="str">
            <v>#N/A N/A</v>
          </cell>
          <cell r="IK142" t="str">
            <v>#N/A N/A</v>
          </cell>
          <cell r="IL142" t="str">
            <v>#N/A N/A</v>
          </cell>
          <cell r="IM142">
            <v>46.689998626708984</v>
          </cell>
          <cell r="IN142">
            <v>280.64599609375</v>
          </cell>
          <cell r="IO142">
            <v>2376.055908203125</v>
          </cell>
          <cell r="IP142">
            <v>1050.343994140625</v>
          </cell>
          <cell r="IQ142">
            <v>1463.3049999999998</v>
          </cell>
          <cell r="IR142">
            <v>1081.222</v>
          </cell>
          <cell r="IS142">
            <v>1384.8389999999999</v>
          </cell>
          <cell r="IT142">
            <v>1270.1499999999999</v>
          </cell>
          <cell r="IU142">
            <v>1054.8320000000001</v>
          </cell>
          <cell r="IV142">
            <v>2006.4749999999999</v>
          </cell>
          <cell r="IW142">
            <v>2666.3979999999997</v>
          </cell>
          <cell r="IX142" t="str">
            <v>#N/A N/A</v>
          </cell>
          <cell r="IY142" t="str">
            <v>#N/A N/A</v>
          </cell>
          <cell r="IZ142" t="str">
            <v>#N/A N/A</v>
          </cell>
          <cell r="JA142" t="str">
            <v>#N/A N/A</v>
          </cell>
          <cell r="JB142">
            <v>0</v>
          </cell>
          <cell r="JC142">
            <v>0</v>
          </cell>
          <cell r="JD142">
            <v>0</v>
          </cell>
          <cell r="JE142">
            <v>0</v>
          </cell>
          <cell r="JF142">
            <v>99.998000000000005</v>
          </cell>
          <cell r="JG142">
            <v>99.998000000000005</v>
          </cell>
          <cell r="JH142">
            <v>0</v>
          </cell>
          <cell r="JI142">
            <v>0</v>
          </cell>
          <cell r="JJ142">
            <v>0</v>
          </cell>
          <cell r="JK142">
            <v>0</v>
          </cell>
          <cell r="JL142">
            <v>0</v>
          </cell>
          <cell r="JM142" t="str">
            <v>#N/A N/A</v>
          </cell>
          <cell r="JN142" t="str">
            <v>#N/A N/A</v>
          </cell>
          <cell r="JO142" t="str">
            <v>#N/A N/A</v>
          </cell>
          <cell r="JP142" t="str">
            <v>#N/A N/A</v>
          </cell>
          <cell r="JQ142">
            <v>8652.2803955078125</v>
          </cell>
          <cell r="JR142">
            <v>9691.3189086914062</v>
          </cell>
          <cell r="JS142">
            <v>13918.60546875</v>
          </cell>
          <cell r="JT142">
            <v>14912.282470703125</v>
          </cell>
          <cell r="JU142">
            <v>16008.540999999999</v>
          </cell>
          <cell r="JV142">
            <v>15479.873</v>
          </cell>
          <cell r="JW142">
            <v>16059.74</v>
          </cell>
          <cell r="JX142">
            <v>16414.117999999999</v>
          </cell>
          <cell r="JY142">
            <v>18651.416000000001</v>
          </cell>
          <cell r="JZ142">
            <v>22949.121999999999</v>
          </cell>
          <cell r="KA142">
            <v>22806.314999999999</v>
          </cell>
          <cell r="KB142" t="str">
            <v>#N/A N/A</v>
          </cell>
          <cell r="KC142" t="str">
            <v>#N/A N/A</v>
          </cell>
          <cell r="KD142" t="str">
            <v>#N/A N/A</v>
          </cell>
          <cell r="KE142" t="str">
            <v>#N/A N/A</v>
          </cell>
          <cell r="KF142">
            <v>0</v>
          </cell>
          <cell r="KG142">
            <v>0</v>
          </cell>
          <cell r="KH142">
            <v>7.8390002250671387</v>
          </cell>
          <cell r="KI142">
            <v>30.28700065612793</v>
          </cell>
          <cell r="KJ142">
            <v>5979.366</v>
          </cell>
          <cell r="KK142">
            <v>5984.357</v>
          </cell>
          <cell r="KL142">
            <v>5852.2359999999999</v>
          </cell>
          <cell r="KM142">
            <v>5796.3649999999998</v>
          </cell>
          <cell r="KN142">
            <v>5812.991</v>
          </cell>
          <cell r="KO142">
            <v>3210.5929999999998</v>
          </cell>
          <cell r="KP142">
            <v>3002.1</v>
          </cell>
          <cell r="KQ142" t="str">
            <v>#N/A N/A</v>
          </cell>
          <cell r="KR142" t="str">
            <v>#N/A N/A</v>
          </cell>
          <cell r="KS142" t="str">
            <v>#N/A N/A</v>
          </cell>
          <cell r="KT142" t="str">
            <v>#N/A N/A</v>
          </cell>
          <cell r="KU142">
            <v>16169.522338867188</v>
          </cell>
          <cell r="KV142">
            <v>17182.771606445313</v>
          </cell>
          <cell r="KW142">
            <v>23684.409312725067</v>
          </cell>
          <cell r="KX142">
            <v>27532.007703781128</v>
          </cell>
          <cell r="KY142">
            <v>34269.860999999997</v>
          </cell>
          <cell r="KZ142">
            <v>30558.382999999994</v>
          </cell>
          <cell r="LA142">
            <v>30290.790999999997</v>
          </cell>
          <cell r="LB142">
            <v>27441.049999999996</v>
          </cell>
          <cell r="LC142">
            <v>24091.083999999995</v>
          </cell>
          <cell r="LD142">
            <v>22641.409</v>
          </cell>
          <cell r="LE142">
            <v>20614.831999999995</v>
          </cell>
          <cell r="LF142" t="str">
            <v>#N/A N/A</v>
          </cell>
          <cell r="LG142" t="str">
            <v>#N/A N/A</v>
          </cell>
          <cell r="LH142" t="str">
            <v>#N/A N/A</v>
          </cell>
          <cell r="LI142" t="str">
            <v>#N/A N/A</v>
          </cell>
          <cell r="LJ142">
            <v>-338.95199584960937</v>
          </cell>
          <cell r="LK142">
            <v>-143.19900512695312</v>
          </cell>
          <cell r="LL142">
            <v>-2641.279052734375</v>
          </cell>
          <cell r="LM142">
            <v>-2827.2900390625</v>
          </cell>
          <cell r="LN142">
            <v>-754.98099999999999</v>
          </cell>
          <cell r="LO142">
            <v>-385.47399999999999</v>
          </cell>
          <cell r="LP142">
            <v>-147.44399999999999</v>
          </cell>
          <cell r="LQ142">
            <v>-427.02</v>
          </cell>
          <cell r="LR142">
            <v>-170.89699999999999</v>
          </cell>
          <cell r="LS142">
            <v>-281.49199999999996</v>
          </cell>
          <cell r="LT142">
            <v>-498.28799999999995</v>
          </cell>
          <cell r="LU142" t="str">
            <v>#N/A N/A</v>
          </cell>
          <cell r="LV142" t="str">
            <v>#N/A N/A</v>
          </cell>
          <cell r="LW142" t="str">
            <v>#N/A N/A</v>
          </cell>
          <cell r="LX142" t="str">
            <v>#N/A N/A</v>
          </cell>
          <cell r="LY142" t="str">
            <v>#N/A N/A</v>
          </cell>
          <cell r="LZ142" t="str">
            <v>#N/A N/A</v>
          </cell>
          <cell r="MA142" t="str">
            <v>#N/A N/A</v>
          </cell>
          <cell r="MB142" t="str">
            <v>#N/A N/A</v>
          </cell>
          <cell r="MC142" t="str">
            <v>#N/A N/A</v>
          </cell>
          <cell r="MD142">
            <v>2.12</v>
          </cell>
          <cell r="ME142">
            <v>3.1229999999999998</v>
          </cell>
          <cell r="MF142">
            <v>0</v>
          </cell>
          <cell r="MG142">
            <v>0</v>
          </cell>
          <cell r="MH142">
            <v>0</v>
          </cell>
          <cell r="MI142" t="str">
            <v>#N/A N/A</v>
          </cell>
          <cell r="MJ142" t="str">
            <v>#N/A N/A</v>
          </cell>
          <cell r="MK142" t="str">
            <v>#N/A N/A</v>
          </cell>
          <cell r="ML142" t="str">
            <v>#N/A N/A</v>
          </cell>
          <cell r="MM142" t="str">
            <v>#N/A N/A</v>
          </cell>
          <cell r="MN142" t="str">
            <v>#N/A N/A</v>
          </cell>
          <cell r="MO142" t="str">
            <v>#N/A N/A</v>
          </cell>
          <cell r="MP142" t="str">
            <v>#N/A N/A</v>
          </cell>
          <cell r="MQ142" t="str">
            <v>#N/A N/A</v>
          </cell>
          <cell r="MR142" t="str">
            <v>#N/A N/A</v>
          </cell>
          <cell r="MS142" t="str">
            <v>#N/A N/A</v>
          </cell>
          <cell r="MT142" t="str">
            <v>#N/A N/A</v>
          </cell>
          <cell r="MU142" t="str">
            <v>#N/A N/A</v>
          </cell>
          <cell r="MV142" t="str">
            <v>#N/A N/A</v>
          </cell>
          <cell r="MW142" t="str">
            <v>#N/A N/A</v>
          </cell>
          <cell r="MX142" t="str">
            <v>#N/A N/A</v>
          </cell>
          <cell r="MY142" t="str">
            <v>#N/A N/A</v>
          </cell>
          <cell r="MZ142" t="str">
            <v>#N/A N/A</v>
          </cell>
          <cell r="NA142" t="str">
            <v>#N/A N/A</v>
          </cell>
          <cell r="NB142" t="str">
            <v>#N/A N/A</v>
          </cell>
          <cell r="NC142">
            <v>0</v>
          </cell>
          <cell r="ND142">
            <v>0</v>
          </cell>
          <cell r="NE142">
            <v>0</v>
          </cell>
          <cell r="NF142">
            <v>-1482.5489501953125</v>
          </cell>
          <cell r="NG142">
            <v>-990.53199999999993</v>
          </cell>
          <cell r="NH142">
            <v>-1124</v>
          </cell>
          <cell r="NI142">
            <v>0</v>
          </cell>
          <cell r="NJ142">
            <v>-54.152000000000001</v>
          </cell>
          <cell r="NK142">
            <v>0</v>
          </cell>
          <cell r="NL142">
            <v>0</v>
          </cell>
          <cell r="NM142">
            <v>0</v>
          </cell>
          <cell r="NN142" t="str">
            <v>#N/A N/A</v>
          </cell>
          <cell r="NO142" t="str">
            <v>#N/A N/A</v>
          </cell>
          <cell r="NP142" t="str">
            <v>#N/A N/A</v>
          </cell>
          <cell r="NQ142" t="str">
            <v>#N/A N/A</v>
          </cell>
          <cell r="NR142">
            <v>803.010986328125</v>
          </cell>
          <cell r="NS142">
            <v>1209.1419677734375</v>
          </cell>
          <cell r="NT142">
            <v>2275.14599609375</v>
          </cell>
          <cell r="NU142">
            <v>2130.801025390625</v>
          </cell>
          <cell r="NV142">
            <v>2931.547</v>
          </cell>
          <cell r="NW142">
            <v>4079.192</v>
          </cell>
          <cell r="NX142">
            <v>3992.2809999999999</v>
          </cell>
          <cell r="NY142">
            <v>4327.9839999999995</v>
          </cell>
          <cell r="NZ142">
            <v>3762.2539999999999</v>
          </cell>
          <cell r="OA142">
            <v>3396.4739999999997</v>
          </cell>
          <cell r="OB142">
            <v>3762.2539999999999</v>
          </cell>
          <cell r="OC142" t="str">
            <v>#N/A N/A</v>
          </cell>
          <cell r="OD142" t="str">
            <v>CLP</v>
          </cell>
        </row>
        <row r="143">
          <cell r="C143" t="str">
            <v>NITRATOS DE CHIL</v>
          </cell>
          <cell r="D143" t="str">
            <v>#N/A N/A</v>
          </cell>
          <cell r="E143" t="str">
            <v>#N/A N/A</v>
          </cell>
          <cell r="F143" t="str">
            <v>#N/A N/A</v>
          </cell>
          <cell r="G143" t="str">
            <v>#N/A N/A</v>
          </cell>
          <cell r="H143" t="str">
            <v>#N/A N/A</v>
          </cell>
          <cell r="I143" t="str">
            <v>#N/A N/A</v>
          </cell>
          <cell r="J143" t="str">
            <v>#N/A N/A</v>
          </cell>
          <cell r="K143" t="str">
            <v>#N/A N/A</v>
          </cell>
          <cell r="L143" t="str">
            <v>#N/A N/A</v>
          </cell>
          <cell r="M143" t="str">
            <v>#N/A N/A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 t="str">
            <v>#N/A N/A</v>
          </cell>
          <cell r="S143" t="str">
            <v>#N/A N/A</v>
          </cell>
          <cell r="T143" t="str">
            <v>#N/A N/A</v>
          </cell>
          <cell r="U143" t="str">
            <v>#N/A N/A</v>
          </cell>
          <cell r="V143" t="str">
            <v>#N/A N/A</v>
          </cell>
          <cell r="W143" t="str">
            <v>#N/A N/A</v>
          </cell>
          <cell r="X143" t="str">
            <v>#N/A N/A</v>
          </cell>
          <cell r="Y143" t="str">
            <v>#N/A N/A</v>
          </cell>
          <cell r="Z143" t="str">
            <v>#N/A N/A</v>
          </cell>
          <cell r="AA143" t="str">
            <v>#N/A N/A</v>
          </cell>
          <cell r="AB143" t="str">
            <v>#N/A N/A</v>
          </cell>
          <cell r="AC143" t="str">
            <v>#N/A N/A</v>
          </cell>
          <cell r="AD143" t="str">
            <v>#N/A N/A</v>
          </cell>
          <cell r="AE143" t="str">
            <v>#N/A N/A</v>
          </cell>
          <cell r="AF143" t="str">
            <v>#N/A N/A</v>
          </cell>
          <cell r="AG143" t="str">
            <v>#N/A N/A</v>
          </cell>
          <cell r="AH143" t="str">
            <v>#N/A N/A</v>
          </cell>
          <cell r="AI143" t="str">
            <v>#N/A N/A</v>
          </cell>
          <cell r="AJ143" t="str">
            <v>#N/A N/A</v>
          </cell>
          <cell r="AK143" t="str">
            <v>#N/A N/A</v>
          </cell>
          <cell r="AL143" t="str">
            <v>#N/A N/A</v>
          </cell>
          <cell r="AM143" t="str">
            <v>#N/A N/A</v>
          </cell>
          <cell r="AN143" t="str">
            <v>#N/A N/A</v>
          </cell>
          <cell r="AO143" t="str">
            <v>#N/A N/A</v>
          </cell>
          <cell r="AP143" t="str">
            <v>#N/A N/A</v>
          </cell>
          <cell r="AQ143" t="str">
            <v>#N/A N/A</v>
          </cell>
          <cell r="AR143" t="str">
            <v>#N/A N/A</v>
          </cell>
          <cell r="AS143">
            <v>-1749.391126646897</v>
          </cell>
          <cell r="AT143">
            <v>-1141.6412680907267</v>
          </cell>
          <cell r="AU143">
            <v>-1099.2596361853355</v>
          </cell>
          <cell r="AV143" t="str">
            <v>#N/A N/A</v>
          </cell>
          <cell r="AW143" t="str">
            <v>#N/A N/A</v>
          </cell>
          <cell r="AX143" t="str">
            <v>#N/A N/A</v>
          </cell>
          <cell r="AY143" t="str">
            <v>#N/A N/A</v>
          </cell>
          <cell r="AZ143" t="str">
            <v>#N/A N/A</v>
          </cell>
          <cell r="BA143" t="str">
            <v>#N/A N/A</v>
          </cell>
          <cell r="BB143" t="str">
            <v>#N/A N/A</v>
          </cell>
          <cell r="BC143" t="str">
            <v>#N/A N/A</v>
          </cell>
          <cell r="BD143" t="str">
            <v>#N/A N/A</v>
          </cell>
          <cell r="BE143" t="str">
            <v>#N/A N/A</v>
          </cell>
          <cell r="BF143" t="str">
            <v>#N/A N/A</v>
          </cell>
          <cell r="BG143">
            <v>-1458.9837639468838</v>
          </cell>
          <cell r="BH143">
            <v>-1749.391126646897</v>
          </cell>
          <cell r="BI143">
            <v>-1141.6412680907265</v>
          </cell>
          <cell r="BJ143">
            <v>-1099.2596361853352</v>
          </cell>
          <cell r="BK143" t="str">
            <v>#N/A N/A</v>
          </cell>
          <cell r="BL143" t="str">
            <v>#N/A N/A</v>
          </cell>
          <cell r="BM143" t="str">
            <v>#N/A N/A</v>
          </cell>
          <cell r="BN143" t="str">
            <v>#N/A N/A</v>
          </cell>
          <cell r="BO143" t="str">
            <v>#N/A N/A</v>
          </cell>
          <cell r="BP143" t="str">
            <v>#N/A N/A</v>
          </cell>
          <cell r="BQ143" t="str">
            <v>#N/A N/A</v>
          </cell>
          <cell r="BR143" t="str">
            <v>#N/A N/A</v>
          </cell>
          <cell r="BS143" t="str">
            <v>#N/A N/A</v>
          </cell>
          <cell r="BT143" t="str">
            <v>#N/A N/A</v>
          </cell>
          <cell r="BU143" t="str">
            <v>#N/A N/A</v>
          </cell>
          <cell r="BV143">
            <v>1186.1538000888165</v>
          </cell>
          <cell r="BW143">
            <v>219.97441524531922</v>
          </cell>
          <cell r="BX143">
            <v>18.26626028945163</v>
          </cell>
          <cell r="BY143">
            <v>0</v>
          </cell>
          <cell r="BZ143" t="str">
            <v>#N/A N/A</v>
          </cell>
          <cell r="CA143" t="str">
            <v>#N/A N/A</v>
          </cell>
          <cell r="CB143" t="str">
            <v>#N/A N/A</v>
          </cell>
          <cell r="CC143" t="str">
            <v>#N/A N/A</v>
          </cell>
          <cell r="CD143" t="str">
            <v>#N/A N/A</v>
          </cell>
          <cell r="CE143" t="str">
            <v>#N/A N/A</v>
          </cell>
          <cell r="CF143" t="str">
            <v>#N/A N/A</v>
          </cell>
          <cell r="CG143" t="str">
            <v>#N/A N/A</v>
          </cell>
          <cell r="CH143" t="str">
            <v>#N/A N/A</v>
          </cell>
          <cell r="CI143" t="str">
            <v>#N/A N/A</v>
          </cell>
          <cell r="CJ143" t="str">
            <v>#N/A N/A</v>
          </cell>
          <cell r="CK143">
            <v>10934.596982860578</v>
          </cell>
          <cell r="CL143">
            <v>10167.871450629924</v>
          </cell>
          <cell r="CM143">
            <v>12182.453971796142</v>
          </cell>
          <cell r="CN143">
            <v>13149.214135286646</v>
          </cell>
          <cell r="CO143" t="str">
            <v>#N/A N/A</v>
          </cell>
          <cell r="CP143" t="str">
            <v>#N/A N/A</v>
          </cell>
          <cell r="CQ143" t="str">
            <v>#N/A N/A</v>
          </cell>
          <cell r="CR143" t="str">
            <v>#N/A N/A</v>
          </cell>
          <cell r="CS143" t="str">
            <v>#N/A N/A</v>
          </cell>
          <cell r="CT143" t="str">
            <v>#N/A N/A</v>
          </cell>
          <cell r="CU143" t="str">
            <v>#N/A N/A</v>
          </cell>
          <cell r="CV143" t="str">
            <v>#N/A N/A</v>
          </cell>
          <cell r="CW143" t="str">
            <v>#N/A N/A</v>
          </cell>
          <cell r="CX143" t="str">
            <v>#N/A N/A</v>
          </cell>
          <cell r="CY143" t="str">
            <v>#N/A N/A</v>
          </cell>
          <cell r="CZ143">
            <v>16942.205794872531</v>
          </cell>
          <cell r="DA143">
            <v>11088.890455001656</v>
          </cell>
          <cell r="DB143">
            <v>1426.4807644793632</v>
          </cell>
          <cell r="DC143">
            <v>-2123.2275164675657</v>
          </cell>
          <cell r="DD143" t="str">
            <v>#N/A N/A</v>
          </cell>
          <cell r="DE143" t="str">
            <v>#N/A N/A</v>
          </cell>
          <cell r="DF143" t="str">
            <v>#N/A N/A</v>
          </cell>
          <cell r="DG143" t="str">
            <v>#N/A N/A</v>
          </cell>
          <cell r="DH143" t="str">
            <v>#N/A N/A</v>
          </cell>
          <cell r="DI143" t="str">
            <v>#N/A N/A</v>
          </cell>
          <cell r="DJ143" t="str">
            <v>#N/A N/A</v>
          </cell>
          <cell r="DK143" t="str">
            <v>#N/A N/A</v>
          </cell>
          <cell r="DL143" t="str">
            <v>#N/A N/A</v>
          </cell>
          <cell r="DM143" t="str">
            <v>#N/A N/A</v>
          </cell>
          <cell r="DN143" t="str">
            <v>#N/A N/A</v>
          </cell>
          <cell r="DO143">
            <v>-1286.337351879836</v>
          </cell>
          <cell r="DP143">
            <v>-1833.1201270443266</v>
          </cell>
          <cell r="DQ143">
            <v>-2517.8898167740972</v>
          </cell>
          <cell r="DR143">
            <v>-2681.0412210714403</v>
          </cell>
          <cell r="DS143" t="str">
            <v>#N/A N/A</v>
          </cell>
          <cell r="DT143" t="str">
            <v>#N/A N/A</v>
          </cell>
          <cell r="DU143" t="str">
            <v>#N/A N/A</v>
          </cell>
          <cell r="DV143" t="str">
            <v>#N/A N/A</v>
          </cell>
          <cell r="DW143" t="str">
            <v>#N/A N/A</v>
          </cell>
          <cell r="DX143" t="str">
            <v>#N/A N/A</v>
          </cell>
          <cell r="DY143" t="str">
            <v>#N/A N/A</v>
          </cell>
          <cell r="DZ143" t="str">
            <v>#N/A N/A</v>
          </cell>
          <cell r="EA143" t="str">
            <v>#N/A N/A</v>
          </cell>
          <cell r="EB143" t="str">
            <v>#N/A N/A</v>
          </cell>
          <cell r="EC143" t="str">
            <v>#N/A N/A</v>
          </cell>
          <cell r="ED143">
            <v>18228.543146752363</v>
          </cell>
          <cell r="EE143">
            <v>12922.010582045981</v>
          </cell>
          <cell r="EF143">
            <v>3944.3705812534608</v>
          </cell>
          <cell r="EG143">
            <v>557.81370460387473</v>
          </cell>
          <cell r="EH143" t="str">
            <v>#N/A N/A</v>
          </cell>
          <cell r="EI143" t="str">
            <v>#N/A N/A</v>
          </cell>
          <cell r="EJ143" t="str">
            <v>#N/A N/A</v>
          </cell>
          <cell r="EK143" t="str">
            <v>#N/A N/A</v>
          </cell>
          <cell r="EL143" t="str">
            <v>#N/A N/A</v>
          </cell>
          <cell r="EM143" t="str">
            <v>#N/A N/A</v>
          </cell>
          <cell r="EN143" t="str">
            <v>#N/A N/A</v>
          </cell>
          <cell r="EO143" t="str">
            <v>#N/A N/A</v>
          </cell>
          <cell r="EP143" t="str">
            <v>#N/A N/A</v>
          </cell>
          <cell r="EQ143" t="str">
            <v>#N/A N/A</v>
          </cell>
          <cell r="ER143" t="str">
            <v>#N/A N/A</v>
          </cell>
          <cell r="ES143">
            <v>6717.9024899999995</v>
          </cell>
          <cell r="ET143">
            <v>7967.3983499999995</v>
          </cell>
          <cell r="EU143">
            <v>3956.3810999999996</v>
          </cell>
          <cell r="EV143">
            <v>4249.4741999999997</v>
          </cell>
          <cell r="EW143" t="str">
            <v>#N/A N/A</v>
          </cell>
          <cell r="EX143" t="str">
            <v>#N/A N/A</v>
          </cell>
          <cell r="EY143" t="str">
            <v>#N/A N/A</v>
          </cell>
          <cell r="EZ143" t="str">
            <v>#N/A N/A</v>
          </cell>
          <cell r="FA143" t="str">
            <v>#N/A N/A</v>
          </cell>
          <cell r="FB143" t="str">
            <v>#N/A N/A</v>
          </cell>
          <cell r="FC143" t="str">
            <v>#N/A N/A</v>
          </cell>
          <cell r="FD143" t="str">
            <v>#N/A N/A</v>
          </cell>
          <cell r="FE143" t="str">
            <v>#N/A N/A</v>
          </cell>
          <cell r="FF143" t="str">
            <v>#N/A N/A</v>
          </cell>
          <cell r="FG143" t="str">
            <v>#N/A N/A</v>
          </cell>
          <cell r="FH143">
            <v>4352.2011000000002</v>
          </cell>
          <cell r="FI143">
            <v>3093.8496</v>
          </cell>
          <cell r="FJ143">
            <v>3364.0466999999999</v>
          </cell>
          <cell r="FK143">
            <v>2800.3871999999997</v>
          </cell>
          <cell r="FL143" t="str">
            <v>#N/A N/A</v>
          </cell>
          <cell r="FM143" t="str">
            <v>#N/A N/A</v>
          </cell>
          <cell r="FN143" t="str">
            <v>#N/A N/A</v>
          </cell>
          <cell r="FO143" t="str">
            <v>#N/A N/A</v>
          </cell>
          <cell r="FP143" t="str">
            <v>#N/A N/A</v>
          </cell>
          <cell r="FQ143" t="str">
            <v>#N/A N/A</v>
          </cell>
          <cell r="FR143" t="str">
            <v>#N/A N/A</v>
          </cell>
          <cell r="FS143" t="str">
            <v>#N/A N/A</v>
          </cell>
          <cell r="FT143" t="str">
            <v>#N/A N/A</v>
          </cell>
          <cell r="FU143" t="str">
            <v>#N/A N/A</v>
          </cell>
          <cell r="FV143" t="str">
            <v>#N/A N/A</v>
          </cell>
          <cell r="FW143" t="str">
            <v>#N/A N/A</v>
          </cell>
          <cell r="FX143" t="str">
            <v>#N/A N/A</v>
          </cell>
          <cell r="FY143" t="str">
            <v>#N/A N/A</v>
          </cell>
          <cell r="FZ143" t="str">
            <v>#N/A N/A</v>
          </cell>
          <cell r="GA143" t="str">
            <v>#N/A N/A</v>
          </cell>
          <cell r="GB143" t="str">
            <v>#N/A N/A</v>
          </cell>
          <cell r="GC143" t="str">
            <v>#N/A N/A</v>
          </cell>
          <cell r="GD143" t="str">
            <v>#N/A N/A</v>
          </cell>
          <cell r="GE143" t="str">
            <v>#N/A N/A</v>
          </cell>
          <cell r="GF143" t="str">
            <v>#N/A N/A</v>
          </cell>
          <cell r="GG143" t="str">
            <v>#N/A N/A</v>
          </cell>
          <cell r="GH143" t="str">
            <v>#N/A N/A</v>
          </cell>
          <cell r="GI143" t="str">
            <v>#N/A N/A</v>
          </cell>
          <cell r="GJ143" t="str">
            <v>#N/A N/A</v>
          </cell>
          <cell r="GK143" t="str">
            <v>#N/A N/A</v>
          </cell>
          <cell r="GL143" t="str">
            <v>#N/A N/A</v>
          </cell>
          <cell r="GM143" t="str">
            <v>#N/A N/A</v>
          </cell>
          <cell r="GN143" t="str">
            <v>#N/A N/A</v>
          </cell>
          <cell r="GO143" t="str">
            <v>#N/A N/A</v>
          </cell>
          <cell r="GP143" t="str">
            <v>#N/A N/A</v>
          </cell>
          <cell r="GQ143" t="str">
            <v>#N/A N/A</v>
          </cell>
          <cell r="GR143" t="str">
            <v>#N/A N/A</v>
          </cell>
          <cell r="GS143" t="str">
            <v>#N/A N/A</v>
          </cell>
          <cell r="GT143" t="str">
            <v>#N/A N/A</v>
          </cell>
          <cell r="GU143" t="str">
            <v>#N/A N/A</v>
          </cell>
          <cell r="GV143" t="str">
            <v>#N/A N/A</v>
          </cell>
          <cell r="GW143" t="str">
            <v>#N/A N/A</v>
          </cell>
          <cell r="GX143" t="str">
            <v>#N/A N/A</v>
          </cell>
          <cell r="GY143" t="str">
            <v>#N/A N/A</v>
          </cell>
          <cell r="GZ143" t="str">
            <v>#N/A N/A</v>
          </cell>
          <cell r="HA143">
            <v>17753.533199999998</v>
          </cell>
          <cell r="HB143">
            <v>12983.869499999999</v>
          </cell>
          <cell r="HC143">
            <v>12933.6459</v>
          </cell>
          <cell r="HD143">
            <v>15453.857399999999</v>
          </cell>
          <cell r="HE143" t="str">
            <v>#N/A N/A</v>
          </cell>
          <cell r="HF143" t="str">
            <v>#N/A N/A</v>
          </cell>
          <cell r="HG143" t="str">
            <v>#N/A N/A</v>
          </cell>
          <cell r="HH143" t="str">
            <v>#N/A N/A</v>
          </cell>
          <cell r="HI143" t="str">
            <v>#N/A N/A</v>
          </cell>
          <cell r="HJ143" t="str">
            <v>#N/A N/A</v>
          </cell>
          <cell r="HK143" t="str">
            <v>#N/A N/A</v>
          </cell>
          <cell r="HL143" t="str">
            <v>#N/A N/A</v>
          </cell>
          <cell r="HM143" t="str">
            <v>#N/A N/A</v>
          </cell>
          <cell r="HN143" t="str">
            <v>#N/A N/A</v>
          </cell>
          <cell r="HO143" t="str">
            <v>#N/A N/A</v>
          </cell>
          <cell r="HP143">
            <v>2.3939500000000002</v>
          </cell>
          <cell r="HQ143">
            <v>0</v>
          </cell>
          <cell r="HR143">
            <v>0</v>
          </cell>
          <cell r="HS143">
            <v>0</v>
          </cell>
          <cell r="HT143" t="str">
            <v>#N/A N/A</v>
          </cell>
          <cell r="HU143" t="str">
            <v>#N/A N/A</v>
          </cell>
          <cell r="HV143" t="str">
            <v>#N/A N/A</v>
          </cell>
          <cell r="HW143" t="str">
            <v>#N/A N/A</v>
          </cell>
          <cell r="HX143" t="str">
            <v>#N/A N/A</v>
          </cell>
          <cell r="HY143" t="str">
            <v>#N/A N/A</v>
          </cell>
          <cell r="HZ143" t="str">
            <v>#N/A N/A</v>
          </cell>
          <cell r="IA143" t="str">
            <v>#N/A N/A</v>
          </cell>
          <cell r="IB143" t="str">
            <v>#N/A N/A</v>
          </cell>
          <cell r="IC143" t="str">
            <v>#N/A N/A</v>
          </cell>
          <cell r="ID143" t="str">
            <v>#N/A N/A</v>
          </cell>
          <cell r="IE143">
            <v>298912.90610999998</v>
          </cell>
          <cell r="IF143">
            <v>321702.5589</v>
          </cell>
          <cell r="IG143">
            <v>365656.03620000003</v>
          </cell>
          <cell r="IH143">
            <v>433860.89939999999</v>
          </cell>
          <cell r="II143" t="str">
            <v>#N/A N/A</v>
          </cell>
          <cell r="IJ143" t="str">
            <v>#N/A N/A</v>
          </cell>
          <cell r="IK143" t="str">
            <v>#N/A N/A</v>
          </cell>
          <cell r="IL143" t="str">
            <v>#N/A N/A</v>
          </cell>
          <cell r="IM143" t="str">
            <v>#N/A N/A</v>
          </cell>
          <cell r="IN143" t="str">
            <v>#N/A N/A</v>
          </cell>
          <cell r="IO143" t="str">
            <v>#N/A N/A</v>
          </cell>
          <cell r="IP143" t="str">
            <v>#N/A N/A</v>
          </cell>
          <cell r="IQ143" t="str">
            <v>#N/A N/A</v>
          </cell>
          <cell r="IR143" t="str">
            <v>#N/A N/A</v>
          </cell>
          <cell r="IS143" t="str">
            <v>#N/A N/A</v>
          </cell>
          <cell r="IT143" t="str">
            <v>#N/A N/A</v>
          </cell>
          <cell r="IU143">
            <v>37.8324</v>
          </cell>
          <cell r="IV143">
            <v>31.558799999999994</v>
          </cell>
          <cell r="IW143">
            <v>48.184799999999996</v>
          </cell>
          <cell r="IX143" t="str">
            <v>#N/A N/A</v>
          </cell>
          <cell r="IY143" t="str">
            <v>#N/A N/A</v>
          </cell>
          <cell r="IZ143" t="str">
            <v>#N/A N/A</v>
          </cell>
          <cell r="JA143" t="str">
            <v>#N/A N/A</v>
          </cell>
          <cell r="JB143" t="str">
            <v>#N/A N/A</v>
          </cell>
          <cell r="JC143" t="str">
            <v>#N/A N/A</v>
          </cell>
          <cell r="JD143" t="str">
            <v>#N/A N/A</v>
          </cell>
          <cell r="JE143" t="str">
            <v>#N/A N/A</v>
          </cell>
          <cell r="JF143" t="str">
            <v>#N/A N/A</v>
          </cell>
          <cell r="JG143" t="str">
            <v>#N/A N/A</v>
          </cell>
          <cell r="JH143" t="str">
            <v>#N/A N/A</v>
          </cell>
          <cell r="JI143">
            <v>176051.56179000001</v>
          </cell>
          <cell r="JJ143">
            <v>196801.51755000002</v>
          </cell>
          <cell r="JK143">
            <v>149712.5196</v>
          </cell>
          <cell r="JL143">
            <v>150782.28539999999</v>
          </cell>
          <cell r="JM143" t="str">
            <v>#N/A N/A</v>
          </cell>
          <cell r="JN143" t="str">
            <v>#N/A N/A</v>
          </cell>
          <cell r="JO143" t="str">
            <v>#N/A N/A</v>
          </cell>
          <cell r="JP143" t="str">
            <v>#N/A N/A</v>
          </cell>
          <cell r="JQ143" t="str">
            <v>#N/A N/A</v>
          </cell>
          <cell r="JR143" t="str">
            <v>#N/A N/A</v>
          </cell>
          <cell r="JS143" t="str">
            <v>#N/A N/A</v>
          </cell>
          <cell r="JT143" t="str">
            <v>#N/A N/A</v>
          </cell>
          <cell r="JU143" t="str">
            <v>#N/A N/A</v>
          </cell>
          <cell r="JV143" t="str">
            <v>#N/A N/A</v>
          </cell>
          <cell r="JW143" t="str">
            <v>#N/A N/A</v>
          </cell>
          <cell r="JX143">
            <v>223923.85873000001</v>
          </cell>
          <cell r="JY143">
            <v>245267.97465000002</v>
          </cell>
          <cell r="JZ143">
            <v>278434.79580000002</v>
          </cell>
          <cell r="KA143">
            <v>333570.61560000002</v>
          </cell>
          <cell r="KB143" t="str">
            <v>#N/A N/A</v>
          </cell>
          <cell r="KC143" t="str">
            <v>#N/A N/A</v>
          </cell>
          <cell r="KD143" t="str">
            <v>#N/A N/A</v>
          </cell>
          <cell r="KE143" t="str">
            <v>#N/A N/A</v>
          </cell>
          <cell r="KF143" t="str">
            <v>#N/A N/A</v>
          </cell>
          <cell r="KG143" t="str">
            <v>#N/A N/A</v>
          </cell>
          <cell r="KH143" t="str">
            <v>#N/A N/A</v>
          </cell>
          <cell r="KI143" t="str">
            <v>#N/A N/A</v>
          </cell>
          <cell r="KJ143" t="str">
            <v>#N/A N/A</v>
          </cell>
          <cell r="KK143" t="str">
            <v>#N/A N/A</v>
          </cell>
          <cell r="KL143" t="str">
            <v>#N/A N/A</v>
          </cell>
          <cell r="KM143">
            <v>1554.63113</v>
          </cell>
          <cell r="KN143">
            <v>1194.3478499999999</v>
          </cell>
          <cell r="KO143">
            <v>1381.9113</v>
          </cell>
          <cell r="KP143">
            <v>1614.8994</v>
          </cell>
          <cell r="KQ143" t="str">
            <v>#N/A N/A</v>
          </cell>
          <cell r="KR143" t="str">
            <v>#N/A N/A</v>
          </cell>
          <cell r="KS143" t="str">
            <v>#N/A N/A</v>
          </cell>
          <cell r="KT143" t="str">
            <v>#N/A N/A</v>
          </cell>
          <cell r="KU143" t="str">
            <v>#N/A N/A</v>
          </cell>
          <cell r="KV143" t="str">
            <v>#N/A N/A</v>
          </cell>
          <cell r="KW143" t="str">
            <v>#N/A N/A</v>
          </cell>
          <cell r="KX143" t="str">
            <v>#N/A N/A</v>
          </cell>
          <cell r="KY143" t="str">
            <v>#N/A N/A</v>
          </cell>
          <cell r="KZ143" t="str">
            <v>#N/A N/A</v>
          </cell>
          <cell r="LA143" t="str">
            <v>#N/A N/A</v>
          </cell>
          <cell r="LB143">
            <v>74989.047380000004</v>
          </cell>
          <cell r="LC143">
            <v>76434.58425</v>
          </cell>
          <cell r="LD143">
            <v>87221.240399999981</v>
          </cell>
          <cell r="LE143">
            <v>100290.28379999998</v>
          </cell>
          <cell r="LF143" t="str">
            <v>#N/A N/A</v>
          </cell>
          <cell r="LG143" t="str">
            <v>#N/A N/A</v>
          </cell>
          <cell r="LH143" t="str">
            <v>#N/A N/A</v>
          </cell>
          <cell r="LI143" t="str">
            <v>#N/A N/A</v>
          </cell>
          <cell r="LJ143" t="str">
            <v>#N/A N/A</v>
          </cell>
          <cell r="LK143" t="str">
            <v>#N/A N/A</v>
          </cell>
          <cell r="LL143" t="str">
            <v>#N/A N/A</v>
          </cell>
          <cell r="LM143" t="str">
            <v>#N/A N/A</v>
          </cell>
          <cell r="LN143" t="str">
            <v>#N/A N/A</v>
          </cell>
          <cell r="LO143" t="str">
            <v>#N/A N/A</v>
          </cell>
          <cell r="LP143" t="str">
            <v>#N/A N/A</v>
          </cell>
          <cell r="LQ143">
            <v>-2.4316396065781398</v>
          </cell>
          <cell r="LR143">
            <v>0</v>
          </cell>
          <cell r="LS143">
            <v>0</v>
          </cell>
          <cell r="LT143">
            <v>0</v>
          </cell>
          <cell r="LU143" t="str">
            <v>#N/A N/A</v>
          </cell>
          <cell r="LV143" t="str">
            <v>#N/A N/A</v>
          </cell>
          <cell r="LW143" t="str">
            <v>#N/A N/A</v>
          </cell>
          <cell r="LX143" t="str">
            <v>#N/A N/A</v>
          </cell>
          <cell r="LY143" t="str">
            <v>#N/A N/A</v>
          </cell>
          <cell r="LZ143" t="str">
            <v>#N/A N/A</v>
          </cell>
          <cell r="MA143" t="str">
            <v>#N/A N/A</v>
          </cell>
          <cell r="MB143" t="str">
            <v>#N/A N/A</v>
          </cell>
          <cell r="MC143" t="str">
            <v>#N/A N/A</v>
          </cell>
          <cell r="MD143" t="str">
            <v>#N/A N/A</v>
          </cell>
          <cell r="ME143" t="str">
            <v>#N/A N/A</v>
          </cell>
          <cell r="MF143">
            <v>5276.1716183532471</v>
          </cell>
          <cell r="MG143">
            <v>7024.3181516849918</v>
          </cell>
          <cell r="MH143">
            <v>2163.9810236659723</v>
          </cell>
          <cell r="MI143">
            <v>9309.9892951491765</v>
          </cell>
          <cell r="MJ143" t="str">
            <v>#N/A N/A</v>
          </cell>
          <cell r="MK143" t="str">
            <v>#N/A N/A</v>
          </cell>
          <cell r="ML143" t="str">
            <v>#N/A N/A</v>
          </cell>
          <cell r="MM143" t="str">
            <v>#N/A N/A</v>
          </cell>
          <cell r="MN143" t="str">
            <v>#N/A N/A</v>
          </cell>
          <cell r="MO143" t="str">
            <v>#N/A N/A</v>
          </cell>
          <cell r="MP143" t="str">
            <v>#N/A N/A</v>
          </cell>
          <cell r="MQ143" t="str">
            <v>#N/A N/A</v>
          </cell>
          <cell r="MR143" t="str">
            <v>#N/A N/A</v>
          </cell>
          <cell r="MS143" t="str">
            <v>#N/A N/A</v>
          </cell>
          <cell r="MT143" t="str">
            <v>#N/A N/A</v>
          </cell>
          <cell r="MU143">
            <v>-104.56050308286001</v>
          </cell>
          <cell r="MV143">
            <v>0</v>
          </cell>
          <cell r="MW143" t="str">
            <v>#N/A N/A</v>
          </cell>
          <cell r="MX143" t="str">
            <v>#N/A N/A</v>
          </cell>
          <cell r="MY143" t="str">
            <v>#N/A N/A</v>
          </cell>
          <cell r="MZ143" t="str">
            <v>#N/A N/A</v>
          </cell>
          <cell r="NA143" t="str">
            <v>#N/A N/A</v>
          </cell>
          <cell r="NB143" t="str">
            <v>#N/A N/A</v>
          </cell>
          <cell r="NC143" t="str">
            <v>#N/A N/A</v>
          </cell>
          <cell r="ND143" t="str">
            <v>#N/A N/A</v>
          </cell>
          <cell r="NE143" t="str">
            <v>#N/A N/A</v>
          </cell>
          <cell r="NF143" t="str">
            <v>#N/A N/A</v>
          </cell>
          <cell r="NG143" t="str">
            <v>#N/A N/A</v>
          </cell>
          <cell r="NH143" t="str">
            <v>#N/A N/A</v>
          </cell>
          <cell r="NI143" t="str">
            <v>#N/A N/A</v>
          </cell>
          <cell r="NJ143">
            <v>-47.660136288931547</v>
          </cell>
          <cell r="NK143">
            <v>-7217.0434839607324</v>
          </cell>
          <cell r="NL143">
            <v>-4461.5340756985597</v>
          </cell>
          <cell r="NM143">
            <v>-1357.2157390185828</v>
          </cell>
          <cell r="NN143" t="str">
            <v>#N/A N/A</v>
          </cell>
          <cell r="NO143" t="str">
            <v>#N/A N/A</v>
          </cell>
          <cell r="NP143" t="str">
            <v>#N/A N/A</v>
          </cell>
          <cell r="NQ143" t="str">
            <v>#N/A N/A</v>
          </cell>
          <cell r="NR143" t="str">
            <v>#N/A N/A</v>
          </cell>
          <cell r="NS143" t="str">
            <v>#N/A N/A</v>
          </cell>
          <cell r="NT143" t="str">
            <v>#N/A N/A</v>
          </cell>
          <cell r="NU143" t="str">
            <v>#N/A N/A</v>
          </cell>
          <cell r="NV143" t="str">
            <v>#N/A N/A</v>
          </cell>
          <cell r="NW143" t="str">
            <v>#N/A N/A</v>
          </cell>
          <cell r="NX143" t="str">
            <v>#N/A N/A</v>
          </cell>
          <cell r="NY143" t="str">
            <v>#N/A N/A</v>
          </cell>
          <cell r="NZ143">
            <v>0</v>
          </cell>
          <cell r="OA143">
            <v>0</v>
          </cell>
          <cell r="OB143">
            <v>0</v>
          </cell>
          <cell r="OC143" t="str">
            <v>#N/A N/A</v>
          </cell>
          <cell r="OD143" t="str">
            <v>CLP</v>
          </cell>
        </row>
        <row r="144">
          <cell r="C144" t="str">
            <v>INGEVEC SA</v>
          </cell>
          <cell r="D144" t="str">
            <v>#N/A N/A</v>
          </cell>
          <cell r="E144" t="str">
            <v>#N/A N/A</v>
          </cell>
          <cell r="F144" t="str">
            <v>#N/A N/A</v>
          </cell>
          <cell r="G144" t="str">
            <v>#N/A N/A</v>
          </cell>
          <cell r="H144" t="str">
            <v>#N/A N/A</v>
          </cell>
          <cell r="I144" t="str">
            <v>#N/A N/A</v>
          </cell>
          <cell r="J144" t="str">
            <v>#N/A N/A</v>
          </cell>
          <cell r="K144">
            <v>67900.857999999993</v>
          </cell>
          <cell r="L144">
            <v>64437.319000000003</v>
          </cell>
          <cell r="M144">
            <v>105621.66800000001</v>
          </cell>
          <cell r="N144">
            <v>101129.09299999999</v>
          </cell>
          <cell r="O144">
            <v>144750.06</v>
          </cell>
          <cell r="P144">
            <v>136665.079</v>
          </cell>
          <cell r="Q144">
            <v>156037.155</v>
          </cell>
          <cell r="R144" t="str">
            <v>#N/A N/A</v>
          </cell>
          <cell r="S144" t="str">
            <v>#N/A N/A</v>
          </cell>
          <cell r="T144" t="str">
            <v>#N/A N/A</v>
          </cell>
          <cell r="U144" t="str">
            <v>#N/A N/A</v>
          </cell>
          <cell r="V144" t="str">
            <v>#N/A N/A</v>
          </cell>
          <cell r="W144" t="str">
            <v>#N/A N/A</v>
          </cell>
          <cell r="X144" t="str">
            <v>#N/A N/A</v>
          </cell>
          <cell r="Y144" t="str">
            <v>#N/A N/A</v>
          </cell>
          <cell r="Z144">
            <v>61100.219999999994</v>
          </cell>
          <cell r="AA144">
            <v>57758.244999999995</v>
          </cell>
          <cell r="AB144">
            <v>97191.195999999996</v>
          </cell>
          <cell r="AC144">
            <v>92589.300999999992</v>
          </cell>
          <cell r="AD144">
            <v>133956.61600000001</v>
          </cell>
          <cell r="AE144">
            <v>132929.057</v>
          </cell>
          <cell r="AF144">
            <v>146487.74799999999</v>
          </cell>
          <cell r="AG144" t="str">
            <v>#N/A N/A</v>
          </cell>
          <cell r="AH144" t="str">
            <v>#N/A N/A</v>
          </cell>
          <cell r="AI144" t="str">
            <v>#N/A N/A</v>
          </cell>
          <cell r="AJ144" t="str">
            <v>#N/A N/A</v>
          </cell>
          <cell r="AK144" t="str">
            <v>#N/A N/A</v>
          </cell>
          <cell r="AL144" t="str">
            <v>#N/A N/A</v>
          </cell>
          <cell r="AM144" t="str">
            <v>#N/A N/A</v>
          </cell>
          <cell r="AN144" t="str">
            <v>#N/A N/A</v>
          </cell>
          <cell r="AO144">
            <v>3497.8879999999999</v>
          </cell>
          <cell r="AP144">
            <v>3524.53</v>
          </cell>
          <cell r="AQ144">
            <v>3743.5439999999999</v>
          </cell>
          <cell r="AR144">
            <v>3376.3809999999999</v>
          </cell>
          <cell r="AS144">
            <v>5823.2609999999995</v>
          </cell>
          <cell r="AT144">
            <v>-1225.883</v>
          </cell>
          <cell r="AU144">
            <v>4579.1030000000001</v>
          </cell>
          <cell r="AV144" t="str">
            <v>#N/A N/A</v>
          </cell>
          <cell r="AW144" t="str">
            <v>#N/A N/A</v>
          </cell>
          <cell r="AX144" t="str">
            <v>#N/A N/A</v>
          </cell>
          <cell r="AY144" t="str">
            <v>#N/A N/A</v>
          </cell>
          <cell r="AZ144" t="str">
            <v>#N/A N/A</v>
          </cell>
          <cell r="BA144" t="str">
            <v>#N/A N/A</v>
          </cell>
          <cell r="BB144" t="str">
            <v>#N/A N/A</v>
          </cell>
          <cell r="BC144" t="str">
            <v>#N/A N/A</v>
          </cell>
          <cell r="BD144">
            <v>3178.0619999999999</v>
          </cell>
          <cell r="BE144">
            <v>3193.5589999999997</v>
          </cell>
          <cell r="BF144">
            <v>3389.8219999999997</v>
          </cell>
          <cell r="BG144">
            <v>2946.855</v>
          </cell>
          <cell r="BH144">
            <v>5362.3119999999999</v>
          </cell>
          <cell r="BI144">
            <v>-1755.4579999999999</v>
          </cell>
          <cell r="BJ144">
            <v>3092.8109999999997</v>
          </cell>
          <cell r="BK144" t="str">
            <v>#N/A N/A</v>
          </cell>
          <cell r="BL144" t="str">
            <v>#N/A N/A</v>
          </cell>
          <cell r="BM144" t="str">
            <v>#N/A N/A</v>
          </cell>
          <cell r="BN144" t="str">
            <v>#N/A N/A</v>
          </cell>
          <cell r="BO144" t="str">
            <v>#N/A N/A</v>
          </cell>
          <cell r="BP144" t="str">
            <v>#N/A N/A</v>
          </cell>
          <cell r="BQ144" t="str">
            <v>#N/A N/A</v>
          </cell>
          <cell r="BR144" t="str">
            <v>#N/A N/A</v>
          </cell>
          <cell r="BS144" t="str">
            <v>#N/A N/A</v>
          </cell>
          <cell r="BT144" t="str">
            <v>#N/A N/A</v>
          </cell>
          <cell r="BU144">
            <v>86.60499999999999</v>
          </cell>
          <cell r="BV144">
            <v>216.78799999999998</v>
          </cell>
          <cell r="BW144">
            <v>246.33999999999997</v>
          </cell>
          <cell r="BX144">
            <v>269.14799999999997</v>
          </cell>
          <cell r="BY144">
            <v>325.69599999999997</v>
          </cell>
          <cell r="BZ144" t="str">
            <v>#N/A N/A</v>
          </cell>
          <cell r="CA144" t="str">
            <v>#N/A N/A</v>
          </cell>
          <cell r="CB144" t="str">
            <v>#N/A N/A</v>
          </cell>
          <cell r="CC144" t="str">
            <v>#N/A N/A</v>
          </cell>
          <cell r="CD144" t="str">
            <v>#N/A N/A</v>
          </cell>
          <cell r="CE144" t="str">
            <v>#N/A N/A</v>
          </cell>
          <cell r="CF144" t="str">
            <v>#N/A N/A</v>
          </cell>
          <cell r="CG144" t="str">
            <v>#N/A N/A</v>
          </cell>
          <cell r="CH144">
            <v>527.04</v>
          </cell>
          <cell r="CI144">
            <v>539.31299999999999</v>
          </cell>
          <cell r="CJ144">
            <v>648.33999999999992</v>
          </cell>
          <cell r="CK144">
            <v>347.91800000000001</v>
          </cell>
          <cell r="CL144">
            <v>1154.7549999999999</v>
          </cell>
          <cell r="CM144">
            <v>1540.2529999999999</v>
          </cell>
          <cell r="CN144">
            <v>1728.4199999999998</v>
          </cell>
          <cell r="CO144" t="str">
            <v>#N/A N/A</v>
          </cell>
          <cell r="CP144" t="str">
            <v>#N/A N/A</v>
          </cell>
          <cell r="CQ144" t="str">
            <v>#N/A N/A</v>
          </cell>
          <cell r="CR144" t="str">
            <v>#N/A N/A</v>
          </cell>
          <cell r="CS144" t="str">
            <v>#N/A N/A</v>
          </cell>
          <cell r="CT144" t="str">
            <v>#N/A N/A</v>
          </cell>
          <cell r="CU144" t="str">
            <v>#N/A N/A</v>
          </cell>
          <cell r="CV144" t="str">
            <v>#N/A N/A</v>
          </cell>
          <cell r="CW144">
            <v>2332.5909999999999</v>
          </cell>
          <cell r="CX144">
            <v>3075.95</v>
          </cell>
          <cell r="CY144">
            <v>2915.9110000000001</v>
          </cell>
          <cell r="CZ144">
            <v>2122.605</v>
          </cell>
          <cell r="DA144">
            <v>2758.6559999999999</v>
          </cell>
          <cell r="DB144">
            <v>-4415.6809999999996</v>
          </cell>
          <cell r="DC144">
            <v>3550.4050000000002</v>
          </cell>
          <cell r="DD144" t="str">
            <v>#N/A N/A</v>
          </cell>
          <cell r="DE144" t="str">
            <v>#N/A N/A</v>
          </cell>
          <cell r="DF144" t="str">
            <v>#N/A N/A</v>
          </cell>
          <cell r="DG144" t="str">
            <v>#N/A N/A</v>
          </cell>
          <cell r="DH144" t="str">
            <v>#N/A N/A</v>
          </cell>
          <cell r="DI144" t="str">
            <v>#N/A N/A</v>
          </cell>
          <cell r="DJ144" t="str">
            <v>#N/A N/A</v>
          </cell>
          <cell r="DK144" t="str">
            <v>#N/A N/A</v>
          </cell>
          <cell r="DL144">
            <v>442.51299999999998</v>
          </cell>
          <cell r="DM144">
            <v>553.22899999999993</v>
          </cell>
          <cell r="DN144">
            <v>427.27799999999996</v>
          </cell>
          <cell r="DO144">
            <v>275.072</v>
          </cell>
          <cell r="DP144">
            <v>382.77499999999998</v>
          </cell>
          <cell r="DQ144">
            <v>-1805.7959999999998</v>
          </cell>
          <cell r="DR144">
            <v>231.87299999999999</v>
          </cell>
          <cell r="DS144" t="str">
            <v>#N/A N/A</v>
          </cell>
          <cell r="DT144" t="str">
            <v>#N/A N/A</v>
          </cell>
          <cell r="DU144" t="str">
            <v>#N/A N/A</v>
          </cell>
          <cell r="DV144" t="str">
            <v>#N/A N/A</v>
          </cell>
          <cell r="DW144" t="str">
            <v>#N/A N/A</v>
          </cell>
          <cell r="DX144" t="str">
            <v>#N/A N/A</v>
          </cell>
          <cell r="DY144" t="str">
            <v>#N/A N/A</v>
          </cell>
          <cell r="DZ144" t="str">
            <v>#N/A N/A</v>
          </cell>
          <cell r="EA144">
            <v>1890.078</v>
          </cell>
          <cell r="EB144">
            <v>2522.721</v>
          </cell>
          <cell r="EC144">
            <v>2488.6329999999998</v>
          </cell>
          <cell r="ED144">
            <v>1847.5329999999999</v>
          </cell>
          <cell r="EE144">
            <v>2375.8809999999999</v>
          </cell>
          <cell r="EF144">
            <v>-2609.8849999999998</v>
          </cell>
          <cell r="EG144">
            <v>3318.5319999999997</v>
          </cell>
          <cell r="EH144" t="str">
            <v>#N/A N/A</v>
          </cell>
          <cell r="EI144" t="str">
            <v>#N/A N/A</v>
          </cell>
          <cell r="EJ144" t="str">
            <v>#N/A N/A</v>
          </cell>
          <cell r="EK144" t="str">
            <v>#N/A N/A</v>
          </cell>
          <cell r="EL144" t="str">
            <v>#N/A N/A</v>
          </cell>
          <cell r="EM144" t="str">
            <v>#N/A N/A</v>
          </cell>
          <cell r="EN144" t="str">
            <v>#N/A N/A</v>
          </cell>
          <cell r="EO144" t="str">
            <v>#N/A N/A</v>
          </cell>
          <cell r="EP144">
            <v>566.12299999999993</v>
          </cell>
          <cell r="EQ144">
            <v>469.76599999999996</v>
          </cell>
          <cell r="ER144">
            <v>3764.9089999999997</v>
          </cell>
          <cell r="ES144">
            <v>3309.9679999999998</v>
          </cell>
          <cell r="ET144">
            <v>8066.5679999999993</v>
          </cell>
          <cell r="EU144">
            <v>9956.893</v>
          </cell>
          <cell r="EV144">
            <v>11575.875</v>
          </cell>
          <cell r="EW144" t="str">
            <v>#N/A N/A</v>
          </cell>
          <cell r="EX144" t="str">
            <v>#N/A N/A</v>
          </cell>
          <cell r="EY144" t="str">
            <v>#N/A N/A</v>
          </cell>
          <cell r="EZ144" t="str">
            <v>#N/A N/A</v>
          </cell>
          <cell r="FA144" t="str">
            <v>#N/A N/A</v>
          </cell>
          <cell r="FB144" t="str">
            <v>#N/A N/A</v>
          </cell>
          <cell r="FC144" t="str">
            <v>#N/A N/A</v>
          </cell>
          <cell r="FD144" t="str">
            <v>#N/A N/A</v>
          </cell>
          <cell r="FE144">
            <v>1761.153</v>
          </cell>
          <cell r="FF144">
            <v>2885.3579999999997</v>
          </cell>
          <cell r="FG144">
            <v>35.253999999999998</v>
          </cell>
          <cell r="FH144">
            <v>2.5999999999999999E-2</v>
          </cell>
          <cell r="FI144">
            <v>0</v>
          </cell>
          <cell r="FJ144">
            <v>0</v>
          </cell>
          <cell r="FK144">
            <v>0</v>
          </cell>
          <cell r="FL144" t="str">
            <v>#N/A N/A</v>
          </cell>
          <cell r="FM144" t="str">
            <v>#N/A N/A</v>
          </cell>
          <cell r="FN144" t="str">
            <v>#N/A N/A</v>
          </cell>
          <cell r="FO144" t="str">
            <v>#N/A N/A</v>
          </cell>
          <cell r="FP144" t="str">
            <v>#N/A N/A</v>
          </cell>
          <cell r="FQ144" t="str">
            <v>#N/A N/A</v>
          </cell>
          <cell r="FR144" t="str">
            <v>#N/A N/A</v>
          </cell>
          <cell r="FS144" t="str">
            <v>#N/A N/A</v>
          </cell>
          <cell r="FT144">
            <v>8340.4110000000001</v>
          </cell>
          <cell r="FU144">
            <v>9809.4619999999995</v>
          </cell>
          <cell r="FV144">
            <v>14705.010999999999</v>
          </cell>
          <cell r="FW144">
            <v>24682.629999999997</v>
          </cell>
          <cell r="FX144">
            <v>27501.078999999998</v>
          </cell>
          <cell r="FY144">
            <v>18474.530999999999</v>
          </cell>
          <cell r="FZ144">
            <v>21721.644</v>
          </cell>
          <cell r="GA144" t="str">
            <v>#N/A N/A</v>
          </cell>
          <cell r="GB144" t="str">
            <v>#N/A N/A</v>
          </cell>
          <cell r="GC144" t="str">
            <v>#N/A N/A</v>
          </cell>
          <cell r="GD144" t="str">
            <v>#N/A N/A</v>
          </cell>
          <cell r="GE144" t="str">
            <v>#N/A N/A</v>
          </cell>
          <cell r="GF144" t="str">
            <v>#N/A N/A</v>
          </cell>
          <cell r="GG144" t="str">
            <v>#N/A N/A</v>
          </cell>
          <cell r="GH144" t="str">
            <v>#N/A N/A</v>
          </cell>
          <cell r="GI144">
            <v>18190.843000000001</v>
          </cell>
          <cell r="GJ144">
            <v>13182.903</v>
          </cell>
          <cell r="GK144">
            <v>15818.950999999999</v>
          </cell>
          <cell r="GL144">
            <v>25637.735000000001</v>
          </cell>
          <cell r="GM144">
            <v>27606.696</v>
          </cell>
          <cell r="GN144">
            <v>13989.31</v>
          </cell>
          <cell r="GO144">
            <v>11075.236999999999</v>
          </cell>
          <cell r="GP144" t="str">
            <v>#N/A N/A</v>
          </cell>
          <cell r="GQ144" t="str">
            <v>#N/A N/A</v>
          </cell>
          <cell r="GR144" t="str">
            <v>#N/A N/A</v>
          </cell>
          <cell r="GS144" t="str">
            <v>#N/A N/A</v>
          </cell>
          <cell r="GT144" t="str">
            <v>#N/A N/A</v>
          </cell>
          <cell r="GU144" t="str">
            <v>#N/A N/A</v>
          </cell>
          <cell r="GV144" t="str">
            <v>#N/A N/A</v>
          </cell>
          <cell r="GW144" t="str">
            <v>#N/A N/A</v>
          </cell>
          <cell r="GX144">
            <v>30931.571</v>
          </cell>
          <cell r="GY144">
            <v>28910.245999999999</v>
          </cell>
          <cell r="GZ144">
            <v>37934.371999999996</v>
          </cell>
          <cell r="HA144">
            <v>57820.032999999996</v>
          </cell>
          <cell r="HB144">
            <v>69771.195999999996</v>
          </cell>
          <cell r="HC144">
            <v>48786.492999999995</v>
          </cell>
          <cell r="HD144">
            <v>49221.116999999998</v>
          </cell>
          <cell r="HE144" t="str">
            <v>#N/A N/A</v>
          </cell>
          <cell r="HF144" t="str">
            <v>#N/A N/A</v>
          </cell>
          <cell r="HG144" t="str">
            <v>#N/A N/A</v>
          </cell>
          <cell r="HH144" t="str">
            <v>#N/A N/A</v>
          </cell>
          <cell r="HI144" t="str">
            <v>#N/A N/A</v>
          </cell>
          <cell r="HJ144" t="str">
            <v>#N/A N/A</v>
          </cell>
          <cell r="HK144" t="str">
            <v>#N/A N/A</v>
          </cell>
          <cell r="HL144" t="str">
            <v>#N/A N/A</v>
          </cell>
          <cell r="HM144">
            <v>1104.1489999999999</v>
          </cell>
          <cell r="HN144">
            <v>893.58600000000001</v>
          </cell>
          <cell r="HO144">
            <v>1251.2829999999999</v>
          </cell>
          <cell r="HP144">
            <v>2215.558</v>
          </cell>
          <cell r="HQ144">
            <v>3560.27</v>
          </cell>
          <cell r="HR144">
            <v>3117.7709999999997</v>
          </cell>
          <cell r="HS144">
            <v>3024.4769999999999</v>
          </cell>
          <cell r="HT144" t="str">
            <v>#N/A N/A</v>
          </cell>
          <cell r="HU144" t="str">
            <v>#N/A N/A</v>
          </cell>
          <cell r="HV144" t="str">
            <v>#N/A N/A</v>
          </cell>
          <cell r="HW144" t="str">
            <v>#N/A N/A</v>
          </cell>
          <cell r="HX144" t="str">
            <v>#N/A N/A</v>
          </cell>
          <cell r="HY144" t="str">
            <v>#N/A N/A</v>
          </cell>
          <cell r="HZ144" t="str">
            <v>#N/A N/A</v>
          </cell>
          <cell r="IA144" t="str">
            <v>#N/A N/A</v>
          </cell>
          <cell r="IB144">
            <v>35610.498</v>
          </cell>
          <cell r="IC144">
            <v>35515.188999999998</v>
          </cell>
          <cell r="ID144">
            <v>46625.443999999996</v>
          </cell>
          <cell r="IE144">
            <v>72699.527999999991</v>
          </cell>
          <cell r="IF144">
            <v>93162.172999999995</v>
          </cell>
          <cell r="IG144">
            <v>78424.065999999992</v>
          </cell>
          <cell r="IH144">
            <v>77084.400999999998</v>
          </cell>
          <cell r="II144" t="str">
            <v>#N/A N/A</v>
          </cell>
          <cell r="IJ144" t="str">
            <v>#N/A N/A</v>
          </cell>
          <cell r="IK144" t="str">
            <v>#N/A N/A</v>
          </cell>
          <cell r="IL144" t="str">
            <v>#N/A N/A</v>
          </cell>
          <cell r="IM144" t="str">
            <v>#N/A N/A</v>
          </cell>
          <cell r="IN144" t="str">
            <v>#N/A N/A</v>
          </cell>
          <cell r="IO144" t="str">
            <v>#N/A N/A</v>
          </cell>
          <cell r="IP144" t="str">
            <v>#N/A N/A</v>
          </cell>
          <cell r="IQ144">
            <v>6517.8710000000001</v>
          </cell>
          <cell r="IR144">
            <v>7324.8209999999999</v>
          </cell>
          <cell r="IS144">
            <v>9127.9560000000001</v>
          </cell>
          <cell r="IT144">
            <v>13371.875</v>
          </cell>
          <cell r="IU144">
            <v>19268.807000000001</v>
          </cell>
          <cell r="IV144">
            <v>14196.763999999999</v>
          </cell>
          <cell r="IW144">
            <v>13420.044</v>
          </cell>
          <cell r="IX144" t="str">
            <v>#N/A N/A</v>
          </cell>
          <cell r="IY144" t="str">
            <v>#N/A N/A</v>
          </cell>
          <cell r="IZ144" t="str">
            <v>#N/A N/A</v>
          </cell>
          <cell r="JA144" t="str">
            <v>#N/A N/A</v>
          </cell>
          <cell r="JB144" t="str">
            <v>#N/A N/A</v>
          </cell>
          <cell r="JC144" t="str">
            <v>#N/A N/A</v>
          </cell>
          <cell r="JD144" t="str">
            <v>#N/A N/A</v>
          </cell>
          <cell r="JE144" t="str">
            <v>#N/A N/A</v>
          </cell>
          <cell r="JF144">
            <v>11285.035</v>
          </cell>
          <cell r="JG144">
            <v>8193.5709999999999</v>
          </cell>
          <cell r="JH144">
            <v>17026.847999999998</v>
          </cell>
          <cell r="JI144">
            <v>22986.319</v>
          </cell>
          <cell r="JJ144">
            <v>38068.460999999996</v>
          </cell>
          <cell r="JK144">
            <v>30731.898000000001</v>
          </cell>
          <cell r="JL144">
            <v>27516.647000000001</v>
          </cell>
          <cell r="JM144" t="str">
            <v>#N/A N/A</v>
          </cell>
          <cell r="JN144" t="str">
            <v>#N/A N/A</v>
          </cell>
          <cell r="JO144" t="str">
            <v>#N/A N/A</v>
          </cell>
          <cell r="JP144" t="str">
            <v>#N/A N/A</v>
          </cell>
          <cell r="JQ144" t="str">
            <v>#N/A N/A</v>
          </cell>
          <cell r="JR144" t="str">
            <v>#N/A N/A</v>
          </cell>
          <cell r="JS144" t="str">
            <v>#N/A N/A</v>
          </cell>
          <cell r="JT144" t="str">
            <v>#N/A N/A</v>
          </cell>
          <cell r="JU144">
            <v>22363.904999999999</v>
          </cell>
          <cell r="JV144">
            <v>21425.160000000003</v>
          </cell>
          <cell r="JW144">
            <v>33687.387999999999</v>
          </cell>
          <cell r="JX144">
            <v>46471.845000000001</v>
          </cell>
          <cell r="JY144">
            <v>65712.974000000002</v>
          </cell>
          <cell r="JZ144">
            <v>54052.633000000002</v>
          </cell>
          <cell r="KA144">
            <v>50400.887999999999</v>
          </cell>
          <cell r="KB144" t="str">
            <v>#N/A N/A</v>
          </cell>
          <cell r="KC144" t="str">
            <v>#N/A N/A</v>
          </cell>
          <cell r="KD144" t="str">
            <v>#N/A N/A</v>
          </cell>
          <cell r="KE144" t="str">
            <v>#N/A N/A</v>
          </cell>
          <cell r="KF144" t="str">
            <v>#N/A N/A</v>
          </cell>
          <cell r="KG144" t="str">
            <v>#N/A N/A</v>
          </cell>
          <cell r="KH144" t="str">
            <v>#N/A N/A</v>
          </cell>
          <cell r="KI144" t="str">
            <v>#N/A N/A</v>
          </cell>
          <cell r="KJ144">
            <v>2369.9180000000001</v>
          </cell>
          <cell r="KK144">
            <v>1577.433</v>
          </cell>
          <cell r="KL144">
            <v>1.159</v>
          </cell>
          <cell r="KM144">
            <v>8.0000000000000002E-3</v>
          </cell>
          <cell r="KN144">
            <v>8.0000000000000002E-3</v>
          </cell>
          <cell r="KO144">
            <v>6.0000000000000001E-3</v>
          </cell>
          <cell r="KP144">
            <v>1.0999999999999999E-2</v>
          </cell>
          <cell r="KQ144" t="str">
            <v>#N/A N/A</v>
          </cell>
          <cell r="KR144" t="str">
            <v>#N/A N/A</v>
          </cell>
          <cell r="KS144" t="str">
            <v>#N/A N/A</v>
          </cell>
          <cell r="KT144" t="str">
            <v>#N/A N/A</v>
          </cell>
          <cell r="KU144" t="str">
            <v>#N/A N/A</v>
          </cell>
          <cell r="KV144" t="str">
            <v>#N/A N/A</v>
          </cell>
          <cell r="KW144" t="str">
            <v>#N/A N/A</v>
          </cell>
          <cell r="KX144" t="str">
            <v>#N/A N/A</v>
          </cell>
          <cell r="KY144">
            <v>13246.592999999997</v>
          </cell>
          <cell r="KZ144">
            <v>14090.028999999997</v>
          </cell>
          <cell r="LA144">
            <v>12938.055999999997</v>
          </cell>
          <cell r="LB144">
            <v>26227.682999999997</v>
          </cell>
          <cell r="LC144">
            <v>27449.199000000001</v>
          </cell>
          <cell r="LD144">
            <v>24371.432999999997</v>
          </cell>
          <cell r="LE144">
            <v>26683.512999999999</v>
          </cell>
          <cell r="LF144" t="str">
            <v>#N/A N/A</v>
          </cell>
          <cell r="LG144" t="str">
            <v>#N/A N/A</v>
          </cell>
          <cell r="LH144" t="str">
            <v>#N/A N/A</v>
          </cell>
          <cell r="LI144" t="str">
            <v>#N/A N/A</v>
          </cell>
          <cell r="LJ144" t="str">
            <v>#N/A N/A</v>
          </cell>
          <cell r="LK144" t="str">
            <v>#N/A N/A</v>
          </cell>
          <cell r="LL144" t="str">
            <v>#N/A N/A</v>
          </cell>
          <cell r="LM144" t="str">
            <v>#N/A N/A</v>
          </cell>
          <cell r="LN144">
            <v>-113.283</v>
          </cell>
          <cell r="LO144">
            <v>-109.59099999999999</v>
          </cell>
          <cell r="LP144">
            <v>-696.30899999999997</v>
          </cell>
          <cell r="LQ144">
            <v>-992.93799999999999</v>
          </cell>
          <cell r="LR144">
            <v>-1495.521</v>
          </cell>
          <cell r="LS144">
            <v>-282.12899999999996</v>
          </cell>
          <cell r="LT144">
            <v>-1841.307</v>
          </cell>
          <cell r="LU144" t="str">
            <v>#N/A N/A</v>
          </cell>
          <cell r="LV144" t="str">
            <v>#N/A N/A</v>
          </cell>
          <cell r="LW144" t="str">
            <v>#N/A N/A</v>
          </cell>
          <cell r="LX144" t="str">
            <v>#N/A N/A</v>
          </cell>
          <cell r="LY144" t="str">
            <v>#N/A N/A</v>
          </cell>
          <cell r="LZ144" t="str">
            <v>#N/A N/A</v>
          </cell>
          <cell r="MA144" t="str">
            <v>#N/A N/A</v>
          </cell>
          <cell r="MB144" t="str">
            <v>#N/A N/A</v>
          </cell>
          <cell r="MC144" t="str">
            <v>#N/A N/A</v>
          </cell>
          <cell r="MD144" t="str">
            <v>#N/A N/A</v>
          </cell>
          <cell r="ME144" t="str">
            <v>#N/A N/A</v>
          </cell>
          <cell r="MF144">
            <v>109.10599999999999</v>
          </cell>
          <cell r="MG144">
            <v>1831.3729999999998</v>
          </cell>
          <cell r="MH144">
            <v>1543.4549999999999</v>
          </cell>
          <cell r="MI144">
            <v>1728.4199999999998</v>
          </cell>
          <cell r="MJ144" t="str">
            <v>#N/A N/A</v>
          </cell>
          <cell r="MK144" t="str">
            <v>#N/A N/A</v>
          </cell>
          <cell r="ML144" t="str">
            <v>#N/A N/A</v>
          </cell>
          <cell r="MM144" t="str">
            <v>#N/A N/A</v>
          </cell>
          <cell r="MN144" t="str">
            <v>#N/A N/A</v>
          </cell>
          <cell r="MO144" t="str">
            <v>#N/A N/A</v>
          </cell>
          <cell r="MP144" t="str">
            <v>#N/A N/A</v>
          </cell>
          <cell r="MQ144" t="str">
            <v>#N/A N/A</v>
          </cell>
          <cell r="MR144" t="str">
            <v>#N/A N/A</v>
          </cell>
          <cell r="MS144" t="str">
            <v>#N/A N/A</v>
          </cell>
          <cell r="MT144" t="str">
            <v>#N/A N/A</v>
          </cell>
          <cell r="MU144">
            <v>-60.403999999999996</v>
          </cell>
          <cell r="MV144">
            <v>-1181.0329999999999</v>
          </cell>
          <cell r="MW144">
            <v>-454.96699999999998</v>
          </cell>
          <cell r="MX144">
            <v>-772.46199999999999</v>
          </cell>
          <cell r="MY144" t="str">
            <v>#N/A N/A</v>
          </cell>
          <cell r="MZ144" t="str">
            <v>#N/A N/A</v>
          </cell>
          <cell r="NA144" t="str">
            <v>#N/A N/A</v>
          </cell>
          <cell r="NB144" t="str">
            <v>#N/A N/A</v>
          </cell>
          <cell r="NC144" t="str">
            <v>#N/A N/A</v>
          </cell>
          <cell r="ND144" t="str">
            <v>#N/A N/A</v>
          </cell>
          <cell r="NE144" t="str">
            <v>#N/A N/A</v>
          </cell>
          <cell r="NF144" t="str">
            <v>#N/A N/A</v>
          </cell>
          <cell r="NG144">
            <v>-616.327</v>
          </cell>
          <cell r="NH144">
            <v>-917.22499999999991</v>
          </cell>
          <cell r="NI144">
            <v>-1317.529</v>
          </cell>
          <cell r="NJ144">
            <v>-1188.713</v>
          </cell>
          <cell r="NK144">
            <v>-798.50199999999995</v>
          </cell>
          <cell r="NL144">
            <v>-979</v>
          </cell>
          <cell r="NM144">
            <v>0</v>
          </cell>
          <cell r="NN144" t="str">
            <v>#N/A N/A</v>
          </cell>
          <cell r="NO144" t="str">
            <v>#N/A N/A</v>
          </cell>
          <cell r="NP144" t="str">
            <v>#N/A N/A</v>
          </cell>
          <cell r="NQ144" t="str">
            <v>#N/A N/A</v>
          </cell>
          <cell r="NR144" t="str">
            <v>#N/A N/A</v>
          </cell>
          <cell r="NS144" t="str">
            <v>#N/A N/A</v>
          </cell>
          <cell r="NT144" t="str">
            <v>#N/A N/A</v>
          </cell>
          <cell r="NU144" t="str">
            <v>#N/A N/A</v>
          </cell>
          <cell r="NV144">
            <v>319.82599999999996</v>
          </cell>
          <cell r="NW144">
            <v>330.971</v>
          </cell>
          <cell r="NX144">
            <v>353.72199999999998</v>
          </cell>
          <cell r="NY144">
            <v>429.52599999999995</v>
          </cell>
          <cell r="NZ144">
            <v>460.94899999999996</v>
          </cell>
          <cell r="OA144">
            <v>529.57500000000005</v>
          </cell>
          <cell r="OB144">
            <v>1486.2919999999999</v>
          </cell>
          <cell r="OC144" t="str">
            <v>#N/A N/A</v>
          </cell>
          <cell r="OD144" t="str">
            <v>CLP</v>
          </cell>
        </row>
        <row r="145">
          <cell r="C145" t="str">
            <v>CIC</v>
          </cell>
          <cell r="D145">
            <v>15057.2998046875</v>
          </cell>
          <cell r="E145">
            <v>14697.2998046875</v>
          </cell>
          <cell r="F145">
            <v>16288</v>
          </cell>
          <cell r="G145">
            <v>19745.6328125</v>
          </cell>
          <cell r="H145">
            <v>27749.072265625</v>
          </cell>
          <cell r="I145">
            <v>32245.93359375</v>
          </cell>
          <cell r="J145">
            <v>31637.267578125</v>
          </cell>
          <cell r="K145">
            <v>31303.440999999999</v>
          </cell>
          <cell r="L145">
            <v>36640.499000000003</v>
          </cell>
          <cell r="M145">
            <v>40934.300999999999</v>
          </cell>
          <cell r="N145">
            <v>49826.874000000003</v>
          </cell>
          <cell r="O145">
            <v>57167.315999999999</v>
          </cell>
          <cell r="P145">
            <v>54765.201000000001</v>
          </cell>
          <cell r="Q145">
            <v>56728.313999999998</v>
          </cell>
          <cell r="R145" t="str">
            <v>#N/A N/A</v>
          </cell>
          <cell r="S145">
            <v>11243.7998046875</v>
          </cell>
          <cell r="T145">
            <v>10302.7001953125</v>
          </cell>
          <cell r="U145">
            <v>11464.2001953125</v>
          </cell>
          <cell r="V145">
            <v>14737.3974609375</v>
          </cell>
          <cell r="W145">
            <v>19600.810546875</v>
          </cell>
          <cell r="X145">
            <v>22937.45703125</v>
          </cell>
          <cell r="Y145">
            <v>21773.60546875</v>
          </cell>
          <cell r="Z145">
            <v>22639.825999999997</v>
          </cell>
          <cell r="AA145">
            <v>25750.399999999998</v>
          </cell>
          <cell r="AB145">
            <v>29868.540999999997</v>
          </cell>
          <cell r="AC145">
            <v>34542.581999999995</v>
          </cell>
          <cell r="AD145">
            <v>38904.350999999995</v>
          </cell>
          <cell r="AE145">
            <v>38723.993999999999</v>
          </cell>
          <cell r="AF145">
            <v>40027.178</v>
          </cell>
          <cell r="AG145" t="str">
            <v>#N/A N/A</v>
          </cell>
          <cell r="AH145">
            <v>-36.0999755859375</v>
          </cell>
          <cell r="AI145">
            <v>1513.0999755859375</v>
          </cell>
          <cell r="AJ145">
            <v>1109.4000091552734</v>
          </cell>
          <cell r="AK145">
            <v>243.2769775390625</v>
          </cell>
          <cell r="AL145">
            <v>2404.2750244140625</v>
          </cell>
          <cell r="AM145">
            <v>2176.47998046875</v>
          </cell>
          <cell r="AN145">
            <v>2641.7750244140625</v>
          </cell>
          <cell r="AO145">
            <v>2231.125</v>
          </cell>
          <cell r="AP145">
            <v>3683.9009999999998</v>
          </cell>
          <cell r="AQ145">
            <v>1749.32</v>
          </cell>
          <cell r="AR145">
            <v>3607.87</v>
          </cell>
          <cell r="AS145">
            <v>4070.424</v>
          </cell>
          <cell r="AT145">
            <v>1276.808</v>
          </cell>
          <cell r="AU145">
            <v>2764.587</v>
          </cell>
          <cell r="AV145" t="str">
            <v>#N/A N/A</v>
          </cell>
          <cell r="AW145">
            <v>-1024.0999755859375</v>
          </cell>
          <cell r="AX145">
            <v>398.5</v>
          </cell>
          <cell r="AY145">
            <v>88.199996948242188</v>
          </cell>
          <cell r="AZ145">
            <v>-656.39599609375</v>
          </cell>
          <cell r="BA145">
            <v>1511.363037109375</v>
          </cell>
          <cell r="BB145">
            <v>1327.635986328125</v>
          </cell>
          <cell r="BC145">
            <v>1733.135009765625</v>
          </cell>
          <cell r="BD145">
            <v>1127.5070000000001</v>
          </cell>
          <cell r="BE145">
            <v>2539.64</v>
          </cell>
          <cell r="BF145">
            <v>555.05999999999995</v>
          </cell>
          <cell r="BG145">
            <v>2507.7979999999998</v>
          </cell>
          <cell r="BH145">
            <v>2880.4069999999997</v>
          </cell>
          <cell r="BI145">
            <v>96.727999999999994</v>
          </cell>
          <cell r="BJ145">
            <v>1521.674</v>
          </cell>
          <cell r="BK145" t="str">
            <v>#N/A N/A</v>
          </cell>
          <cell r="BL145" t="str">
            <v>#N/A N/A</v>
          </cell>
          <cell r="BM145" t="str">
            <v>#N/A N/A</v>
          </cell>
          <cell r="BN145" t="str">
            <v>#N/A N/A</v>
          </cell>
          <cell r="BO145">
            <v>24.474000930786133</v>
          </cell>
          <cell r="BP145">
            <v>98.71099853515625</v>
          </cell>
          <cell r="BQ145">
            <v>199.40400695800781</v>
          </cell>
          <cell r="BR145">
            <v>122.37300109863281</v>
          </cell>
          <cell r="BS145" t="str">
            <v>#N/A N/A</v>
          </cell>
          <cell r="BT145" t="str">
            <v>#N/A N/A</v>
          </cell>
          <cell r="BU145" t="str">
            <v>#N/A N/A</v>
          </cell>
          <cell r="BV145">
            <v>0</v>
          </cell>
          <cell r="BW145">
            <v>109.08999999999999</v>
          </cell>
          <cell r="BX145">
            <v>55.491999999999997</v>
          </cell>
          <cell r="BY145">
            <v>27.436999999999998</v>
          </cell>
          <cell r="BZ145" t="str">
            <v>#N/A N/A</v>
          </cell>
          <cell r="CA145">
            <v>1325.800048828125</v>
          </cell>
          <cell r="CB145">
            <v>1378.5</v>
          </cell>
          <cell r="CC145">
            <v>1508.300048828125</v>
          </cell>
          <cell r="CD145">
            <v>1620.197021484375</v>
          </cell>
          <cell r="CE145">
            <v>1240.93798828125</v>
          </cell>
          <cell r="CF145">
            <v>951.64501953125</v>
          </cell>
          <cell r="CG145">
            <v>953.16302490234375</v>
          </cell>
          <cell r="CH145">
            <v>8.3899999999999988</v>
          </cell>
          <cell r="CI145">
            <v>274.55099999999999</v>
          </cell>
          <cell r="CJ145">
            <v>294.39499999999998</v>
          </cell>
          <cell r="CK145">
            <v>616.83199999999999</v>
          </cell>
          <cell r="CL145">
            <v>588.93299999999999</v>
          </cell>
          <cell r="CM145">
            <v>471.39400000000001</v>
          </cell>
          <cell r="CN145">
            <v>355.97499999999997</v>
          </cell>
          <cell r="CO145" t="str">
            <v>#N/A N/A</v>
          </cell>
          <cell r="CP145">
            <v>-2189.3000259399414</v>
          </cell>
          <cell r="CQ145">
            <v>-990.89999771118164</v>
          </cell>
          <cell r="CR145">
            <v>-1985.7000637054443</v>
          </cell>
          <cell r="CS145">
            <v>-1341.9350128173828</v>
          </cell>
          <cell r="CT145">
            <v>402.58404922485352</v>
          </cell>
          <cell r="CU145">
            <v>565.46396255493164</v>
          </cell>
          <cell r="CV145">
            <v>726.12498474121094</v>
          </cell>
          <cell r="CW145">
            <v>1375.8789999999999</v>
          </cell>
          <cell r="CX145">
            <v>2211.5129999999999</v>
          </cell>
          <cell r="CY145">
            <v>297.3</v>
          </cell>
          <cell r="CZ145">
            <v>1823.2559999999999</v>
          </cell>
          <cell r="DA145">
            <v>2071.4010000000003</v>
          </cell>
          <cell r="DB145">
            <v>-684.36500000000001</v>
          </cell>
          <cell r="DC145">
            <v>918.16099999999994</v>
          </cell>
          <cell r="DD145" t="str">
            <v>#N/A N/A</v>
          </cell>
          <cell r="DE145">
            <v>1.7999999523162842</v>
          </cell>
          <cell r="DF145">
            <v>4.1999998092651367</v>
          </cell>
          <cell r="DG145">
            <v>0</v>
          </cell>
          <cell r="DH145">
            <v>0</v>
          </cell>
          <cell r="DI145">
            <v>0</v>
          </cell>
          <cell r="DJ145">
            <v>-648.99200439453125</v>
          </cell>
          <cell r="DK145">
            <v>-952.0670166015625</v>
          </cell>
          <cell r="DL145">
            <v>194.56</v>
          </cell>
          <cell r="DM145">
            <v>242.32299999999998</v>
          </cell>
          <cell r="DN145">
            <v>-375.07399999999996</v>
          </cell>
          <cell r="DO145">
            <v>-298.03399999999999</v>
          </cell>
          <cell r="DP145">
            <v>47.872</v>
          </cell>
          <cell r="DQ145">
            <v>-528.51499999999999</v>
          </cell>
          <cell r="DR145">
            <v>-313.32599999999996</v>
          </cell>
          <cell r="DS145" t="str">
            <v>#N/A N/A</v>
          </cell>
          <cell r="DT145">
            <v>-2191.10009765625</v>
          </cell>
          <cell r="DU145">
            <v>-995.0999755859375</v>
          </cell>
          <cell r="DV145">
            <v>-1985.699951171875</v>
          </cell>
          <cell r="DW145">
            <v>-1341.93505859375</v>
          </cell>
          <cell r="DX145">
            <v>402.58401489257812</v>
          </cell>
          <cell r="DY145">
            <v>1214.4560546875</v>
          </cell>
          <cell r="DZ145">
            <v>1678.1920166015625</v>
          </cell>
          <cell r="EA145">
            <v>1181.319</v>
          </cell>
          <cell r="EB145">
            <v>1969.1899999999998</v>
          </cell>
          <cell r="EC145">
            <v>672.37400000000002</v>
          </cell>
          <cell r="ED145">
            <v>2121.29</v>
          </cell>
          <cell r="EE145">
            <v>2023.529</v>
          </cell>
          <cell r="EF145">
            <v>-155.85</v>
          </cell>
          <cell r="EG145">
            <v>1231.4869999999999</v>
          </cell>
          <cell r="EH145" t="str">
            <v>#N/A N/A</v>
          </cell>
          <cell r="EI145">
            <v>345.6409912109375</v>
          </cell>
          <cell r="EJ145">
            <v>139.41400146484375</v>
          </cell>
          <cell r="EK145">
            <v>66.254997253417969</v>
          </cell>
          <cell r="EL145">
            <v>222.47599792480469</v>
          </cell>
          <cell r="EM145">
            <v>1026.280029296875</v>
          </cell>
          <cell r="EN145">
            <v>275.17800903320312</v>
          </cell>
          <cell r="EO145">
            <v>122.62100219726562</v>
          </cell>
          <cell r="EP145">
            <v>488.64400000000001</v>
          </cell>
          <cell r="EQ145">
            <v>297.91199999999998</v>
          </cell>
          <cell r="ER145">
            <v>581.88699999999994</v>
          </cell>
          <cell r="ES145">
            <v>1163.568</v>
          </cell>
          <cell r="ET145">
            <v>1308.7239999999999</v>
          </cell>
          <cell r="EU145">
            <v>1009.2909999999999</v>
          </cell>
          <cell r="EV145">
            <v>1350.84</v>
          </cell>
          <cell r="EW145" t="str">
            <v>#N/A N/A</v>
          </cell>
          <cell r="EX145">
            <v>0</v>
          </cell>
          <cell r="EY145">
            <v>0</v>
          </cell>
          <cell r="EZ145">
            <v>0</v>
          </cell>
          <cell r="FA145">
            <v>1375.4229736328125</v>
          </cell>
          <cell r="FB145">
            <v>2469.344970703125</v>
          </cell>
          <cell r="FC145">
            <v>2668.576904296875</v>
          </cell>
          <cell r="FD145">
            <v>347.45599365234375</v>
          </cell>
          <cell r="FE145">
            <v>1996.0829999999999</v>
          </cell>
          <cell r="FF145">
            <v>803.35699999999997</v>
          </cell>
          <cell r="FG145">
            <v>66.582999999999998</v>
          </cell>
          <cell r="FH145">
            <v>6.4849999999999994</v>
          </cell>
          <cell r="FI145">
            <v>1028.694</v>
          </cell>
          <cell r="FJ145">
            <v>12.648</v>
          </cell>
          <cell r="FK145">
            <v>0</v>
          </cell>
          <cell r="FL145" t="str">
            <v>#N/A N/A</v>
          </cell>
          <cell r="FM145">
            <v>1598.6619873046875</v>
          </cell>
          <cell r="FN145">
            <v>2421.00390625</v>
          </cell>
          <cell r="FO145">
            <v>4908.1572265625</v>
          </cell>
          <cell r="FP145">
            <v>6090.9990234375</v>
          </cell>
          <cell r="FQ145">
            <v>6761</v>
          </cell>
          <cell r="FR145">
            <v>6520.27880859375</v>
          </cell>
          <cell r="FS145">
            <v>5565.64404296875</v>
          </cell>
          <cell r="FT145">
            <v>6624.6579999999994</v>
          </cell>
          <cell r="FU145">
            <v>7551.1889999999994</v>
          </cell>
          <cell r="FV145">
            <v>8121.5749999999998</v>
          </cell>
          <cell r="FW145">
            <v>9894.9189999999999</v>
          </cell>
          <cell r="FX145">
            <v>11910.386999999999</v>
          </cell>
          <cell r="FY145">
            <v>11116.016</v>
          </cell>
          <cell r="FZ145">
            <v>10436.118999999999</v>
          </cell>
          <cell r="GA145" t="str">
            <v>#N/A N/A</v>
          </cell>
          <cell r="GB145">
            <v>3445.175048828125</v>
          </cell>
          <cell r="GC145">
            <v>3652.23388671875</v>
          </cell>
          <cell r="GD145">
            <v>3915.827880859375</v>
          </cell>
          <cell r="GE145">
            <v>3491.987060546875</v>
          </cell>
          <cell r="GF145">
            <v>3841.427001953125</v>
          </cell>
          <cell r="GG145">
            <v>5289.169921875</v>
          </cell>
          <cell r="GH145">
            <v>6874.5869140625</v>
          </cell>
          <cell r="GI145">
            <v>5636.558</v>
          </cell>
          <cell r="GJ145">
            <v>6700.4059999999999</v>
          </cell>
          <cell r="GK145">
            <v>10814.116</v>
          </cell>
          <cell r="GL145">
            <v>18456.675999999999</v>
          </cell>
          <cell r="GM145">
            <v>14808.198999999999</v>
          </cell>
          <cell r="GN145">
            <v>14065.974</v>
          </cell>
          <cell r="GO145">
            <v>10558.597</v>
          </cell>
          <cell r="GP145" t="str">
            <v>#N/A N/A</v>
          </cell>
          <cell r="GQ145">
            <v>5894.087890625</v>
          </cell>
          <cell r="GR145">
            <v>6666.81396484375</v>
          </cell>
          <cell r="GS145">
            <v>9487.51953125</v>
          </cell>
          <cell r="GT145">
            <v>11764.3330078125</v>
          </cell>
          <cell r="GU145">
            <v>14870.017578125</v>
          </cell>
          <cell r="GV145">
            <v>15384.8408203125</v>
          </cell>
          <cell r="GW145">
            <v>13420.5361328125</v>
          </cell>
          <cell r="GX145">
            <v>15090.3</v>
          </cell>
          <cell r="GY145">
            <v>15729.944</v>
          </cell>
          <cell r="GZ145">
            <v>19993.722999999998</v>
          </cell>
          <cell r="HA145">
            <v>29857.341999999997</v>
          </cell>
          <cell r="HB145">
            <v>29474.039999999997</v>
          </cell>
          <cell r="HC145">
            <v>26576.967999999997</v>
          </cell>
          <cell r="HD145">
            <v>22823.228999999999</v>
          </cell>
          <cell r="HE145" t="str">
            <v>#N/A N/A</v>
          </cell>
          <cell r="HF145">
            <v>13098.865234375</v>
          </cell>
          <cell r="HG145">
            <v>12274.6259765625</v>
          </cell>
          <cell r="HH145">
            <v>10998.95703125</v>
          </cell>
          <cell r="HI145">
            <v>9749.466796875</v>
          </cell>
          <cell r="HJ145">
            <v>9150.333984375</v>
          </cell>
          <cell r="HK145">
            <v>9757.607421875</v>
          </cell>
          <cell r="HL145">
            <v>10150.5810546875</v>
          </cell>
          <cell r="HM145">
            <v>15953.264999999999</v>
          </cell>
          <cell r="HN145">
            <v>15619.221</v>
          </cell>
          <cell r="HO145">
            <v>17075.009999999998</v>
          </cell>
          <cell r="HP145">
            <v>16606.260999999999</v>
          </cell>
          <cell r="HQ145">
            <v>17075.952000000001</v>
          </cell>
          <cell r="HR145">
            <v>17469.526999999998</v>
          </cell>
          <cell r="HS145">
            <v>17180.701000000001</v>
          </cell>
          <cell r="HT145" t="str">
            <v>#N/A N/A</v>
          </cell>
          <cell r="HU145">
            <v>21123.037109375</v>
          </cell>
          <cell r="HV145">
            <v>21041.685546875</v>
          </cell>
          <cell r="HW145">
            <v>22312.1171875</v>
          </cell>
          <cell r="HX145">
            <v>23524.36328125</v>
          </cell>
          <cell r="HY145">
            <v>26025.53125</v>
          </cell>
          <cell r="HZ145">
            <v>27783.970703125</v>
          </cell>
          <cell r="IA145">
            <v>27188.712890625</v>
          </cell>
          <cell r="IB145">
            <v>36055.595000000001</v>
          </cell>
          <cell r="IC145">
            <v>36047.800999999999</v>
          </cell>
          <cell r="ID145">
            <v>41976.763999999996</v>
          </cell>
          <cell r="IE145">
            <v>51910.928</v>
          </cell>
          <cell r="IF145">
            <v>51873.153999999995</v>
          </cell>
          <cell r="IG145">
            <v>51847.54</v>
          </cell>
          <cell r="IH145">
            <v>45251.665999999997</v>
          </cell>
          <cell r="II145" t="str">
            <v>#N/A N/A</v>
          </cell>
          <cell r="IJ145">
            <v>2664.39599609375</v>
          </cell>
          <cell r="IK145">
            <v>1771.7099609375</v>
          </cell>
          <cell r="IL145">
            <v>3231.85107421875</v>
          </cell>
          <cell r="IM145">
            <v>2924.341064453125</v>
          </cell>
          <cell r="IN145">
            <v>4064.425048828125</v>
          </cell>
          <cell r="IO145">
            <v>4381.3388671875</v>
          </cell>
          <cell r="IP145">
            <v>3057.340087890625</v>
          </cell>
          <cell r="IQ145">
            <v>6289.1949999999997</v>
          </cell>
          <cell r="IR145">
            <v>0</v>
          </cell>
          <cell r="IS145">
            <v>0</v>
          </cell>
          <cell r="IT145">
            <v>15921.750999999998</v>
          </cell>
          <cell r="IU145">
            <v>14077.684999999999</v>
          </cell>
          <cell r="IV145">
            <v>10756.529999999999</v>
          </cell>
          <cell r="IW145">
            <v>8918.6229999999996</v>
          </cell>
          <cell r="IX145" t="str">
            <v>#N/A N/A</v>
          </cell>
          <cell r="IY145">
            <v>15174.44775390625</v>
          </cell>
          <cell r="IZ145">
            <v>14022.884033203125</v>
          </cell>
          <cell r="JA145">
            <v>14769.101806640625</v>
          </cell>
          <cell r="JB145">
            <v>11922.356689453125</v>
          </cell>
          <cell r="JC145">
            <v>12403.229736328125</v>
          </cell>
          <cell r="JD145">
            <v>12135.236083984375</v>
          </cell>
          <cell r="JE145">
            <v>10346.9208984375</v>
          </cell>
          <cell r="JF145">
            <v>7582.9539999999997</v>
          </cell>
          <cell r="JG145">
            <v>5878.5370000000003</v>
          </cell>
          <cell r="JH145">
            <v>6046.25</v>
          </cell>
          <cell r="JI145">
            <v>8909.2209999999995</v>
          </cell>
          <cell r="JJ145">
            <v>8707.2970000000005</v>
          </cell>
          <cell r="JK145">
            <v>10826.124</v>
          </cell>
          <cell r="JL145">
            <v>7163.3540000000003</v>
          </cell>
          <cell r="JM145" t="str">
            <v>#N/A N/A</v>
          </cell>
          <cell r="JN145">
            <v>20039.193542480469</v>
          </cell>
          <cell r="JO145">
            <v>20942.144165039063</v>
          </cell>
          <cell r="JP145">
            <v>24195.806640625</v>
          </cell>
          <cell r="JQ145">
            <v>15846.491593837738</v>
          </cell>
          <cell r="JR145">
            <v>17783.816585540771</v>
          </cell>
          <cell r="JS145">
            <v>17717.907173156738</v>
          </cell>
          <cell r="JT145">
            <v>14545.588073730469</v>
          </cell>
          <cell r="JU145">
            <v>16202.099</v>
          </cell>
          <cell r="JV145">
            <v>14225.115000000002</v>
          </cell>
          <cell r="JW145">
            <v>19481.704000000002</v>
          </cell>
          <cell r="JX145">
            <v>27294.578000000001</v>
          </cell>
          <cell r="JY145">
            <v>25233.276000000002</v>
          </cell>
          <cell r="JZ145">
            <v>25187.083999999999</v>
          </cell>
          <cell r="KA145">
            <v>17729.168999999998</v>
          </cell>
          <cell r="KB145" t="str">
            <v>#N/A N/A</v>
          </cell>
          <cell r="KC145">
            <v>0</v>
          </cell>
          <cell r="KD145">
            <v>0</v>
          </cell>
          <cell r="KE145">
            <v>0</v>
          </cell>
          <cell r="KF145">
            <v>0</v>
          </cell>
          <cell r="KG145">
            <v>0</v>
          </cell>
          <cell r="KH145">
            <v>0</v>
          </cell>
          <cell r="KI145">
            <v>0</v>
          </cell>
          <cell r="KJ145">
            <v>-12.661</v>
          </cell>
          <cell r="KK145">
            <v>-12.02</v>
          </cell>
          <cell r="KL145">
            <v>-10.929</v>
          </cell>
          <cell r="KM145">
            <v>-7.5219999999999994</v>
          </cell>
          <cell r="KN145">
            <v>-3.2529999999999997</v>
          </cell>
          <cell r="KO145">
            <v>1.091</v>
          </cell>
          <cell r="KP145">
            <v>5.859</v>
          </cell>
          <cell r="KQ145" t="str">
            <v>#N/A N/A</v>
          </cell>
          <cell r="KR145">
            <v>1083.845703125</v>
          </cell>
          <cell r="KS145">
            <v>99.541015625</v>
          </cell>
          <cell r="KT145">
            <v>-1883.689453125</v>
          </cell>
          <cell r="KU145">
            <v>7677.87109375</v>
          </cell>
          <cell r="KV145">
            <v>8241.71484375</v>
          </cell>
          <cell r="KW145">
            <v>10066.0625</v>
          </cell>
          <cell r="KX145">
            <v>12643.125</v>
          </cell>
          <cell r="KY145">
            <v>19853.495999999999</v>
          </cell>
          <cell r="KZ145">
            <v>21822.685999999994</v>
          </cell>
          <cell r="LA145">
            <v>22495.059999999994</v>
          </cell>
          <cell r="LB145">
            <v>24616.349999999995</v>
          </cell>
          <cell r="LC145">
            <v>26639.877999999993</v>
          </cell>
          <cell r="LD145">
            <v>26660.455999999998</v>
          </cell>
          <cell r="LE145">
            <v>27522.496999999999</v>
          </cell>
          <cell r="LF145" t="str">
            <v>#N/A N/A</v>
          </cell>
          <cell r="LG145">
            <v>-99.699996948242188</v>
          </cell>
          <cell r="LH145">
            <v>-77</v>
          </cell>
          <cell r="LI145">
            <v>-48.599998474121094</v>
          </cell>
          <cell r="LJ145">
            <v>-140.89700317382812</v>
          </cell>
          <cell r="LK145">
            <v>-55.741001129150391</v>
          </cell>
          <cell r="LL145">
            <v>-589.4169921875</v>
          </cell>
          <cell r="LM145">
            <v>-430.64199829101562</v>
          </cell>
          <cell r="LN145">
            <v>-181.29999999999998</v>
          </cell>
          <cell r="LO145">
            <v>-929.76199999999994</v>
          </cell>
          <cell r="LP145">
            <v>-1584.1709999999998</v>
          </cell>
          <cell r="LQ145">
            <v>-1667.2189999999998</v>
          </cell>
          <cell r="LR145">
            <v>-1466.8339999999998</v>
          </cell>
          <cell r="LS145">
            <v>-1600.616</v>
          </cell>
          <cell r="LT145">
            <v>-1491.8889999999999</v>
          </cell>
          <cell r="LU145" t="str">
            <v>#N/A N/A</v>
          </cell>
          <cell r="LV145" t="str">
            <v>#N/A N/A</v>
          </cell>
          <cell r="LW145" t="str">
            <v>#N/A N/A</v>
          </cell>
          <cell r="LX145" t="str">
            <v>#N/A N/A</v>
          </cell>
          <cell r="LY145" t="str">
            <v>#N/A N/A</v>
          </cell>
          <cell r="LZ145" t="str">
            <v>#N/A N/A</v>
          </cell>
          <cell r="MA145" t="str">
            <v>#N/A N/A</v>
          </cell>
          <cell r="MB145" t="str">
            <v>#N/A N/A</v>
          </cell>
          <cell r="MC145">
            <v>189.006</v>
          </cell>
          <cell r="MD145" t="str">
            <v>#N/A N/A</v>
          </cell>
          <cell r="ME145" t="str">
            <v>#N/A N/A</v>
          </cell>
          <cell r="MF145">
            <v>447.53899999999999</v>
          </cell>
          <cell r="MG145">
            <v>423.803</v>
          </cell>
          <cell r="MH145">
            <v>188.578</v>
          </cell>
          <cell r="MI145">
            <v>361.99399999999997</v>
          </cell>
          <cell r="MJ145" t="str">
            <v>#N/A N/A</v>
          </cell>
          <cell r="MK145" t="str">
            <v>#N/A N/A</v>
          </cell>
          <cell r="ML145" t="str">
            <v>#N/A N/A</v>
          </cell>
          <cell r="MM145" t="str">
            <v>#N/A N/A</v>
          </cell>
          <cell r="MN145" t="str">
            <v>#N/A N/A</v>
          </cell>
          <cell r="MO145" t="str">
            <v>#N/A N/A</v>
          </cell>
          <cell r="MP145" t="str">
            <v>#N/A N/A</v>
          </cell>
          <cell r="MQ145" t="str">
            <v>#N/A N/A</v>
          </cell>
          <cell r="MR145" t="str">
            <v>#N/A N/A</v>
          </cell>
          <cell r="MS145" t="str">
            <v>#N/A N/A</v>
          </cell>
          <cell r="MT145" t="str">
            <v>#N/A N/A</v>
          </cell>
          <cell r="MU145" t="str">
            <v>#N/A N/A</v>
          </cell>
          <cell r="MV145" t="str">
            <v>#N/A N/A</v>
          </cell>
          <cell r="MW145" t="str">
            <v>#N/A N/A</v>
          </cell>
          <cell r="MX145">
            <v>-61.092999999999996</v>
          </cell>
          <cell r="MY145" t="str">
            <v>#N/A N/A</v>
          </cell>
          <cell r="MZ145">
            <v>0</v>
          </cell>
          <cell r="NA145">
            <v>0</v>
          </cell>
          <cell r="NB145">
            <v>0</v>
          </cell>
          <cell r="NC145">
            <v>0</v>
          </cell>
          <cell r="ND145">
            <v>0</v>
          </cell>
          <cell r="NE145">
            <v>0</v>
          </cell>
          <cell r="NF145">
            <v>0</v>
          </cell>
          <cell r="NG145">
            <v>0</v>
          </cell>
          <cell r="NH145" t="str">
            <v>#N/A N/A</v>
          </cell>
          <cell r="NI145" t="str">
            <v>#N/A N/A</v>
          </cell>
          <cell r="NJ145">
            <v>0</v>
          </cell>
          <cell r="NK145">
            <v>0</v>
          </cell>
          <cell r="NL145">
            <v>-1004.1609999999999</v>
          </cell>
          <cell r="NM145">
            <v>0</v>
          </cell>
          <cell r="NN145" t="str">
            <v>#N/A N/A</v>
          </cell>
          <cell r="NO145">
            <v>988</v>
          </cell>
          <cell r="NP145">
            <v>1114.5999755859375</v>
          </cell>
          <cell r="NQ145">
            <v>1021.2000122070312</v>
          </cell>
          <cell r="NR145">
            <v>899.6729736328125</v>
          </cell>
          <cell r="NS145">
            <v>892.9119873046875</v>
          </cell>
          <cell r="NT145">
            <v>848.843994140625</v>
          </cell>
          <cell r="NU145">
            <v>908.6400146484375</v>
          </cell>
          <cell r="NV145">
            <v>1103.6179999999999</v>
          </cell>
          <cell r="NW145">
            <v>1144.261</v>
          </cell>
          <cell r="NX145">
            <v>1194.26</v>
          </cell>
          <cell r="NY145">
            <v>1100.0719999999999</v>
          </cell>
          <cell r="NZ145">
            <v>1190.0170000000001</v>
          </cell>
          <cell r="OA145">
            <v>1180.08</v>
          </cell>
          <cell r="OB145">
            <v>1242.913</v>
          </cell>
          <cell r="OC145" t="str">
            <v>#N/A N/A</v>
          </cell>
          <cell r="OD145" t="str">
            <v>CLP</v>
          </cell>
        </row>
        <row r="146">
          <cell r="C146" t="str">
            <v>EDELPA</v>
          </cell>
          <cell r="D146">
            <v>31831.099609375</v>
          </cell>
          <cell r="E146">
            <v>35095.1015625</v>
          </cell>
          <cell r="F146">
            <v>36679.84765625</v>
          </cell>
          <cell r="G146">
            <v>41045.386719000002</v>
          </cell>
          <cell r="H146">
            <v>49309.125</v>
          </cell>
          <cell r="I146">
            <v>53957.90234375</v>
          </cell>
          <cell r="J146">
            <v>50334.6796875</v>
          </cell>
          <cell r="K146">
            <v>44749.15234375</v>
          </cell>
          <cell r="L146">
            <v>48229.769</v>
          </cell>
          <cell r="M146">
            <v>47514.726000000002</v>
          </cell>
          <cell r="N146">
            <v>43740.05</v>
          </cell>
          <cell r="O146">
            <v>40786.775999999998</v>
          </cell>
          <cell r="P146">
            <v>38900.879999999997</v>
          </cell>
          <cell r="Q146">
            <v>45185.923999999999</v>
          </cell>
          <cell r="R146" t="str">
            <v>#N/A N/A</v>
          </cell>
          <cell r="S146">
            <v>24844.69921875</v>
          </cell>
          <cell r="T146">
            <v>26729.69921875</v>
          </cell>
          <cell r="U146">
            <v>28099.201171875</v>
          </cell>
          <cell r="V146">
            <v>32774.871094000002</v>
          </cell>
          <cell r="W146">
            <v>41798.328125</v>
          </cell>
          <cell r="X146">
            <v>47361.1953125</v>
          </cell>
          <cell r="Y146">
            <v>41189.67578125</v>
          </cell>
          <cell r="Z146">
            <v>33642.109375</v>
          </cell>
          <cell r="AA146">
            <v>37458.867999999995</v>
          </cell>
          <cell r="AB146">
            <v>38895.43</v>
          </cell>
          <cell r="AC146">
            <v>37489.231</v>
          </cell>
          <cell r="AD146">
            <v>37515.180999999997</v>
          </cell>
          <cell r="AE146">
            <v>35632.339999999997</v>
          </cell>
          <cell r="AF146">
            <v>40967.415000000001</v>
          </cell>
          <cell r="AG146" t="str">
            <v>#N/A N/A</v>
          </cell>
          <cell r="AH146">
            <v>7769.300048828125</v>
          </cell>
          <cell r="AI146">
            <v>8837.7001953125</v>
          </cell>
          <cell r="AJ146">
            <v>9061.52099609375</v>
          </cell>
          <cell r="AK146">
            <v>8435.1320809999997</v>
          </cell>
          <cell r="AL146">
            <v>6886.304931640625</v>
          </cell>
          <cell r="AM146">
            <v>5808.555908203125</v>
          </cell>
          <cell r="AN146">
            <v>8818.02587890625</v>
          </cell>
          <cell r="AO146">
            <v>11002.496826171875</v>
          </cell>
          <cell r="AP146">
            <v>8408.3900000000012</v>
          </cell>
          <cell r="AQ146">
            <v>8448.2820000000011</v>
          </cell>
          <cell r="AR146">
            <v>5703.8620000000001</v>
          </cell>
          <cell r="AS146">
            <v>3390.7420000000002</v>
          </cell>
          <cell r="AT146">
            <v>3583.1760000000004</v>
          </cell>
          <cell r="AU146">
            <v>4408.2250000000004</v>
          </cell>
          <cell r="AV146" t="str">
            <v>#N/A N/A</v>
          </cell>
          <cell r="AW146">
            <v>5420</v>
          </cell>
          <cell r="AX146">
            <v>6619.10009765625</v>
          </cell>
          <cell r="AY146">
            <v>6676.64697265625</v>
          </cell>
          <cell r="AZ146">
            <v>6021.8481449999999</v>
          </cell>
          <cell r="BA146">
            <v>3809.989013671875</v>
          </cell>
          <cell r="BB146">
            <v>2539.660888671875</v>
          </cell>
          <cell r="BC146">
            <v>5979.9658203125</v>
          </cell>
          <cell r="BD146">
            <v>8646.3818359375</v>
          </cell>
          <cell r="BE146">
            <v>8138.3949999999995</v>
          </cell>
          <cell r="BF146">
            <v>6034.0019999999995</v>
          </cell>
          <cell r="BG146">
            <v>3163.6019999999999</v>
          </cell>
          <cell r="BH146">
            <v>621.18399999999997</v>
          </cell>
          <cell r="BI146">
            <v>596.72</v>
          </cell>
          <cell r="BJ146">
            <v>1047.646</v>
          </cell>
          <cell r="BK146" t="str">
            <v>#N/A N/A</v>
          </cell>
          <cell r="BL146" t="str">
            <v>#N/A N/A</v>
          </cell>
          <cell r="BM146" t="str">
            <v>#N/A N/A</v>
          </cell>
          <cell r="BN146" t="str">
            <v>#N/A N/A</v>
          </cell>
          <cell r="BO146" t="str">
            <v>#N/A N/A</v>
          </cell>
          <cell r="BP146">
            <v>551.3499755859375</v>
          </cell>
          <cell r="BQ146">
            <v>533.64801025390625</v>
          </cell>
          <cell r="BR146">
            <v>123.92600250244141</v>
          </cell>
          <cell r="BS146" t="str">
            <v>#N/A N/A</v>
          </cell>
          <cell r="BT146" t="str">
            <v>#N/A N/A</v>
          </cell>
          <cell r="BU146">
            <v>28.064</v>
          </cell>
          <cell r="BV146">
            <v>24.738</v>
          </cell>
          <cell r="BW146">
            <v>9.3739999999999988</v>
          </cell>
          <cell r="BX146">
            <v>4.1639999999999997</v>
          </cell>
          <cell r="BY146">
            <v>0.45399999999999996</v>
          </cell>
          <cell r="BZ146" t="str">
            <v>#N/A N/A</v>
          </cell>
          <cell r="CA146">
            <v>107.59999847412109</v>
          </cell>
          <cell r="CB146">
            <v>108.09999847412109</v>
          </cell>
          <cell r="CC146">
            <v>61.540000915527344</v>
          </cell>
          <cell r="CD146">
            <v>212.13000499999998</v>
          </cell>
          <cell r="CE146">
            <v>868.5770263671875</v>
          </cell>
          <cell r="CF146">
            <v>1905.6519775390625</v>
          </cell>
          <cell r="CG146">
            <v>533.59197998046875</v>
          </cell>
          <cell r="CH146">
            <v>448.93798828125</v>
          </cell>
          <cell r="CI146">
            <v>404.15</v>
          </cell>
          <cell r="CJ146">
            <v>374.44499999999999</v>
          </cell>
          <cell r="CK146">
            <v>315.51900000000001</v>
          </cell>
          <cell r="CL146">
            <v>388.54599999999999</v>
          </cell>
          <cell r="CM146">
            <v>430.19299999999998</v>
          </cell>
          <cell r="CN146">
            <v>944.89499999999998</v>
          </cell>
          <cell r="CO146" t="str">
            <v>#N/A N/A</v>
          </cell>
          <cell r="CP146">
            <v>5475.2000045776367</v>
          </cell>
          <cell r="CQ146">
            <v>6204.7000961303711</v>
          </cell>
          <cell r="CR146">
            <v>6126.4979476928711</v>
          </cell>
          <cell r="CS146">
            <v>5497.8711249999997</v>
          </cell>
          <cell r="CT146">
            <v>2758.2679901123047</v>
          </cell>
          <cell r="CU146">
            <v>637.69390869140625</v>
          </cell>
          <cell r="CV146">
            <v>-7099.4803771972656</v>
          </cell>
          <cell r="CW146">
            <v>8542.6408443450928</v>
          </cell>
          <cell r="CX146">
            <v>7822.1290000000008</v>
          </cell>
          <cell r="CY146">
            <v>5869.3029999999999</v>
          </cell>
          <cell r="CZ146">
            <v>3047.6569999999997</v>
          </cell>
          <cell r="DA146">
            <v>229.44399999999996</v>
          </cell>
          <cell r="DB146">
            <v>179.42099999999999</v>
          </cell>
          <cell r="DC146">
            <v>180.12799999999999</v>
          </cell>
          <cell r="DD146" t="str">
            <v>#N/A N/A</v>
          </cell>
          <cell r="DE146">
            <v>872.4000244140625</v>
          </cell>
          <cell r="DF146">
            <v>1101</v>
          </cell>
          <cell r="DG146">
            <v>1124.7110595703125</v>
          </cell>
          <cell r="DH146">
            <v>599.64501999999993</v>
          </cell>
          <cell r="DI146">
            <v>-88.755996704101563</v>
          </cell>
          <cell r="DJ146">
            <v>-173.25599670410156</v>
          </cell>
          <cell r="DK146">
            <v>797.176025390625</v>
          </cell>
          <cell r="DL146">
            <v>1238.6629638671875</v>
          </cell>
          <cell r="DM146">
            <v>1200.788</v>
          </cell>
          <cell r="DN146">
            <v>1106.8879999999999</v>
          </cell>
          <cell r="DO146">
            <v>633.75099999999998</v>
          </cell>
          <cell r="DP146">
            <v>2.33</v>
          </cell>
          <cell r="DQ146">
            <v>-182.78399999999999</v>
          </cell>
          <cell r="DR146">
            <v>-50.774000000000001</v>
          </cell>
          <cell r="DS146" t="str">
            <v>#N/A N/A</v>
          </cell>
          <cell r="DT146">
            <v>4602.7998046875</v>
          </cell>
          <cell r="DU146">
            <v>5103.7001953125</v>
          </cell>
          <cell r="DV146">
            <v>5001.787109375</v>
          </cell>
          <cell r="DW146">
            <v>4898.2260740000002</v>
          </cell>
          <cell r="DX146">
            <v>2847.02392578125</v>
          </cell>
          <cell r="DY146">
            <v>810.95001220703125</v>
          </cell>
          <cell r="DZ146">
            <v>-7896.65576171875</v>
          </cell>
          <cell r="EA146">
            <v>7303.97802734375</v>
          </cell>
          <cell r="EB146">
            <v>6621.3409999999994</v>
          </cell>
          <cell r="EC146">
            <v>4762.415</v>
          </cell>
          <cell r="ED146">
            <v>2413.9059999999999</v>
          </cell>
          <cell r="EE146">
            <v>227.11399999999998</v>
          </cell>
          <cell r="EF146">
            <v>362.20499999999998</v>
          </cell>
          <cell r="EG146">
            <v>230.90199999999999</v>
          </cell>
          <cell r="EH146" t="str">
            <v>#N/A N/A</v>
          </cell>
          <cell r="EI146">
            <v>2149.507080078125</v>
          </cell>
          <cell r="EJ146">
            <v>15.74899959564209</v>
          </cell>
          <cell r="EK146">
            <v>71.058998107910156</v>
          </cell>
          <cell r="EL146">
            <v>11906.597656</v>
          </cell>
          <cell r="EM146">
            <v>9999.2529296875</v>
          </cell>
          <cell r="EN146">
            <v>8401.2958984375</v>
          </cell>
          <cell r="EO146">
            <v>112.97499847412109</v>
          </cell>
          <cell r="EP146">
            <v>2622.325927734375</v>
          </cell>
          <cell r="EQ146">
            <v>31.192</v>
          </cell>
          <cell r="ER146">
            <v>414.04999999999995</v>
          </cell>
          <cell r="ES146">
            <v>115.268</v>
          </cell>
          <cell r="ET146">
            <v>177.626</v>
          </cell>
          <cell r="EU146">
            <v>213.946</v>
          </cell>
          <cell r="EV146">
            <v>699.02099999999996</v>
          </cell>
          <cell r="EW146" t="str">
            <v>#N/A N/A</v>
          </cell>
          <cell r="EX146">
            <v>103.02300262451172</v>
          </cell>
          <cell r="EY146">
            <v>0</v>
          </cell>
          <cell r="EZ146">
            <v>948.15399169921875</v>
          </cell>
          <cell r="FA146">
            <v>679.658997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 t="str">
            <v>#N/A N/A</v>
          </cell>
          <cell r="FG146" t="str">
            <v>#N/A N/A</v>
          </cell>
          <cell r="FH146" t="str">
            <v>#N/A N/A</v>
          </cell>
          <cell r="FI146" t="str">
            <v>#N/A N/A</v>
          </cell>
          <cell r="FJ146">
            <v>0</v>
          </cell>
          <cell r="FK146">
            <v>0</v>
          </cell>
          <cell r="FL146" t="str">
            <v>#N/A N/A</v>
          </cell>
          <cell r="FM146">
            <v>7708.5322265625</v>
          </cell>
          <cell r="FN146">
            <v>8907.615234375</v>
          </cell>
          <cell r="FO146">
            <v>9466.912109375</v>
          </cell>
          <cell r="FP146">
            <v>11541.083983999999</v>
          </cell>
          <cell r="FQ146">
            <v>12494.4453125</v>
          </cell>
          <cell r="FR146">
            <v>12570.7236328125</v>
          </cell>
          <cell r="FS146">
            <v>13422.08203125</v>
          </cell>
          <cell r="FT146">
            <v>10766.1552734375</v>
          </cell>
          <cell r="FU146">
            <v>12149.073</v>
          </cell>
          <cell r="FV146">
            <v>10497.441999999999</v>
          </cell>
          <cell r="FW146">
            <v>10915.266</v>
          </cell>
          <cell r="FX146">
            <v>9203.1479999999992</v>
          </cell>
          <cell r="FY146">
            <v>8912.8029999999999</v>
          </cell>
          <cell r="FZ146">
            <v>11586.903</v>
          </cell>
          <cell r="GA146" t="str">
            <v>#N/A N/A</v>
          </cell>
          <cell r="GB146">
            <v>4751.0419921875</v>
          </cell>
          <cell r="GC146">
            <v>5397.04296875</v>
          </cell>
          <cell r="GD146">
            <v>5796.18798828125</v>
          </cell>
          <cell r="GE146">
            <v>7883.7929690000001</v>
          </cell>
          <cell r="GF146">
            <v>8863.62109375</v>
          </cell>
          <cell r="GG146">
            <v>9742.56640625</v>
          </cell>
          <cell r="GH146">
            <v>8712.58984375</v>
          </cell>
          <cell r="GI146">
            <v>7250.59423828125</v>
          </cell>
          <cell r="GJ146">
            <v>9384.7009999999991</v>
          </cell>
          <cell r="GK146">
            <v>7570.6369999999997</v>
          </cell>
          <cell r="GL146">
            <v>7916.982</v>
          </cell>
          <cell r="GM146">
            <v>8949.8940000000002</v>
          </cell>
          <cell r="GN146">
            <v>12487.108</v>
          </cell>
          <cell r="GO146">
            <v>12406.537</v>
          </cell>
          <cell r="GP146" t="str">
            <v>#N/A N/A</v>
          </cell>
          <cell r="GQ146">
            <v>16804.685546875</v>
          </cell>
          <cell r="GR146">
            <v>18279.46484375</v>
          </cell>
          <cell r="GS146">
            <v>18968.119140625</v>
          </cell>
          <cell r="GT146">
            <v>36490.644530999998</v>
          </cell>
          <cell r="GU146">
            <v>37884.76171875</v>
          </cell>
          <cell r="GV146">
            <v>35166.47265625</v>
          </cell>
          <cell r="GW146">
            <v>26721.759765625</v>
          </cell>
          <cell r="GX146">
            <v>21071.443359375</v>
          </cell>
          <cell r="GY146">
            <v>22273.859</v>
          </cell>
          <cell r="GZ146">
            <v>19318.715</v>
          </cell>
          <cell r="HA146">
            <v>20310.848999999998</v>
          </cell>
          <cell r="HB146">
            <v>19536.982</v>
          </cell>
          <cell r="HC146">
            <v>23627.053</v>
          </cell>
          <cell r="HD146">
            <v>26095.523999999998</v>
          </cell>
          <cell r="HE146" t="str">
            <v>#N/A N/A</v>
          </cell>
          <cell r="HF146">
            <v>14407.7216796875</v>
          </cell>
          <cell r="HG146">
            <v>15436.9541015625</v>
          </cell>
          <cell r="HH146">
            <v>14813.5498046875</v>
          </cell>
          <cell r="HI146">
            <v>22127.857421999997</v>
          </cell>
          <cell r="HJ146">
            <v>24139.1328125</v>
          </cell>
          <cell r="HK146">
            <v>29858.90234375</v>
          </cell>
          <cell r="HL146">
            <v>26441.923828125</v>
          </cell>
          <cell r="HM146">
            <v>31512.16015625</v>
          </cell>
          <cell r="HN146">
            <v>31260.523999999998</v>
          </cell>
          <cell r="HO146">
            <v>31111.593999999997</v>
          </cell>
          <cell r="HP146">
            <v>36341.163999999997</v>
          </cell>
          <cell r="HQ146">
            <v>40413.218999999997</v>
          </cell>
          <cell r="HR146">
            <v>40354.720999999998</v>
          </cell>
          <cell r="HS146">
            <v>38705.449000000001</v>
          </cell>
          <cell r="HT146" t="str">
            <v>#N/A N/A</v>
          </cell>
          <cell r="HU146">
            <v>32399.560546875</v>
          </cell>
          <cell r="HV146">
            <v>34818.37890625</v>
          </cell>
          <cell r="HW146">
            <v>37206.6796875</v>
          </cell>
          <cell r="HX146">
            <v>62938.496093999995</v>
          </cell>
          <cell r="HY146">
            <v>69129.4296875</v>
          </cell>
          <cell r="HZ146">
            <v>73535.171875</v>
          </cell>
          <cell r="IA146">
            <v>56059.16015625</v>
          </cell>
          <cell r="IB146">
            <v>54363.92578125</v>
          </cell>
          <cell r="IC146">
            <v>55185.814999999995</v>
          </cell>
          <cell r="ID146">
            <v>52432.536999999997</v>
          </cell>
          <cell r="IE146">
            <v>59127.746999999996</v>
          </cell>
          <cell r="IF146">
            <v>63018.36</v>
          </cell>
          <cell r="IG146">
            <v>67845.232999999993</v>
          </cell>
          <cell r="IH146">
            <v>68658.627999999997</v>
          </cell>
          <cell r="II146" t="str">
            <v>#N/A N/A</v>
          </cell>
          <cell r="IJ146">
            <v>3362.743896484375</v>
          </cell>
          <cell r="IK146">
            <v>4177.5390625</v>
          </cell>
          <cell r="IL146">
            <v>4260.5048828125</v>
          </cell>
          <cell r="IM146">
            <v>5889.2377929999993</v>
          </cell>
          <cell r="IN146">
            <v>7889.64306640625</v>
          </cell>
          <cell r="IO146">
            <v>8348.056640625</v>
          </cell>
          <cell r="IP146">
            <v>6368.32177734375</v>
          </cell>
          <cell r="IQ146">
            <v>7328.98681640625</v>
          </cell>
          <cell r="IR146">
            <v>7788.6819999999998</v>
          </cell>
          <cell r="IS146">
            <v>6154.2820000000002</v>
          </cell>
          <cell r="IT146">
            <v>8953.2439999999988</v>
          </cell>
          <cell r="IU146">
            <v>8560.9330000000009</v>
          </cell>
          <cell r="IV146">
            <v>9899.4549999999999</v>
          </cell>
          <cell r="IW146">
            <v>9514.253999999999</v>
          </cell>
          <cell r="IX146" t="str">
            <v>#N/A N/A</v>
          </cell>
          <cell r="IY146">
            <v>5031.359130859375</v>
          </cell>
          <cell r="IZ146">
            <v>3577.8861083984375</v>
          </cell>
          <cell r="JA146">
            <v>1247.5730285644531</v>
          </cell>
          <cell r="JB146">
            <v>3680.9428710000002</v>
          </cell>
          <cell r="JC146">
            <v>12087.4560546875</v>
          </cell>
          <cell r="JD146">
            <v>18215.195556640625</v>
          </cell>
          <cell r="JE146">
            <v>7120.05517578125</v>
          </cell>
          <cell r="JF146">
            <v>5724.5</v>
          </cell>
          <cell r="JG146">
            <v>5123.1000000000004</v>
          </cell>
          <cell r="JH146">
            <v>4924.835</v>
          </cell>
          <cell r="JI146">
            <v>10105.819</v>
          </cell>
          <cell r="JJ146">
            <v>14036.773000000001</v>
          </cell>
          <cell r="JK146">
            <v>17558.777999999998</v>
          </cell>
          <cell r="JL146">
            <v>19064.775000000001</v>
          </cell>
          <cell r="JM146" t="str">
            <v>#N/A N/A</v>
          </cell>
          <cell r="JN146">
            <v>9423.4540100097656</v>
          </cell>
          <cell r="JO146">
            <v>9176.2018737792969</v>
          </cell>
          <cell r="JP146">
            <v>9484.6628723144531</v>
          </cell>
          <cell r="JQ146">
            <v>17132.139159999999</v>
          </cell>
          <cell r="JR146">
            <v>23903.234375</v>
          </cell>
          <cell r="JS146">
            <v>28704.949890136719</v>
          </cell>
          <cell r="JT146">
            <v>17501.140991210938</v>
          </cell>
          <cell r="JU146">
            <v>17450.293701171875</v>
          </cell>
          <cell r="JV146">
            <v>17670.921999999999</v>
          </cell>
          <cell r="JW146">
            <v>16402.672999999999</v>
          </cell>
          <cell r="JX146">
            <v>24224.150999999998</v>
          </cell>
          <cell r="JY146">
            <v>28261.514000000003</v>
          </cell>
          <cell r="JZ146">
            <v>34467.485000000001</v>
          </cell>
          <cell r="KA146">
            <v>35137.243999999999</v>
          </cell>
          <cell r="KB146" t="str">
            <v>#N/A N/A</v>
          </cell>
          <cell r="KC146">
            <v>0.60900002717971802</v>
          </cell>
          <cell r="KD146">
            <v>0.58300000429153442</v>
          </cell>
          <cell r="KE146">
            <v>0</v>
          </cell>
          <cell r="KF146">
            <v>2225.4470209999999</v>
          </cell>
          <cell r="KG146">
            <v>950.54901123046875</v>
          </cell>
          <cell r="KH146">
            <v>194.13499450683594</v>
          </cell>
          <cell r="KI146">
            <v>0.37599998712539673</v>
          </cell>
          <cell r="KJ146">
            <v>0.375</v>
          </cell>
          <cell r="KK146">
            <v>0.50800000000000001</v>
          </cell>
          <cell r="KL146">
            <v>0.53799999999999992</v>
          </cell>
          <cell r="KM146">
            <v>2.4999999999999998E-2</v>
          </cell>
          <cell r="KN146">
            <v>2.7E-2</v>
          </cell>
          <cell r="KO146">
            <v>2.1999999999999999E-2</v>
          </cell>
          <cell r="KP146">
            <v>-2.3E-2</v>
          </cell>
          <cell r="KQ146" t="str">
            <v>#N/A N/A</v>
          </cell>
          <cell r="KR146">
            <v>22976.10607033968</v>
          </cell>
          <cell r="KS146">
            <v>25642.177726566792</v>
          </cell>
          <cell r="KT146">
            <v>27722.0166015625</v>
          </cell>
          <cell r="KU146">
            <v>45806.357176999998</v>
          </cell>
          <cell r="KV146">
            <v>45226.193542480469</v>
          </cell>
          <cell r="KW146">
            <v>44830.223861694336</v>
          </cell>
          <cell r="KX146">
            <v>38558.019798815243</v>
          </cell>
          <cell r="KY146">
            <v>36913.6337890625</v>
          </cell>
          <cell r="KZ146">
            <v>37514.892999999996</v>
          </cell>
          <cell r="LA146">
            <v>36029.864000000001</v>
          </cell>
          <cell r="LB146">
            <v>34903.596000000005</v>
          </cell>
          <cell r="LC146">
            <v>34756.846000000005</v>
          </cell>
          <cell r="LD146">
            <v>33377.748</v>
          </cell>
          <cell r="LE146">
            <v>33521.383999999998</v>
          </cell>
          <cell r="LF146" t="str">
            <v>#N/A N/A</v>
          </cell>
          <cell r="LG146">
            <v>-2187.5</v>
          </cell>
          <cell r="LH146">
            <v>-3882.699951171875</v>
          </cell>
          <cell r="LI146">
            <v>-3094.93701171875</v>
          </cell>
          <cell r="LJ146">
            <v>-3735.7639159999999</v>
          </cell>
          <cell r="LK146">
            <v>-3931.193115234375</v>
          </cell>
          <cell r="LL146">
            <v>-8402.845703125</v>
          </cell>
          <cell r="LM146">
            <v>-4745.8662109375</v>
          </cell>
          <cell r="LN146">
            <v>-2617.01708984375</v>
          </cell>
          <cell r="LO146">
            <v>-2500.9929999999999</v>
          </cell>
          <cell r="LP146">
            <v>-2536.15</v>
          </cell>
          <cell r="LQ146">
            <v>-7593.9809999999998</v>
          </cell>
          <cell r="LR146">
            <v>-6265.48</v>
          </cell>
          <cell r="LS146">
            <v>-933.31200000000001</v>
          </cell>
          <cell r="LT146">
            <v>-3235.373</v>
          </cell>
          <cell r="LU146" t="str">
            <v>#N/A N/A</v>
          </cell>
          <cell r="LV146" t="str">
            <v>#N/A N/A</v>
          </cell>
          <cell r="LW146" t="str">
            <v>#N/A N/A</v>
          </cell>
          <cell r="LX146" t="str">
            <v>#N/A N/A</v>
          </cell>
          <cell r="LY146" t="str">
            <v>#N/A N/A</v>
          </cell>
          <cell r="LZ146" t="str">
            <v>#N/A N/A</v>
          </cell>
          <cell r="MA146" t="str">
            <v>#N/A N/A</v>
          </cell>
          <cell r="MB146" t="str">
            <v>#N/A N/A</v>
          </cell>
          <cell r="MC146">
            <v>268.66400146484375</v>
          </cell>
          <cell r="MD146">
            <v>1.7489999999999999</v>
          </cell>
          <cell r="ME146">
            <v>11.431999999999999</v>
          </cell>
          <cell r="MF146">
            <v>7.0369999999999999</v>
          </cell>
          <cell r="MG146">
            <v>141.37699999999998</v>
          </cell>
          <cell r="MH146">
            <v>209.57499999999999</v>
          </cell>
          <cell r="MI146">
            <v>274.40199999999999</v>
          </cell>
          <cell r="MJ146" t="str">
            <v>#N/A N/A</v>
          </cell>
          <cell r="MK146" t="str">
            <v>#N/A N/A</v>
          </cell>
          <cell r="ML146" t="str">
            <v>#N/A N/A</v>
          </cell>
          <cell r="MM146" t="str">
            <v>#N/A N/A</v>
          </cell>
          <cell r="MN146" t="str">
            <v>#N/A N/A</v>
          </cell>
          <cell r="MO146" t="str">
            <v>#N/A N/A</v>
          </cell>
          <cell r="MP146" t="str">
            <v>#N/A N/A</v>
          </cell>
          <cell r="MQ146" t="str">
            <v>#N/A N/A</v>
          </cell>
          <cell r="MR146">
            <v>797.43402099609375</v>
          </cell>
          <cell r="MS146">
            <v>1184.3309999999999</v>
          </cell>
          <cell r="MT146">
            <v>1033.99</v>
          </cell>
          <cell r="MU146">
            <v>338.65299999999996</v>
          </cell>
          <cell r="MV146">
            <v>-247.23599999999999</v>
          </cell>
          <cell r="MW146">
            <v>-513.20600000000002</v>
          </cell>
          <cell r="MX146">
            <v>1.5349999999999999</v>
          </cell>
          <cell r="MY146" t="str">
            <v>#N/A N/A</v>
          </cell>
          <cell r="MZ146">
            <v>-3744</v>
          </cell>
          <cell r="NA146">
            <v>-2667.300048828125</v>
          </cell>
          <cell r="NB146">
            <v>-3701.618896484375</v>
          </cell>
          <cell r="NC146">
            <v>-3785.3059079999998</v>
          </cell>
          <cell r="ND146">
            <v>-4608.3427734375</v>
          </cell>
          <cell r="NE146">
            <v>-4543.59716796875</v>
          </cell>
          <cell r="NF146">
            <v>-2958.448974609375</v>
          </cell>
          <cell r="NG146">
            <v>-5081.69580078125</v>
          </cell>
          <cell r="NH146">
            <v>-6034.62</v>
          </cell>
          <cell r="NI146">
            <v>-6253.8989999999994</v>
          </cell>
          <cell r="NJ146">
            <v>-3407.163</v>
          </cell>
          <cell r="NK146">
            <v>0</v>
          </cell>
          <cell r="NL146">
            <v>-113.58999999999999</v>
          </cell>
          <cell r="NM146">
            <v>-68.153999999999996</v>
          </cell>
          <cell r="NN146" t="str">
            <v>#N/A N/A</v>
          </cell>
          <cell r="NO146">
            <v>2349.300048828125</v>
          </cell>
          <cell r="NP146">
            <v>2218.60009765625</v>
          </cell>
          <cell r="NQ146">
            <v>2384.8740234375</v>
          </cell>
          <cell r="NR146">
            <v>2413.2839359999998</v>
          </cell>
          <cell r="NS146">
            <v>3076.31591796875</v>
          </cell>
          <cell r="NT146">
            <v>3268.89501953125</v>
          </cell>
          <cell r="NU146">
            <v>2838.06005859375</v>
          </cell>
          <cell r="NV146">
            <v>2356.114990234375</v>
          </cell>
          <cell r="NW146">
            <v>269.995</v>
          </cell>
          <cell r="NX146">
            <v>2414.2799999999997</v>
          </cell>
          <cell r="NY146">
            <v>2540.2599999999998</v>
          </cell>
          <cell r="NZ146">
            <v>2769.558</v>
          </cell>
          <cell r="OA146">
            <v>2986.4559999999997</v>
          </cell>
          <cell r="OB146">
            <v>3360.5789999999997</v>
          </cell>
          <cell r="OC146" t="str">
            <v>#N/A N/A</v>
          </cell>
          <cell r="OD146" t="str">
            <v>CLP</v>
          </cell>
        </row>
        <row r="147">
          <cell r="C147" t="str">
            <v>CLUBCAMPO</v>
          </cell>
          <cell r="D147" t="str">
            <v>#N/A N/A</v>
          </cell>
          <cell r="E147" t="str">
            <v>#N/A N/A</v>
          </cell>
          <cell r="F147">
            <v>20.851999282836914</v>
          </cell>
          <cell r="G147">
            <v>429.62399291992187</v>
          </cell>
          <cell r="H147">
            <v>26.253999710083008</v>
          </cell>
          <cell r="I147">
            <v>28.458000183105469</v>
          </cell>
          <cell r="J147">
            <v>27.808000564575195</v>
          </cell>
          <cell r="K147">
            <v>27.44</v>
          </cell>
          <cell r="L147">
            <v>21.852</v>
          </cell>
          <cell r="M147">
            <v>7.5010000000000003</v>
          </cell>
          <cell r="N147">
            <v>30.773</v>
          </cell>
          <cell r="O147">
            <v>7057.3829999999998</v>
          </cell>
          <cell r="P147">
            <v>21.841999999999999</v>
          </cell>
          <cell r="Q147">
            <v>27.344999999999999</v>
          </cell>
          <cell r="R147" t="str">
            <v>#N/A N/A</v>
          </cell>
          <cell r="S147" t="str">
            <v>#N/A N/A</v>
          </cell>
          <cell r="T147" t="str">
            <v>#N/A N/A</v>
          </cell>
          <cell r="U147">
            <v>33.041000366210938</v>
          </cell>
          <cell r="V147">
            <v>33.779998779296875</v>
          </cell>
          <cell r="W147">
            <v>116.76699829101562</v>
          </cell>
          <cell r="X147">
            <v>140.00999450683594</v>
          </cell>
          <cell r="Y147">
            <v>171.08299255371094</v>
          </cell>
          <cell r="Z147">
            <v>171.79599999999999</v>
          </cell>
          <cell r="AA147">
            <v>172.036</v>
          </cell>
          <cell r="AB147">
            <v>195.381</v>
          </cell>
          <cell r="AC147">
            <v>202.13499999999999</v>
          </cell>
          <cell r="AD147">
            <v>617.21100000000001</v>
          </cell>
          <cell r="AE147">
            <v>114.062</v>
          </cell>
          <cell r="AF147" t="str">
            <v>#N/A N/A</v>
          </cell>
          <cell r="AG147" t="str">
            <v>#N/A N/A</v>
          </cell>
          <cell r="AH147" t="str">
            <v>#N/A N/A</v>
          </cell>
          <cell r="AI147" t="str">
            <v>#N/A N/A</v>
          </cell>
          <cell r="AJ147">
            <v>-107.88999629020691</v>
          </cell>
          <cell r="AK147">
            <v>268.73601269721985</v>
          </cell>
          <cell r="AL147">
            <v>-186.18900632858276</v>
          </cell>
          <cell r="AM147">
            <v>-300.52000546455383</v>
          </cell>
          <cell r="AN147">
            <v>-364.87198638916016</v>
          </cell>
          <cell r="AO147">
            <v>-278.73699999999997</v>
          </cell>
          <cell r="AP147">
            <v>-207.07499999999999</v>
          </cell>
          <cell r="AQ147">
            <v>-355.58099999999996</v>
          </cell>
          <cell r="AR147">
            <v>-417.452</v>
          </cell>
          <cell r="AS147">
            <v>6083.4110000000001</v>
          </cell>
          <cell r="AT147">
            <v>-115.35599999999999</v>
          </cell>
          <cell r="AU147">
            <v>-183.56800000000001</v>
          </cell>
          <cell r="AV147" t="str">
            <v>#N/A N/A</v>
          </cell>
          <cell r="AW147" t="str">
            <v>#N/A N/A</v>
          </cell>
          <cell r="AX147" t="str">
            <v>#N/A N/A</v>
          </cell>
          <cell r="AY147">
            <v>-110.21499633789062</v>
          </cell>
          <cell r="AZ147">
            <v>266.3380126953125</v>
          </cell>
          <cell r="BA147">
            <v>-188.44700622558594</v>
          </cell>
          <cell r="BB147">
            <v>-303.14300537109375</v>
          </cell>
          <cell r="BC147">
            <v>-367.635986328125</v>
          </cell>
          <cell r="BD147">
            <v>-281.28199999999998</v>
          </cell>
          <cell r="BE147">
            <v>-209.595</v>
          </cell>
          <cell r="BF147">
            <v>-358.14299999999997</v>
          </cell>
          <cell r="BG147">
            <v>-419.988</v>
          </cell>
          <cell r="BH147">
            <v>6080.8879999999999</v>
          </cell>
          <cell r="BI147">
            <v>-117.82</v>
          </cell>
          <cell r="BJ147">
            <v>-186.00199999999998</v>
          </cell>
          <cell r="BK147" t="str">
            <v>#N/A N/A</v>
          </cell>
          <cell r="BL147" t="str">
            <v>#N/A N/A</v>
          </cell>
          <cell r="BM147" t="str">
            <v>#N/A N/A</v>
          </cell>
          <cell r="BN147">
            <v>0.83099997043609619</v>
          </cell>
          <cell r="BO147">
            <v>1.2309999465942383</v>
          </cell>
          <cell r="BP147">
            <v>12.909000396728516</v>
          </cell>
          <cell r="BQ147">
            <v>1.8689999580383301</v>
          </cell>
          <cell r="BR147">
            <v>0.45300000905990601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31.514999999999997</v>
          </cell>
          <cell r="BX147">
            <v>60.912999999999997</v>
          </cell>
          <cell r="BY147">
            <v>383.08699999999999</v>
          </cell>
          <cell r="BZ147" t="str">
            <v>#N/A N/A</v>
          </cell>
          <cell r="CA147" t="str">
            <v>#N/A N/A</v>
          </cell>
          <cell r="CB147" t="str">
            <v>#N/A N/A</v>
          </cell>
          <cell r="CC147">
            <v>18.115999221801758</v>
          </cell>
          <cell r="CD147">
            <v>13.170000076293945</v>
          </cell>
          <cell r="CE147">
            <v>0</v>
          </cell>
          <cell r="CF147">
            <v>3.2809998989105225</v>
          </cell>
          <cell r="CG147">
            <v>16.607000350952148</v>
          </cell>
          <cell r="CH147">
            <v>29.056999999999999</v>
          </cell>
          <cell r="CI147">
            <v>46.527999999999999</v>
          </cell>
          <cell r="CJ147">
            <v>114.18599999999999</v>
          </cell>
          <cell r="CK147">
            <v>136.72199999999998</v>
          </cell>
          <cell r="CL147">
            <v>137.91200000000001</v>
          </cell>
          <cell r="CM147">
            <v>15.757999999999999</v>
          </cell>
          <cell r="CN147">
            <v>32.786000000000001</v>
          </cell>
          <cell r="CO147" t="str">
            <v>#N/A N/A</v>
          </cell>
          <cell r="CP147" t="str">
            <v>#N/A N/A</v>
          </cell>
          <cell r="CQ147" t="str">
            <v>#N/A N/A</v>
          </cell>
          <cell r="CR147">
            <v>-123.70699548721313</v>
          </cell>
          <cell r="CS147">
            <v>251.11901259422302</v>
          </cell>
          <cell r="CT147">
            <v>-174.85900592803955</v>
          </cell>
          <cell r="CU147">
            <v>-286.78200507164001</v>
          </cell>
          <cell r="CV147">
            <v>-353.55698585510254</v>
          </cell>
          <cell r="CW147">
            <v>-310.339</v>
          </cell>
          <cell r="CX147">
            <v>-256.12299999999999</v>
          </cell>
          <cell r="CY147">
            <v>-472.32900000000001</v>
          </cell>
          <cell r="CZ147">
            <v>-556.71</v>
          </cell>
          <cell r="DA147">
            <v>6017.8620000000001</v>
          </cell>
          <cell r="DB147">
            <v>-86.956999999999994</v>
          </cell>
          <cell r="DC147">
            <v>14151.388000000001</v>
          </cell>
          <cell r="DD147" t="str">
            <v>#N/A N/A</v>
          </cell>
          <cell r="DE147" t="str">
            <v>#N/A N/A</v>
          </cell>
          <cell r="DF147" t="str">
            <v>#N/A N/A</v>
          </cell>
          <cell r="DG147">
            <v>-2.199999988079071E-2</v>
          </cell>
          <cell r="DH147">
            <v>-0.14399999380111694</v>
          </cell>
          <cell r="DI147">
            <v>-0.25699999928474426</v>
          </cell>
          <cell r="DJ147">
            <v>-0.15099999308586121</v>
          </cell>
          <cell r="DK147">
            <v>-2.9200000762939453</v>
          </cell>
          <cell r="DL147">
            <v>-42.013999999999996</v>
          </cell>
          <cell r="DM147">
            <v>-57.134</v>
          </cell>
          <cell r="DN147">
            <v>-81.283999999999992</v>
          </cell>
          <cell r="DO147">
            <v>-137.12199999999999</v>
          </cell>
          <cell r="DP147">
            <v>1255.2939999999999</v>
          </cell>
          <cell r="DQ147">
            <v>3.423</v>
          </cell>
          <cell r="DR147">
            <v>3127.9629999999997</v>
          </cell>
          <cell r="DS147" t="str">
            <v>#N/A N/A</v>
          </cell>
          <cell r="DT147" t="str">
            <v>#N/A N/A</v>
          </cell>
          <cell r="DU147" t="str">
            <v>#N/A N/A</v>
          </cell>
          <cell r="DV147">
            <v>-123.68499755859375</v>
          </cell>
          <cell r="DW147">
            <v>251.26300048828125</v>
          </cell>
          <cell r="DX147">
            <v>-174.60200500488281</v>
          </cell>
          <cell r="DY147">
            <v>-286.63101196289062</v>
          </cell>
          <cell r="DZ147">
            <v>-350.63699340820312</v>
          </cell>
          <cell r="EA147">
            <v>-268.32499999999999</v>
          </cell>
          <cell r="EB147">
            <v>-198.989</v>
          </cell>
          <cell r="EC147">
            <v>-391.04499999999996</v>
          </cell>
          <cell r="ED147">
            <v>-419.58799999999997</v>
          </cell>
          <cell r="EE147">
            <v>4762.5680000000002</v>
          </cell>
          <cell r="EF147">
            <v>-90.38</v>
          </cell>
          <cell r="EG147">
            <v>11023.424999999999</v>
          </cell>
          <cell r="EH147" t="str">
            <v>#N/A N/A</v>
          </cell>
          <cell r="EI147" t="str">
            <v>#N/A N/A</v>
          </cell>
          <cell r="EJ147" t="str">
            <v>#N/A N/A</v>
          </cell>
          <cell r="EK147">
            <v>0.17000000178813934</v>
          </cell>
          <cell r="EL147">
            <v>0.9179999828338623</v>
          </cell>
          <cell r="EM147">
            <v>0.13099999725818634</v>
          </cell>
          <cell r="EN147">
            <v>1.4110000133514404</v>
          </cell>
          <cell r="EO147">
            <v>0.93199998140335083</v>
          </cell>
          <cell r="EP147">
            <v>6.7569999999999997</v>
          </cell>
          <cell r="EQ147">
            <v>2.8460000000000001</v>
          </cell>
          <cell r="ER147">
            <v>6.4719999999999995</v>
          </cell>
          <cell r="ES147">
            <v>134.465</v>
          </cell>
          <cell r="ET147">
            <v>3551.5809999999997</v>
          </cell>
          <cell r="EU147">
            <v>1268.1799999999998</v>
          </cell>
          <cell r="EV147">
            <v>402.05899999999997</v>
          </cell>
          <cell r="EW147" t="str">
            <v>#N/A N/A</v>
          </cell>
          <cell r="EX147" t="str">
            <v>#N/A N/A</v>
          </cell>
          <cell r="EY147" t="str">
            <v>#N/A N/A</v>
          </cell>
          <cell r="EZ147">
            <v>17.892000198364258</v>
          </cell>
          <cell r="FA147">
            <v>275.04501342773437</v>
          </cell>
          <cell r="FB147">
            <v>94.010002136230469</v>
          </cell>
          <cell r="FC147">
            <v>34.804000854492188</v>
          </cell>
          <cell r="FD147">
            <v>0</v>
          </cell>
          <cell r="FE147">
            <v>0</v>
          </cell>
          <cell r="FF147">
            <v>0</v>
          </cell>
          <cell r="FG147" t="str">
            <v>#N/A N/A</v>
          </cell>
          <cell r="FH147" t="str">
            <v>#N/A N/A</v>
          </cell>
          <cell r="FI147">
            <v>0</v>
          </cell>
          <cell r="FJ147">
            <v>0</v>
          </cell>
          <cell r="FK147">
            <v>7009.4409999999998</v>
          </cell>
          <cell r="FL147" t="str">
            <v>#N/A N/A</v>
          </cell>
          <cell r="FM147" t="str">
            <v>#N/A N/A</v>
          </cell>
          <cell r="FN147" t="str">
            <v>#N/A N/A</v>
          </cell>
          <cell r="FO147" t="str">
            <v>#N/A N/A</v>
          </cell>
          <cell r="FP147" t="str">
            <v>#N/A N/A</v>
          </cell>
          <cell r="FQ147" t="str">
            <v>#N/A N/A</v>
          </cell>
          <cell r="FR147">
            <v>0</v>
          </cell>
          <cell r="FS147">
            <v>0</v>
          </cell>
          <cell r="FT147">
            <v>0.95299999999999996</v>
          </cell>
          <cell r="FU147">
            <v>9.9999999999999992E-2</v>
          </cell>
          <cell r="FV147">
            <v>0.19999999999999998</v>
          </cell>
          <cell r="FW147">
            <v>0.19999999999999998</v>
          </cell>
          <cell r="FX147">
            <v>0.70199999999999996</v>
          </cell>
          <cell r="FY147">
            <v>0.498</v>
          </cell>
          <cell r="FZ147">
            <v>20.2</v>
          </cell>
          <cell r="GA147" t="str">
            <v>#N/A N/A</v>
          </cell>
          <cell r="GB147" t="str">
            <v>#N/A N/A</v>
          </cell>
          <cell r="GC147" t="str">
            <v>#N/A N/A</v>
          </cell>
          <cell r="GD147" t="str">
            <v>#N/A N/A</v>
          </cell>
          <cell r="GE147" t="str">
            <v>#N/A N/A</v>
          </cell>
          <cell r="GF147" t="str">
            <v>#N/A N/A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1689.722</v>
          </cell>
          <cell r="GM147">
            <v>1409.367</v>
          </cell>
          <cell r="GN147">
            <v>704.68399999999997</v>
          </cell>
          <cell r="GO147">
            <v>0</v>
          </cell>
          <cell r="GP147" t="str">
            <v>#N/A N/A</v>
          </cell>
          <cell r="GQ147" t="str">
            <v>#N/A N/A</v>
          </cell>
          <cell r="GR147" t="str">
            <v>#N/A N/A</v>
          </cell>
          <cell r="GS147">
            <v>1159.1290283203125</v>
          </cell>
          <cell r="GT147">
            <v>1126.14599609375</v>
          </cell>
          <cell r="GU147">
            <v>962.655029296875</v>
          </cell>
          <cell r="GV147">
            <v>969.406005859375</v>
          </cell>
          <cell r="GW147">
            <v>1019.4240112304687</v>
          </cell>
          <cell r="GX147">
            <v>1022.4649999999999</v>
          </cell>
          <cell r="GY147">
            <v>1017.7009999999999</v>
          </cell>
          <cell r="GZ147">
            <v>1194.1589999999999</v>
          </cell>
          <cell r="HA147">
            <v>1824.3869999999999</v>
          </cell>
          <cell r="HB147">
            <v>4961.6499999999996</v>
          </cell>
          <cell r="HC147">
            <v>2013.962</v>
          </cell>
          <cell r="HD147">
            <v>7526.1399999999994</v>
          </cell>
          <cell r="HE147" t="str">
            <v>#N/A N/A</v>
          </cell>
          <cell r="HF147" t="str">
            <v>#N/A N/A</v>
          </cell>
          <cell r="HG147" t="str">
            <v>#N/A N/A</v>
          </cell>
          <cell r="HH147">
            <v>94.500999450683594</v>
          </cell>
          <cell r="HI147">
            <v>95.505996704101563</v>
          </cell>
          <cell r="HJ147">
            <v>95.445999145507813</v>
          </cell>
          <cell r="HK147">
            <v>100.70400238037109</v>
          </cell>
          <cell r="HL147">
            <v>107.05599975585937</v>
          </cell>
          <cell r="HM147">
            <v>104.511</v>
          </cell>
          <cell r="HN147">
            <v>102.39</v>
          </cell>
          <cell r="HO147">
            <v>99.827999999999989</v>
          </cell>
          <cell r="HP147">
            <v>97.292999999999992</v>
          </cell>
          <cell r="HQ147">
            <v>94.942999999999998</v>
          </cell>
          <cell r="HR147">
            <v>92.478999999999999</v>
          </cell>
          <cell r="HS147">
            <v>798.803</v>
          </cell>
          <cell r="HT147" t="str">
            <v>#N/A N/A</v>
          </cell>
          <cell r="HU147" t="str">
            <v>#N/A N/A</v>
          </cell>
          <cell r="HV147" t="str">
            <v>#N/A N/A</v>
          </cell>
          <cell r="HW147">
            <v>1253.6309814453125</v>
          </cell>
          <cell r="HX147">
            <v>1221.6529541015625</v>
          </cell>
          <cell r="HY147">
            <v>1058.491943359375</v>
          </cell>
          <cell r="HZ147">
            <v>1070.4019775390625</v>
          </cell>
          <cell r="IA147">
            <v>1126.64501953125</v>
          </cell>
          <cell r="IB147">
            <v>1429.9159999999999</v>
          </cell>
          <cell r="IC147">
            <v>1480.153</v>
          </cell>
          <cell r="ID147">
            <v>1735.336</v>
          </cell>
          <cell r="IE147">
            <v>2500.1479999999997</v>
          </cell>
          <cell r="IF147">
            <v>5062.3819999999996</v>
          </cell>
          <cell r="IG147">
            <v>2813.7860000000001</v>
          </cell>
          <cell r="IH147">
            <v>8327.1679999999997</v>
          </cell>
          <cell r="II147" t="str">
            <v>#N/A N/A</v>
          </cell>
          <cell r="IJ147" t="str">
            <v>#N/A N/A</v>
          </cell>
          <cell r="IK147" t="str">
            <v>#N/A N/A</v>
          </cell>
          <cell r="IL147">
            <v>23.615999221801758</v>
          </cell>
          <cell r="IM147">
            <v>7.5399999618530273</v>
          </cell>
          <cell r="IN147">
            <v>8.5310001373291016</v>
          </cell>
          <cell r="IO147">
            <v>7.8579998016357422</v>
          </cell>
          <cell r="IP147">
            <v>24.530000686645508</v>
          </cell>
          <cell r="IQ147">
            <v>606.52199999999993</v>
          </cell>
          <cell r="IR147">
            <v>547.04099999999994</v>
          </cell>
          <cell r="IS147">
            <v>749.26599999999996</v>
          </cell>
          <cell r="IT147">
            <v>1093.721</v>
          </cell>
          <cell r="IU147">
            <v>321.83299999999997</v>
          </cell>
          <cell r="IV147">
            <v>158.10899999999998</v>
          </cell>
          <cell r="IW147">
            <v>10.107999999999999</v>
          </cell>
          <cell r="IX147" t="str">
            <v>#N/A N/A</v>
          </cell>
          <cell r="IY147" t="str">
            <v>#N/A N/A</v>
          </cell>
          <cell r="IZ147" t="str">
            <v>#N/A N/A</v>
          </cell>
          <cell r="JA147">
            <v>355.87701416015625</v>
          </cell>
          <cell r="JB147">
            <v>0</v>
          </cell>
          <cell r="JC147">
            <v>0</v>
          </cell>
          <cell r="JD147">
            <v>22.5</v>
          </cell>
          <cell r="JE147">
            <v>0</v>
          </cell>
          <cell r="JF147">
            <v>0</v>
          </cell>
          <cell r="JG147">
            <v>0</v>
          </cell>
          <cell r="JH147">
            <v>0</v>
          </cell>
          <cell r="JI147">
            <v>0</v>
          </cell>
          <cell r="JJ147">
            <v>0</v>
          </cell>
          <cell r="JK147">
            <v>0.5</v>
          </cell>
          <cell r="JL147">
            <v>0.5</v>
          </cell>
          <cell r="JM147" t="str">
            <v>#N/A N/A</v>
          </cell>
          <cell r="JN147" t="str">
            <v>#N/A N/A</v>
          </cell>
          <cell r="JO147" t="str">
            <v>#N/A N/A</v>
          </cell>
          <cell r="JP147">
            <v>564.39501953125</v>
          </cell>
          <cell r="JQ147">
            <v>256.34100341796875</v>
          </cell>
          <cell r="JR147">
            <v>247.51100158691406</v>
          </cell>
          <cell r="JS147">
            <v>486.03900146484375</v>
          </cell>
          <cell r="JT147">
            <v>840.91098785400391</v>
          </cell>
          <cell r="JU147">
            <v>1154.3710000000001</v>
          </cell>
          <cell r="JV147">
            <v>1403.597</v>
          </cell>
          <cell r="JW147">
            <v>2049.8249999999998</v>
          </cell>
          <cell r="JX147">
            <v>3234.2249999999999</v>
          </cell>
          <cell r="JY147">
            <v>2616.8449999999998</v>
          </cell>
          <cell r="JZ147">
            <v>458.33300000000003</v>
          </cell>
          <cell r="KA147">
            <v>4925.7190000000001</v>
          </cell>
          <cell r="KB147" t="str">
            <v>#N/A N/A</v>
          </cell>
          <cell r="KC147" t="str">
            <v>#N/A N/A</v>
          </cell>
          <cell r="KD147" t="str">
            <v>#N/A N/A</v>
          </cell>
          <cell r="KE147">
            <v>0</v>
          </cell>
          <cell r="KF147">
            <v>0</v>
          </cell>
          <cell r="KG147">
            <v>0</v>
          </cell>
          <cell r="KH147">
            <v>0</v>
          </cell>
          <cell r="KI147">
            <v>0</v>
          </cell>
          <cell r="KJ147">
            <v>0</v>
          </cell>
          <cell r="KK147">
            <v>0</v>
          </cell>
          <cell r="KL147">
            <v>0</v>
          </cell>
          <cell r="KM147">
            <v>0</v>
          </cell>
          <cell r="KN147">
            <v>0</v>
          </cell>
          <cell r="KO147">
            <v>0</v>
          </cell>
          <cell r="KP147">
            <v>0</v>
          </cell>
          <cell r="KQ147" t="str">
            <v>#N/A N/A</v>
          </cell>
          <cell r="KR147" t="str">
            <v>#N/A N/A</v>
          </cell>
          <cell r="KS147" t="str">
            <v>#N/A N/A</v>
          </cell>
          <cell r="KT147">
            <v>689.2359619140625</v>
          </cell>
          <cell r="KU147">
            <v>965.31201171875</v>
          </cell>
          <cell r="KV147">
            <v>810.98095703125</v>
          </cell>
          <cell r="KW147">
            <v>584.363037109375</v>
          </cell>
          <cell r="KX147">
            <v>285.734130859375</v>
          </cell>
          <cell r="KY147">
            <v>275.54500000000007</v>
          </cell>
          <cell r="KZ147">
            <v>76.55600000000004</v>
          </cell>
          <cell r="LA147">
            <v>-314.48900000000003</v>
          </cell>
          <cell r="LB147">
            <v>-734.07699999999977</v>
          </cell>
          <cell r="LC147">
            <v>2445.5370000000003</v>
          </cell>
          <cell r="LD147">
            <v>2355.453</v>
          </cell>
          <cell r="LE147">
            <v>3401.4490000000005</v>
          </cell>
          <cell r="LF147" t="str">
            <v>#N/A N/A</v>
          </cell>
          <cell r="LG147" t="str">
            <v>#N/A N/A</v>
          </cell>
          <cell r="LH147" t="str">
            <v>#N/A N/A</v>
          </cell>
          <cell r="LI147">
            <v>0</v>
          </cell>
          <cell r="LJ147">
            <v>0</v>
          </cell>
          <cell r="LK147">
            <v>-0.19200000166893005</v>
          </cell>
          <cell r="LL147">
            <v>-0.45100000500679016</v>
          </cell>
          <cell r="LM147">
            <v>0</v>
          </cell>
          <cell r="LN147" t="str">
            <v>#N/A N/A</v>
          </cell>
          <cell r="LO147" t="str">
            <v>#N/A N/A</v>
          </cell>
          <cell r="LP147">
            <v>0</v>
          </cell>
          <cell r="LQ147">
            <v>0</v>
          </cell>
          <cell r="LR147">
            <v>-0.17299999999999999</v>
          </cell>
          <cell r="LS147">
            <v>0</v>
          </cell>
          <cell r="LT147">
            <v>-4.0739999999999998</v>
          </cell>
          <cell r="LU147" t="str">
            <v>#N/A N/A</v>
          </cell>
          <cell r="LV147" t="str">
            <v>#N/A N/A</v>
          </cell>
          <cell r="LW147" t="str">
            <v>#N/A N/A</v>
          </cell>
          <cell r="LX147" t="str">
            <v>#N/A N/A</v>
          </cell>
          <cell r="LY147" t="str">
            <v>#N/A N/A</v>
          </cell>
          <cell r="LZ147" t="str">
            <v>#N/A N/A</v>
          </cell>
          <cell r="MA147" t="str">
            <v>#N/A N/A</v>
          </cell>
          <cell r="MB147" t="str">
            <v>#N/A N/A</v>
          </cell>
          <cell r="MC147" t="str">
            <v>#N/A N/A</v>
          </cell>
          <cell r="MD147" t="str">
            <v>#N/A N/A</v>
          </cell>
          <cell r="ME147" t="str">
            <v>#N/A N/A</v>
          </cell>
          <cell r="MF147" t="str">
            <v>#N/A N/A</v>
          </cell>
          <cell r="MG147" t="str">
            <v>#N/A N/A</v>
          </cell>
          <cell r="MH147" t="str">
            <v>#N/A N/A</v>
          </cell>
          <cell r="MI147" t="str">
            <v>#N/A N/A</v>
          </cell>
          <cell r="MJ147" t="str">
            <v>#N/A N/A</v>
          </cell>
          <cell r="MK147" t="str">
            <v>#N/A N/A</v>
          </cell>
          <cell r="ML147" t="str">
            <v>#N/A N/A</v>
          </cell>
          <cell r="MM147" t="str">
            <v>#N/A N/A</v>
          </cell>
          <cell r="MN147" t="str">
            <v>#N/A N/A</v>
          </cell>
          <cell r="MO147" t="str">
            <v>#N/A N/A</v>
          </cell>
          <cell r="MP147" t="str">
            <v>#N/A N/A</v>
          </cell>
          <cell r="MQ147" t="str">
            <v>#N/A N/A</v>
          </cell>
          <cell r="MR147" t="str">
            <v>#N/A N/A</v>
          </cell>
          <cell r="MS147" t="str">
            <v>#N/A N/A</v>
          </cell>
          <cell r="MT147" t="str">
            <v>#N/A N/A</v>
          </cell>
          <cell r="MU147" t="str">
            <v>#N/A N/A</v>
          </cell>
          <cell r="MV147" t="str">
            <v>#N/A N/A</v>
          </cell>
          <cell r="MW147">
            <v>696.94899999999996</v>
          </cell>
          <cell r="MX147">
            <v>-2.4019999999999997</v>
          </cell>
          <cell r="MY147" t="str">
            <v>#N/A N/A</v>
          </cell>
          <cell r="MZ147" t="str">
            <v>#N/A N/A</v>
          </cell>
          <cell r="NA147" t="str">
            <v>#N/A N/A</v>
          </cell>
          <cell r="NB147">
            <v>0</v>
          </cell>
          <cell r="NC147">
            <v>0</v>
          </cell>
          <cell r="ND147">
            <v>0</v>
          </cell>
          <cell r="NE147">
            <v>0</v>
          </cell>
          <cell r="NF147">
            <v>0</v>
          </cell>
          <cell r="NG147">
            <v>0</v>
          </cell>
          <cell r="NH147">
            <v>0</v>
          </cell>
          <cell r="NI147">
            <v>0</v>
          </cell>
          <cell r="NJ147">
            <v>0</v>
          </cell>
          <cell r="NK147">
            <v>0</v>
          </cell>
          <cell r="NL147">
            <v>-1310.9669999999999</v>
          </cell>
          <cell r="NM147">
            <v>-9410.4399999999987</v>
          </cell>
          <cell r="NN147" t="str">
            <v>#N/A N/A</v>
          </cell>
          <cell r="NO147" t="str">
            <v>#N/A N/A</v>
          </cell>
          <cell r="NP147" t="str">
            <v>#N/A N/A</v>
          </cell>
          <cell r="NQ147">
            <v>2.3250000476837158</v>
          </cell>
          <cell r="NR147">
            <v>2.3980000019073486</v>
          </cell>
          <cell r="NS147">
            <v>2.2579998970031738</v>
          </cell>
          <cell r="NT147">
            <v>2.622999906539917</v>
          </cell>
          <cell r="NU147">
            <v>2.7639999389648438</v>
          </cell>
          <cell r="NV147">
            <v>2.5449999999999999</v>
          </cell>
          <cell r="NW147">
            <v>2.52</v>
          </cell>
          <cell r="NX147">
            <v>2.5619999999999998</v>
          </cell>
          <cell r="NY147">
            <v>2.536</v>
          </cell>
          <cell r="NZ147">
            <v>2.5229999999999997</v>
          </cell>
          <cell r="OA147">
            <v>2.464</v>
          </cell>
          <cell r="OB147">
            <v>2.4339999999999997</v>
          </cell>
          <cell r="OC147" t="str">
            <v>#N/A N/A</v>
          </cell>
          <cell r="OD147" t="str">
            <v>CLP</v>
          </cell>
        </row>
        <row r="148">
          <cell r="C148" t="str">
            <v>SAN PATRICIO</v>
          </cell>
          <cell r="D148" t="str">
            <v>#N/A N/A</v>
          </cell>
          <cell r="E148" t="str">
            <v>#N/A N/A</v>
          </cell>
          <cell r="F148" t="str">
            <v>#N/A N/A</v>
          </cell>
          <cell r="G148" t="str">
            <v>#N/A N/A</v>
          </cell>
          <cell r="H148" t="str">
            <v>#N/A N/A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104.39100000000001</v>
          </cell>
          <cell r="P148">
            <v>124.98099999999999</v>
          </cell>
          <cell r="Q148">
            <v>277.88</v>
          </cell>
          <cell r="R148">
            <v>573.56399999999996</v>
          </cell>
          <cell r="S148" t="str">
            <v>#N/A N/A</v>
          </cell>
          <cell r="T148" t="str">
            <v>#N/A N/A</v>
          </cell>
          <cell r="U148" t="str">
            <v>#N/A N/A</v>
          </cell>
          <cell r="V148" t="str">
            <v>#N/A N/A</v>
          </cell>
          <cell r="W148" t="str">
            <v>#N/A N/A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26.797999999999998</v>
          </cell>
          <cell r="AH148" t="str">
            <v>#N/A N/A</v>
          </cell>
          <cell r="AI148" t="str">
            <v>#N/A N/A</v>
          </cell>
          <cell r="AJ148" t="str">
            <v>#N/A N/A</v>
          </cell>
          <cell r="AK148" t="str">
            <v>#N/A N/A</v>
          </cell>
          <cell r="AL148" t="str">
            <v>#N/A N/A</v>
          </cell>
          <cell r="AM148">
            <v>-104.86299896240234</v>
          </cell>
          <cell r="AN148" t="str">
            <v>#N/A N/A</v>
          </cell>
          <cell r="AO148" t="str">
            <v>#N/A N/A</v>
          </cell>
          <cell r="AP148" t="str">
            <v>#N/A N/A</v>
          </cell>
          <cell r="AQ148" t="str">
            <v>#N/A N/A</v>
          </cell>
          <cell r="AR148" t="str">
            <v>#N/A N/A</v>
          </cell>
          <cell r="AS148">
            <v>6966.6409999999996</v>
          </cell>
          <cell r="AT148" t="str">
            <v>#N/A N/A</v>
          </cell>
          <cell r="AU148" t="str">
            <v>#N/A N/A</v>
          </cell>
          <cell r="AV148" t="str">
            <v>#N/A N/A</v>
          </cell>
          <cell r="AW148" t="str">
            <v>#N/A N/A</v>
          </cell>
          <cell r="AX148" t="str">
            <v>#N/A N/A</v>
          </cell>
          <cell r="AY148" t="str">
            <v>#N/A N/A</v>
          </cell>
          <cell r="AZ148" t="str">
            <v>#N/A N/A</v>
          </cell>
          <cell r="BA148" t="str">
            <v>#N/A N/A</v>
          </cell>
          <cell r="BB148">
            <v>-104.86299896240234</v>
          </cell>
          <cell r="BC148">
            <v>-113.48000335693359</v>
          </cell>
          <cell r="BD148">
            <v>-95.816000000000003</v>
          </cell>
          <cell r="BE148">
            <v>-146.20999999999998</v>
          </cell>
          <cell r="BF148">
            <v>-164.72399999999999</v>
          </cell>
          <cell r="BG148">
            <v>1198.29</v>
          </cell>
          <cell r="BH148">
            <v>6966.6409999999996</v>
          </cell>
          <cell r="BI148">
            <v>5621.201</v>
          </cell>
          <cell r="BJ148">
            <v>1855.1409999999998</v>
          </cell>
          <cell r="BK148">
            <v>2840.2289999999998</v>
          </cell>
          <cell r="BL148" t="str">
            <v>#N/A N/A</v>
          </cell>
          <cell r="BM148" t="str">
            <v>#N/A N/A</v>
          </cell>
          <cell r="BN148" t="str">
            <v>#N/A N/A</v>
          </cell>
          <cell r="BO148" t="str">
            <v>#N/A N/A</v>
          </cell>
          <cell r="BP148" t="str">
            <v>#N/A N/A</v>
          </cell>
          <cell r="BQ148" t="str">
            <v>#N/A N/A</v>
          </cell>
          <cell r="BR148" t="str">
            <v>#N/A N/A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88.328999999999994</v>
          </cell>
          <cell r="BY148">
            <v>94.712999999999994</v>
          </cell>
          <cell r="BZ148">
            <v>44.622999999999998</v>
          </cell>
          <cell r="CA148" t="str">
            <v>#N/A N/A</v>
          </cell>
          <cell r="CB148" t="str">
            <v>#N/A N/A</v>
          </cell>
          <cell r="CC148" t="str">
            <v>#N/A N/A</v>
          </cell>
          <cell r="CD148" t="str">
            <v>#N/A N/A</v>
          </cell>
          <cell r="CE148" t="str">
            <v>#N/A N/A</v>
          </cell>
          <cell r="CF148">
            <v>2.7690000534057617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48.187999999999995</v>
          </cell>
          <cell r="CL148">
            <v>77.484999999999999</v>
          </cell>
          <cell r="CM148" t="str">
            <v>#N/A N/A</v>
          </cell>
          <cell r="CN148">
            <v>0.69399999999999995</v>
          </cell>
          <cell r="CO148">
            <v>0</v>
          </cell>
          <cell r="CP148" t="str">
            <v>#N/A N/A</v>
          </cell>
          <cell r="CQ148" t="str">
            <v>#N/A N/A</v>
          </cell>
          <cell r="CR148" t="str">
            <v>#N/A N/A</v>
          </cell>
          <cell r="CS148" t="str">
            <v>#N/A N/A</v>
          </cell>
          <cell r="CT148" t="str">
            <v>#N/A N/A</v>
          </cell>
          <cell r="CU148">
            <v>-92.737998962402344</v>
          </cell>
          <cell r="CV148">
            <v>-83.151002883911133</v>
          </cell>
          <cell r="CW148">
            <v>-95.816000000000003</v>
          </cell>
          <cell r="CX148">
            <v>-146.066</v>
          </cell>
          <cell r="CY148">
            <v>10317.675999999999</v>
          </cell>
          <cell r="CZ148">
            <v>1111.981</v>
          </cell>
          <cell r="DA148">
            <v>6505.3879999999999</v>
          </cell>
          <cell r="DB148">
            <v>5307.2079999999996</v>
          </cell>
          <cell r="DC148">
            <v>2049.6999999999998</v>
          </cell>
          <cell r="DD148">
            <v>2903.096</v>
          </cell>
          <cell r="DE148" t="str">
            <v>#N/A N/A</v>
          </cell>
          <cell r="DF148" t="str">
            <v>#N/A N/A</v>
          </cell>
          <cell r="DG148" t="str">
            <v>#N/A N/A</v>
          </cell>
          <cell r="DH148" t="str">
            <v>#N/A N/A</v>
          </cell>
          <cell r="DI148" t="str">
            <v>#N/A N/A</v>
          </cell>
          <cell r="DJ148">
            <v>-12.543000221252441</v>
          </cell>
          <cell r="DK148">
            <v>1.7359999418258667</v>
          </cell>
          <cell r="DL148">
            <v>-14.366999999999999</v>
          </cell>
          <cell r="DM148">
            <v>-87.128</v>
          </cell>
          <cell r="DN148">
            <v>1653.634</v>
          </cell>
          <cell r="DO148">
            <v>1135.78</v>
          </cell>
          <cell r="DP148">
            <v>1242.8809999999999</v>
          </cell>
          <cell r="DQ148">
            <v>1115.3909999999998</v>
          </cell>
          <cell r="DR148">
            <v>228.964</v>
          </cell>
          <cell r="DS148">
            <v>560.51699999999994</v>
          </cell>
          <cell r="DT148" t="str">
            <v>#N/A N/A</v>
          </cell>
          <cell r="DU148" t="str">
            <v>#N/A N/A</v>
          </cell>
          <cell r="DV148" t="str">
            <v>#N/A N/A</v>
          </cell>
          <cell r="DW148" t="str">
            <v>#N/A N/A</v>
          </cell>
          <cell r="DX148" t="str">
            <v>#N/A N/A</v>
          </cell>
          <cell r="DY148">
            <v>-80.194999694824219</v>
          </cell>
          <cell r="DZ148">
            <v>-84.887001037597656</v>
          </cell>
          <cell r="EA148">
            <v>-81.448999999999998</v>
          </cell>
          <cell r="EB148">
            <v>-58.937999999999995</v>
          </cell>
          <cell r="EC148">
            <v>8664.0419999999995</v>
          </cell>
          <cell r="ED148">
            <v>-23.798999999999999</v>
          </cell>
          <cell r="EE148">
            <v>5262.5069999999996</v>
          </cell>
          <cell r="EF148">
            <v>4191.817</v>
          </cell>
          <cell r="EG148">
            <v>1820.7359999999999</v>
          </cell>
          <cell r="EH148">
            <v>2342.5789999999997</v>
          </cell>
          <cell r="EI148" t="str">
            <v>#N/A N/A</v>
          </cell>
          <cell r="EJ148" t="str">
            <v>#N/A N/A</v>
          </cell>
          <cell r="EK148" t="str">
            <v>#N/A N/A</v>
          </cell>
          <cell r="EL148" t="str">
            <v>#N/A N/A</v>
          </cell>
          <cell r="EM148" t="str">
            <v>#N/A N/A</v>
          </cell>
          <cell r="EN148">
            <v>2.8499999046325684</v>
          </cell>
          <cell r="EO148">
            <v>7.2979998588562012</v>
          </cell>
          <cell r="EP148">
            <v>0</v>
          </cell>
          <cell r="EQ148">
            <v>2.34</v>
          </cell>
          <cell r="ER148">
            <v>3.0859999999999999</v>
          </cell>
          <cell r="ES148">
            <v>44.268000000000001</v>
          </cell>
          <cell r="ET148">
            <v>9.7929999999999993</v>
          </cell>
          <cell r="EU148">
            <v>6442.6659999999993</v>
          </cell>
          <cell r="EV148">
            <v>1117.3399999999999</v>
          </cell>
          <cell r="EW148">
            <v>2058.9189999999999</v>
          </cell>
          <cell r="EX148" t="str">
            <v>#N/A N/A</v>
          </cell>
          <cell r="EY148" t="str">
            <v>#N/A N/A</v>
          </cell>
          <cell r="EZ148" t="str">
            <v>#N/A N/A</v>
          </cell>
          <cell r="FA148" t="str">
            <v>#N/A N/A</v>
          </cell>
          <cell r="FB148" t="str">
            <v>#N/A N/A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 t="str">
            <v>#N/A N/A</v>
          </cell>
          <cell r="FN148" t="str">
            <v>#N/A N/A</v>
          </cell>
          <cell r="FO148" t="str">
            <v>#N/A N/A</v>
          </cell>
          <cell r="FP148" t="str">
            <v>#N/A N/A</v>
          </cell>
          <cell r="FQ148" t="str">
            <v>#N/A N/A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 t="str">
            <v>#N/A N/A</v>
          </cell>
          <cell r="FX148" t="str">
            <v>#N/A N/A</v>
          </cell>
          <cell r="FY148">
            <v>3.33</v>
          </cell>
          <cell r="FZ148">
            <v>4.3319999999999999</v>
          </cell>
          <cell r="GA148">
            <v>140.61099999999999</v>
          </cell>
          <cell r="GB148" t="str">
            <v>#N/A N/A</v>
          </cell>
          <cell r="GC148" t="str">
            <v>#N/A N/A</v>
          </cell>
          <cell r="GD148" t="str">
            <v>#N/A N/A</v>
          </cell>
          <cell r="GE148" t="str">
            <v>#N/A N/A</v>
          </cell>
          <cell r="GF148" t="str">
            <v>#N/A N/A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 t="str">
            <v>#N/A N/A</v>
          </cell>
          <cell r="GR148" t="str">
            <v>#N/A N/A</v>
          </cell>
          <cell r="GS148" t="str">
            <v>#N/A N/A</v>
          </cell>
          <cell r="GT148" t="str">
            <v>#N/A N/A</v>
          </cell>
          <cell r="GU148" t="str">
            <v>#N/A N/A</v>
          </cell>
          <cell r="GV148">
            <v>31.207000732421875</v>
          </cell>
          <cell r="GW148">
            <v>17.202999114990234</v>
          </cell>
          <cell r="GX148">
            <v>14.366</v>
          </cell>
          <cell r="GY148">
            <v>22.521999999999998</v>
          </cell>
          <cell r="GZ148">
            <v>36.513999999999996</v>
          </cell>
          <cell r="HA148">
            <v>95.168999999999997</v>
          </cell>
          <cell r="HB148">
            <v>315.02999999999997</v>
          </cell>
          <cell r="HC148">
            <v>6482.1579999999994</v>
          </cell>
          <cell r="HD148">
            <v>1537.864</v>
          </cell>
          <cell r="HE148">
            <v>2274.605</v>
          </cell>
          <cell r="HF148" t="str">
            <v>#N/A N/A</v>
          </cell>
          <cell r="HG148" t="str">
            <v>#N/A N/A</v>
          </cell>
          <cell r="HH148" t="str">
            <v>#N/A N/A</v>
          </cell>
          <cell r="HI148" t="str">
            <v>#N/A N/A</v>
          </cell>
          <cell r="HJ148" t="str">
            <v>#N/A N/A</v>
          </cell>
          <cell r="HK148">
            <v>14464.419921875</v>
          </cell>
          <cell r="HL148">
            <v>15751.75390625</v>
          </cell>
          <cell r="HM148" t="str">
            <v>#N/A N/A</v>
          </cell>
          <cell r="HN148" t="str">
            <v>#N/A N/A</v>
          </cell>
          <cell r="HO148" t="str">
            <v>#N/A N/A</v>
          </cell>
          <cell r="HP148">
            <v>0</v>
          </cell>
          <cell r="HQ148">
            <v>0</v>
          </cell>
          <cell r="HR148">
            <v>644.56700000000001</v>
          </cell>
          <cell r="HS148">
            <v>204.36699999999999</v>
          </cell>
          <cell r="HT148">
            <v>0</v>
          </cell>
          <cell r="HU148" t="str">
            <v>#N/A N/A</v>
          </cell>
          <cell r="HV148" t="str">
            <v>#N/A N/A</v>
          </cell>
          <cell r="HW148" t="str">
            <v>#N/A N/A</v>
          </cell>
          <cell r="HX148" t="str">
            <v>#N/A N/A</v>
          </cell>
          <cell r="HY148" t="str">
            <v>#N/A N/A</v>
          </cell>
          <cell r="HZ148">
            <v>14495.626953125</v>
          </cell>
          <cell r="IA148">
            <v>15768.95703125</v>
          </cell>
          <cell r="IB148">
            <v>38657.824000000001</v>
          </cell>
          <cell r="IC148">
            <v>38665.979999999996</v>
          </cell>
          <cell r="ID148">
            <v>49880.09</v>
          </cell>
          <cell r="IE148">
            <v>51300.521999999997</v>
          </cell>
          <cell r="IF148">
            <v>58326.464</v>
          </cell>
          <cell r="IG148">
            <v>70694.342999999993</v>
          </cell>
          <cell r="IH148">
            <v>67584.422999999995</v>
          </cell>
          <cell r="II148">
            <v>69749.167000000001</v>
          </cell>
          <cell r="IJ148" t="str">
            <v>#N/A N/A</v>
          </cell>
          <cell r="IK148" t="str">
            <v>#N/A N/A</v>
          </cell>
          <cell r="IL148" t="str">
            <v>#N/A N/A</v>
          </cell>
          <cell r="IM148" t="str">
            <v>#N/A N/A</v>
          </cell>
          <cell r="IN148" t="str">
            <v>#N/A N/A</v>
          </cell>
          <cell r="IO148">
            <v>29.676000595092773</v>
          </cell>
          <cell r="IP148">
            <v>0.81999999284744263</v>
          </cell>
          <cell r="IQ148">
            <v>1.77</v>
          </cell>
          <cell r="IR148">
            <v>1.7029999999999998</v>
          </cell>
          <cell r="IS148">
            <v>1.23</v>
          </cell>
          <cell r="IT148">
            <v>12.437999999999999</v>
          </cell>
          <cell r="IU148">
            <v>36.695</v>
          </cell>
          <cell r="IV148">
            <v>86.631999999999991</v>
          </cell>
          <cell r="IW148">
            <v>142.03100000000001</v>
          </cell>
          <cell r="IX148">
            <v>94.445999999999998</v>
          </cell>
          <cell r="IY148" t="str">
            <v>#N/A N/A</v>
          </cell>
          <cell r="IZ148" t="str">
            <v>#N/A N/A</v>
          </cell>
          <cell r="JA148" t="str">
            <v>#N/A N/A</v>
          </cell>
          <cell r="JB148" t="str">
            <v>#N/A N/A</v>
          </cell>
          <cell r="JC148" t="str">
            <v>#N/A N/A</v>
          </cell>
          <cell r="JD148">
            <v>0</v>
          </cell>
          <cell r="JE148">
            <v>0</v>
          </cell>
          <cell r="JF148">
            <v>0</v>
          </cell>
          <cell r="JG148">
            <v>0</v>
          </cell>
          <cell r="JH148">
            <v>0</v>
          </cell>
          <cell r="JI148">
            <v>0</v>
          </cell>
          <cell r="JJ148">
            <v>0</v>
          </cell>
          <cell r="JK148">
            <v>0</v>
          </cell>
          <cell r="JL148">
            <v>0</v>
          </cell>
          <cell r="JM148">
            <v>0</v>
          </cell>
          <cell r="JN148" t="str">
            <v>#N/A N/A</v>
          </cell>
          <cell r="JO148" t="str">
            <v>#N/A N/A</v>
          </cell>
          <cell r="JP148" t="str">
            <v>#N/A N/A</v>
          </cell>
          <cell r="JQ148" t="str">
            <v>#N/A N/A</v>
          </cell>
          <cell r="JR148" t="str">
            <v>#N/A N/A</v>
          </cell>
          <cell r="JS148">
            <v>301.42298889160156</v>
          </cell>
          <cell r="JT148">
            <v>396.35500365495682</v>
          </cell>
          <cell r="JU148">
            <v>4366.5569999999998</v>
          </cell>
          <cell r="JV148">
            <v>4433.6509999999998</v>
          </cell>
          <cell r="JW148">
            <v>6983.7190000000001</v>
          </cell>
          <cell r="JX148">
            <v>8427.9490000000005</v>
          </cell>
          <cell r="JY148">
            <v>11770.136</v>
          </cell>
          <cell r="JZ148">
            <v>12031.659</v>
          </cell>
          <cell r="KA148">
            <v>10778.678</v>
          </cell>
          <cell r="KB148">
            <v>11300.909</v>
          </cell>
          <cell r="KC148" t="str">
            <v>#N/A N/A</v>
          </cell>
          <cell r="KD148" t="str">
            <v>#N/A N/A</v>
          </cell>
          <cell r="KE148" t="str">
            <v>#N/A N/A</v>
          </cell>
          <cell r="KF148" t="str">
            <v>#N/A N/A</v>
          </cell>
          <cell r="KG148" t="str">
            <v>#N/A N/A</v>
          </cell>
          <cell r="KH148">
            <v>0</v>
          </cell>
          <cell r="KI148">
            <v>0</v>
          </cell>
          <cell r="KJ148">
            <v>0</v>
          </cell>
          <cell r="KK148">
            <v>0</v>
          </cell>
          <cell r="KL148">
            <v>0</v>
          </cell>
          <cell r="KM148">
            <v>0</v>
          </cell>
          <cell r="KN148">
            <v>0</v>
          </cell>
          <cell r="KO148">
            <v>0</v>
          </cell>
          <cell r="KP148">
            <v>0</v>
          </cell>
          <cell r="KQ148">
            <v>0</v>
          </cell>
          <cell r="KR148" t="str">
            <v>#N/A N/A</v>
          </cell>
          <cell r="KS148" t="str">
            <v>#N/A N/A</v>
          </cell>
          <cell r="KT148" t="str">
            <v>#N/A N/A</v>
          </cell>
          <cell r="KU148" t="str">
            <v>#N/A N/A</v>
          </cell>
          <cell r="KV148" t="str">
            <v>#N/A N/A</v>
          </cell>
          <cell r="KW148">
            <v>14194.204345703125</v>
          </cell>
          <cell r="KX148">
            <v>15372.602294921875</v>
          </cell>
          <cell r="KY148">
            <v>34291.267</v>
          </cell>
          <cell r="KZ148">
            <v>34232.328999999998</v>
          </cell>
          <cell r="LA148">
            <v>42896.370999999999</v>
          </cell>
          <cell r="LB148">
            <v>42872.572999999997</v>
          </cell>
          <cell r="LC148">
            <v>46556.328000000001</v>
          </cell>
          <cell r="LD148">
            <v>58662.683999999987</v>
          </cell>
          <cell r="LE148">
            <v>56805.744999999995</v>
          </cell>
          <cell r="LF148">
            <v>58448.257999999994</v>
          </cell>
          <cell r="LG148" t="str">
            <v>#N/A N/A</v>
          </cell>
          <cell r="LH148" t="str">
            <v>#N/A N/A</v>
          </cell>
          <cell r="LI148" t="str">
            <v>#N/A N/A</v>
          </cell>
          <cell r="LJ148" t="str">
            <v>#N/A N/A</v>
          </cell>
          <cell r="LK148" t="str">
            <v>#N/A N/A</v>
          </cell>
          <cell r="LL148">
            <v>0</v>
          </cell>
          <cell r="LM148">
            <v>0</v>
          </cell>
          <cell r="LN148" t="str">
            <v>#N/A N/A</v>
          </cell>
          <cell r="LO148">
            <v>0</v>
          </cell>
          <cell r="LP148">
            <v>0</v>
          </cell>
          <cell r="LQ148">
            <v>-12.538</v>
          </cell>
          <cell r="LR148">
            <v>0</v>
          </cell>
          <cell r="LS148">
            <v>-225</v>
          </cell>
          <cell r="LT148">
            <v>-324.18899999999996</v>
          </cell>
          <cell r="LU148">
            <v>-78.421999999999997</v>
          </cell>
          <cell r="LV148" t="str">
            <v>#N/A N/A</v>
          </cell>
          <cell r="LW148" t="str">
            <v>#N/A N/A</v>
          </cell>
          <cell r="LX148" t="str">
            <v>#N/A N/A</v>
          </cell>
          <cell r="LY148" t="str">
            <v>#N/A N/A</v>
          </cell>
          <cell r="LZ148" t="str">
            <v>#N/A N/A</v>
          </cell>
          <cell r="MA148" t="str">
            <v>#N/A N/A</v>
          </cell>
          <cell r="MB148" t="str">
            <v>#N/A N/A</v>
          </cell>
          <cell r="MC148" t="str">
            <v>#N/A N/A</v>
          </cell>
          <cell r="MD148" t="str">
            <v>#N/A N/A</v>
          </cell>
          <cell r="ME148" t="str">
            <v>#N/A N/A</v>
          </cell>
          <cell r="MF148" t="str">
            <v>#N/A N/A</v>
          </cell>
          <cell r="MG148" t="str">
            <v>#N/A N/A</v>
          </cell>
          <cell r="MH148" t="str">
            <v>#N/A N/A</v>
          </cell>
          <cell r="MI148" t="str">
            <v>#N/A N/A</v>
          </cell>
          <cell r="MJ148" t="str">
            <v>#N/A N/A</v>
          </cell>
          <cell r="MK148" t="str">
            <v>#N/A N/A</v>
          </cell>
          <cell r="ML148" t="str">
            <v>#N/A N/A</v>
          </cell>
          <cell r="MM148" t="str">
            <v>#N/A N/A</v>
          </cell>
          <cell r="MN148" t="str">
            <v>#N/A N/A</v>
          </cell>
          <cell r="MO148" t="str">
            <v>#N/A N/A</v>
          </cell>
          <cell r="MP148" t="str">
            <v>#N/A N/A</v>
          </cell>
          <cell r="MQ148" t="str">
            <v>#N/A N/A</v>
          </cell>
          <cell r="MR148">
            <v>9.9049999999999994</v>
          </cell>
          <cell r="MS148">
            <v>14.366999999999999</v>
          </cell>
          <cell r="MT148">
            <v>20.181999999999999</v>
          </cell>
          <cell r="MU148">
            <v>-10.445</v>
          </cell>
          <cell r="MV148">
            <v>-7.8979999999999997</v>
          </cell>
          <cell r="MW148">
            <v>-30.38</v>
          </cell>
          <cell r="MX148">
            <v>779.678</v>
          </cell>
          <cell r="MY148">
            <v>99.010999999999996</v>
          </cell>
          <cell r="MZ148" t="str">
            <v>#N/A N/A</v>
          </cell>
          <cell r="NA148" t="str">
            <v>#N/A N/A</v>
          </cell>
          <cell r="NB148" t="str">
            <v>#N/A N/A</v>
          </cell>
          <cell r="NC148" t="str">
            <v>#N/A N/A</v>
          </cell>
          <cell r="ND148" t="str">
            <v>#N/A N/A</v>
          </cell>
          <cell r="NE148">
            <v>0</v>
          </cell>
          <cell r="NF148">
            <v>0</v>
          </cell>
          <cell r="NG148">
            <v>0</v>
          </cell>
          <cell r="NH148">
            <v>0</v>
          </cell>
          <cell r="NI148">
            <v>0</v>
          </cell>
          <cell r="NJ148">
            <v>0</v>
          </cell>
          <cell r="NK148">
            <v>0</v>
          </cell>
          <cell r="NL148">
            <v>-48.114999999999995</v>
          </cell>
          <cell r="NM148">
            <v>-4389</v>
          </cell>
          <cell r="NN148">
            <v>-546.22</v>
          </cell>
          <cell r="NO148" t="str">
            <v>#N/A N/A</v>
          </cell>
          <cell r="NP148" t="str">
            <v>#N/A N/A</v>
          </cell>
          <cell r="NQ148" t="str">
            <v>#N/A N/A</v>
          </cell>
          <cell r="NR148" t="str">
            <v>#N/A N/A</v>
          </cell>
          <cell r="NS148" t="str">
            <v>#N/A N/A</v>
          </cell>
          <cell r="NT148">
            <v>0</v>
          </cell>
          <cell r="NU148" t="str">
            <v>#N/A N/A</v>
          </cell>
          <cell r="NV148" t="str">
            <v>#N/A N/A</v>
          </cell>
          <cell r="NW148" t="str">
            <v>#N/A N/A</v>
          </cell>
          <cell r="NX148" t="str">
            <v>#N/A N/A</v>
          </cell>
          <cell r="NY148" t="str">
            <v>#N/A N/A</v>
          </cell>
          <cell r="NZ148">
            <v>0</v>
          </cell>
          <cell r="OA148" t="str">
            <v>#N/A N/A</v>
          </cell>
          <cell r="OB148" t="str">
            <v>#N/A N/A</v>
          </cell>
          <cell r="OC148" t="str">
            <v>#N/A N/A</v>
          </cell>
          <cell r="OD148" t="str">
            <v>CLP</v>
          </cell>
        </row>
        <row r="149">
          <cell r="C149" t="str">
            <v>INVERMAR SA</v>
          </cell>
          <cell r="D149" t="str">
            <v>#N/A N/A</v>
          </cell>
          <cell r="E149" t="str">
            <v>#N/A N/A</v>
          </cell>
          <cell r="F149" t="str">
            <v>#N/A N/A</v>
          </cell>
          <cell r="G149">
            <v>31197.551236702478</v>
          </cell>
          <cell r="H149">
            <v>42911.792703039755</v>
          </cell>
          <cell r="I149">
            <v>36545.914721637957</v>
          </cell>
          <cell r="J149">
            <v>42169.101818399198</v>
          </cell>
          <cell r="K149">
            <v>33180.176736551199</v>
          </cell>
          <cell r="L149">
            <v>26214.098210891196</v>
          </cell>
          <cell r="M149">
            <v>59806.41855360577</v>
          </cell>
          <cell r="N149">
            <v>71498.958335980991</v>
          </cell>
          <cell r="O149">
            <v>66735.481381856982</v>
          </cell>
          <cell r="P149">
            <v>56818.344271607377</v>
          </cell>
          <cell r="Q149">
            <v>44396.602256917089</v>
          </cell>
          <cell r="R149" t="str">
            <v>#N/A N/A</v>
          </cell>
          <cell r="S149" t="str">
            <v>#N/A N/A</v>
          </cell>
          <cell r="T149" t="str">
            <v>#N/A N/A</v>
          </cell>
          <cell r="U149" t="str">
            <v>#N/A N/A</v>
          </cell>
          <cell r="V149">
            <v>22738.460085184084</v>
          </cell>
          <cell r="W149">
            <v>30346.62960456964</v>
          </cell>
          <cell r="X149">
            <v>27706.391005324178</v>
          </cell>
          <cell r="Y149">
            <v>55121.814787073061</v>
          </cell>
          <cell r="Z149">
            <v>55632.769580197455</v>
          </cell>
          <cell r="AA149">
            <v>14104.928704720332</v>
          </cell>
          <cell r="AB149">
            <v>51574.136237819264</v>
          </cell>
          <cell r="AC149">
            <v>94103.480118731371</v>
          </cell>
          <cell r="AD149">
            <v>65204.578356838887</v>
          </cell>
          <cell r="AE149">
            <v>69817.642570722441</v>
          </cell>
          <cell r="AF149">
            <v>46690.709323738643</v>
          </cell>
          <cell r="AG149" t="str">
            <v>#N/A N/A</v>
          </cell>
          <cell r="AH149" t="str">
            <v>#N/A N/A</v>
          </cell>
          <cell r="AI149" t="str">
            <v>#N/A N/A</v>
          </cell>
          <cell r="AJ149" t="str">
            <v>#N/A N/A</v>
          </cell>
          <cell r="AK149">
            <v>7856.0299981584803</v>
          </cell>
          <cell r="AL149">
            <v>12100.986405837262</v>
          </cell>
          <cell r="AM149">
            <v>8814.459953313979</v>
          </cell>
          <cell r="AN149">
            <v>-13120.801611395698</v>
          </cell>
          <cell r="AO149">
            <v>-21159.004764400393</v>
          </cell>
          <cell r="AP149">
            <v>12747.567696406924</v>
          </cell>
          <cell r="AQ149">
            <v>20414.802567708648</v>
          </cell>
          <cell r="AR149">
            <v>-25921.764534044287</v>
          </cell>
          <cell r="AS149">
            <v>16641.758126329441</v>
          </cell>
          <cell r="AT149">
            <v>-1565.1901785523858</v>
          </cell>
          <cell r="AU149">
            <v>-11224.364027850737</v>
          </cell>
          <cell r="AV149" t="str">
            <v>#N/A N/A</v>
          </cell>
          <cell r="AW149" t="str">
            <v>#N/A N/A</v>
          </cell>
          <cell r="AX149" t="str">
            <v>#N/A N/A</v>
          </cell>
          <cell r="AY149" t="str">
            <v>#N/A N/A</v>
          </cell>
          <cell r="AZ149">
            <v>5675.9438680843787</v>
          </cell>
          <cell r="BA149">
            <v>9512.7300161186467</v>
          </cell>
          <cell r="BB149">
            <v>5252.5452247790208</v>
          </cell>
          <cell r="BC149">
            <v>-17158.57526155344</v>
          </cell>
          <cell r="BD149">
            <v>-26278.046835799687</v>
          </cell>
          <cell r="BE149">
            <v>8004.4527079278359</v>
          </cell>
          <cell r="BF149">
            <v>15231.173332791841</v>
          </cell>
          <cell r="BG149">
            <v>-31963.416300548335</v>
          </cell>
          <cell r="BH149">
            <v>10868.916039756336</v>
          </cell>
          <cell r="BI149">
            <v>-8337.4061808665774</v>
          </cell>
          <cell r="BJ149">
            <v>-17810.101181149301</v>
          </cell>
          <cell r="BK149" t="str">
            <v>#N/A N/A</v>
          </cell>
          <cell r="BL149" t="str">
            <v>#N/A N/A</v>
          </cell>
          <cell r="BM149" t="str">
            <v>#N/A N/A</v>
          </cell>
          <cell r="BN149" t="str">
            <v>#N/A N/A</v>
          </cell>
          <cell r="BO149">
            <v>0.55942678778772914</v>
          </cell>
          <cell r="BP149">
            <v>4.7744016421944888</v>
          </cell>
          <cell r="BQ149">
            <v>8.8760705715084853</v>
          </cell>
          <cell r="BR149">
            <v>27.229183643509746</v>
          </cell>
          <cell r="BS149" t="str">
            <v>#N/A N/A</v>
          </cell>
          <cell r="BT149" t="str">
            <v>#N/A N/A</v>
          </cell>
          <cell r="BU149" t="str">
            <v>#N/A N/A</v>
          </cell>
          <cell r="BV149" t="str">
            <v>#N/A N/A</v>
          </cell>
          <cell r="BW149" t="str">
            <v>#N/A N/A</v>
          </cell>
          <cell r="BX149">
            <v>0</v>
          </cell>
          <cell r="BY149">
            <v>0</v>
          </cell>
          <cell r="BZ149" t="str">
            <v>#N/A N/A</v>
          </cell>
          <cell r="CA149" t="str">
            <v>#N/A N/A</v>
          </cell>
          <cell r="CB149" t="str">
            <v>#N/A N/A</v>
          </cell>
          <cell r="CC149" t="str">
            <v>#N/A N/A</v>
          </cell>
          <cell r="CD149">
            <v>1544.5772418364952</v>
          </cell>
          <cell r="CE149">
            <v>1562.2903469795024</v>
          </cell>
          <cell r="CF149">
            <v>2323.9641095807146</v>
          </cell>
          <cell r="CG149">
            <v>4148.7848790987309</v>
          </cell>
          <cell r="CH149">
            <v>4097.0215373203664</v>
          </cell>
          <cell r="CI149">
            <v>3755.4334433614795</v>
          </cell>
          <cell r="CJ149">
            <v>3318.0644351524943</v>
          </cell>
          <cell r="CK149">
            <v>3467.0317510591112</v>
          </cell>
          <cell r="CL149">
            <v>3389.7859214154823</v>
          </cell>
          <cell r="CM149">
            <v>2694.8442133281605</v>
          </cell>
          <cell r="CN149">
            <v>1469.1713064918958</v>
          </cell>
          <cell r="CO149" t="str">
            <v>#N/A N/A</v>
          </cell>
          <cell r="CP149" t="str">
            <v>#N/A N/A</v>
          </cell>
          <cell r="CQ149" t="str">
            <v>#N/A N/A</v>
          </cell>
          <cell r="CR149" t="str">
            <v>#N/A N/A</v>
          </cell>
          <cell r="CS149">
            <v>5317.9107822529913</v>
          </cell>
          <cell r="CT149">
            <v>9409.284709784919</v>
          </cell>
          <cell r="CU149">
            <v>3739.9583405953927</v>
          </cell>
          <cell r="CV149">
            <v>-21181.68698297357</v>
          </cell>
          <cell r="CW149">
            <v>-29693.907782208233</v>
          </cell>
          <cell r="CX149">
            <v>5093.9280514842058</v>
          </cell>
          <cell r="CY149">
            <v>13292.572420825196</v>
          </cell>
          <cell r="CZ149">
            <v>-36802.379117638833</v>
          </cell>
          <cell r="DA149">
            <v>5335.8658833155132</v>
          </cell>
          <cell r="DB149">
            <v>-11341.635177847325</v>
          </cell>
          <cell r="DC149">
            <v>35614.309964010536</v>
          </cell>
          <cell r="DD149" t="str">
            <v>#N/A N/A</v>
          </cell>
          <cell r="DE149" t="str">
            <v>#N/A N/A</v>
          </cell>
          <cell r="DF149" t="str">
            <v>#N/A N/A</v>
          </cell>
          <cell r="DG149" t="str">
            <v>#N/A N/A</v>
          </cell>
          <cell r="DH149">
            <v>1013.1218586942507</v>
          </cell>
          <cell r="DI149">
            <v>1245.0578423455675</v>
          </cell>
          <cell r="DJ149">
            <v>654.21858870078063</v>
          </cell>
          <cell r="DK149">
            <v>-3470.6734527865706</v>
          </cell>
          <cell r="DL149">
            <v>-4406.030651166112</v>
          </cell>
          <cell r="DM149">
            <v>-2288.9532555668266</v>
          </cell>
          <cell r="DN149">
            <v>3064.6146153245195</v>
          </cell>
          <cell r="DO149">
            <v>-8613.353814421087</v>
          </cell>
          <cell r="DP149">
            <v>1750.877440263419</v>
          </cell>
          <cell r="DQ149">
            <v>-3338.1590678972848</v>
          </cell>
          <cell r="DR149">
            <v>-1617.1359746145197</v>
          </cell>
          <cell r="DS149" t="str">
            <v>#N/A N/A</v>
          </cell>
          <cell r="DT149" t="str">
            <v>#N/A N/A</v>
          </cell>
          <cell r="DU149" t="str">
            <v>#N/A N/A</v>
          </cell>
          <cell r="DV149" t="str">
            <v>#N/A N/A</v>
          </cell>
          <cell r="DW149">
            <v>4304.7890235920404</v>
          </cell>
          <cell r="DX149">
            <v>8164.2273417335618</v>
          </cell>
          <cell r="DY149">
            <v>3085.7395807297576</v>
          </cell>
          <cell r="DZ149">
            <v>-17711.013655032053</v>
          </cell>
          <cell r="EA149">
            <v>-25287.877747207989</v>
          </cell>
          <cell r="EB149">
            <v>7382.8813070510323</v>
          </cell>
          <cell r="EC149">
            <v>10227.957805500677</v>
          </cell>
          <cell r="ED149">
            <v>-28189.025303217746</v>
          </cell>
          <cell r="EE149">
            <v>3584.9884430520942</v>
          </cell>
          <cell r="EF149">
            <v>-8003.4761099500392</v>
          </cell>
          <cell r="EG149">
            <v>37231.445938625053</v>
          </cell>
          <cell r="EH149" t="str">
            <v>#N/A N/A</v>
          </cell>
          <cell r="EI149" t="str">
            <v>#N/A N/A</v>
          </cell>
          <cell r="EJ149" t="str">
            <v>#N/A N/A</v>
          </cell>
          <cell r="EK149" t="str">
            <v>#N/A N/A</v>
          </cell>
          <cell r="EL149">
            <v>932.91002941131592</v>
          </cell>
          <cell r="EM149">
            <v>925.41430763006201</v>
          </cell>
          <cell r="EN149">
            <v>184.79509596228601</v>
          </cell>
          <cell r="EO149">
            <v>3428.1064732074738</v>
          </cell>
          <cell r="EP149">
            <v>1492.917855477333</v>
          </cell>
          <cell r="EQ149">
            <v>7001.2800000000007</v>
          </cell>
          <cell r="ER149">
            <v>5774.7619999999997</v>
          </cell>
          <cell r="ES149">
            <v>1618.3102000000001</v>
          </cell>
          <cell r="ET149">
            <v>1498.5834</v>
          </cell>
          <cell r="EU149">
            <v>1284.2003999999999</v>
          </cell>
          <cell r="EV149">
            <v>2728.1099999999997</v>
          </cell>
          <cell r="EW149" t="str">
            <v>#N/A N/A</v>
          </cell>
          <cell r="EX149" t="str">
            <v>#N/A N/A</v>
          </cell>
          <cell r="EY149" t="str">
            <v>#N/A N/A</v>
          </cell>
          <cell r="EZ149" t="str">
            <v>#N/A N/A</v>
          </cell>
          <cell r="FA149">
            <v>0</v>
          </cell>
          <cell r="FB149">
            <v>0</v>
          </cell>
          <cell r="FC149" t="str">
            <v>#N/A N/A</v>
          </cell>
          <cell r="FD149">
            <v>0</v>
          </cell>
          <cell r="FE149" t="str">
            <v>#N/A N/A</v>
          </cell>
          <cell r="FF149" t="str">
            <v>#N/A N/A</v>
          </cell>
          <cell r="FG149" t="str">
            <v>#N/A N/A</v>
          </cell>
          <cell r="FH149">
            <v>0</v>
          </cell>
          <cell r="FI149" t="str">
            <v>#N/A N/A</v>
          </cell>
          <cell r="FJ149" t="str">
            <v>#N/A N/A</v>
          </cell>
          <cell r="FK149">
            <v>0</v>
          </cell>
          <cell r="FL149" t="str">
            <v>#N/A N/A</v>
          </cell>
          <cell r="FM149" t="str">
            <v>#N/A N/A</v>
          </cell>
          <cell r="FN149" t="str">
            <v>#N/A N/A</v>
          </cell>
          <cell r="FO149" t="str">
            <v>#N/A N/A</v>
          </cell>
          <cell r="FP149">
            <v>7165.1597843170166</v>
          </cell>
          <cell r="FQ149">
            <v>5323.6657515144343</v>
          </cell>
          <cell r="FR149">
            <v>2847.1396399021146</v>
          </cell>
          <cell r="FS149">
            <v>9710.3081169128418</v>
          </cell>
          <cell r="FT149" t="str">
            <v>#N/A N/A</v>
          </cell>
          <cell r="FU149" t="str">
            <v>#N/A N/A</v>
          </cell>
          <cell r="FV149">
            <v>10670.529999999997</v>
          </cell>
          <cell r="FW149">
            <v>9982.2927099999997</v>
          </cell>
          <cell r="FX149">
            <v>10554.714150000002</v>
          </cell>
          <cell r="FY149">
            <v>6597.0029999999997</v>
          </cell>
          <cell r="FZ149">
            <v>7008.7626</v>
          </cell>
          <cell r="GA149" t="str">
            <v>#N/A N/A</v>
          </cell>
          <cell r="GB149" t="str">
            <v>#N/A N/A</v>
          </cell>
          <cell r="GC149" t="str">
            <v>#N/A N/A</v>
          </cell>
          <cell r="GD149" t="str">
            <v>#N/A N/A</v>
          </cell>
          <cell r="GE149">
            <v>19787.972564697266</v>
          </cell>
          <cell r="GF149">
            <v>25714.78239868164</v>
          </cell>
          <cell r="GG149">
            <v>40125.939131164552</v>
          </cell>
          <cell r="GH149">
            <v>53021.040584564209</v>
          </cell>
          <cell r="GI149">
            <v>2773.214327430725</v>
          </cell>
          <cell r="GJ149">
            <v>8030.4119999999984</v>
          </cell>
          <cell r="GK149">
            <v>12150.585499999999</v>
          </cell>
          <cell r="GL149">
            <v>5057.4587700000002</v>
          </cell>
          <cell r="GM149">
            <v>4350.7259999999997</v>
          </cell>
          <cell r="GN149">
            <v>48658.207499999997</v>
          </cell>
          <cell r="GO149">
            <v>68848.993200000012</v>
          </cell>
          <cell r="GP149" t="str">
            <v>#N/A N/A</v>
          </cell>
          <cell r="GQ149" t="str">
            <v>#N/A N/A</v>
          </cell>
          <cell r="GR149" t="str">
            <v>#N/A N/A</v>
          </cell>
          <cell r="GS149" t="str">
            <v>#N/A N/A</v>
          </cell>
          <cell r="GT149">
            <v>29667.051231384277</v>
          </cell>
          <cell r="GU149">
            <v>34529.420799560547</v>
          </cell>
          <cell r="GV149">
            <v>49214.272825622553</v>
          </cell>
          <cell r="GW149">
            <v>72976.718181610107</v>
          </cell>
          <cell r="GX149">
            <v>7385.4272496700287</v>
          </cell>
          <cell r="GY149">
            <v>18641.844000000001</v>
          </cell>
          <cell r="GZ149">
            <v>32619.924499999994</v>
          </cell>
          <cell r="HA149">
            <v>49740.535520000005</v>
          </cell>
          <cell r="HB149">
            <v>59586.030000000006</v>
          </cell>
          <cell r="HC149">
            <v>60919.408199999998</v>
          </cell>
          <cell r="HD149">
            <v>85340.949599999993</v>
          </cell>
          <cell r="HE149" t="str">
            <v>#N/A N/A</v>
          </cell>
          <cell r="HF149" t="str">
            <v>#N/A N/A</v>
          </cell>
          <cell r="HG149" t="str">
            <v>#N/A N/A</v>
          </cell>
          <cell r="HH149" t="str">
            <v>#N/A N/A</v>
          </cell>
          <cell r="HI149">
            <v>17411.236282348633</v>
          </cell>
          <cell r="HJ149">
            <v>24706.161437225339</v>
          </cell>
          <cell r="HK149">
            <v>35230.113045501705</v>
          </cell>
          <cell r="HL149">
            <v>50701.368019104004</v>
          </cell>
          <cell r="HM149">
            <v>63842.790432357782</v>
          </cell>
          <cell r="HN149">
            <v>32358.923999999999</v>
          </cell>
          <cell r="HO149">
            <v>37787.910500000005</v>
          </cell>
          <cell r="HP149">
            <v>31598.70363</v>
          </cell>
          <cell r="HQ149">
            <v>36144.129150000008</v>
          </cell>
          <cell r="HR149">
            <v>39903.674999999988</v>
          </cell>
          <cell r="HS149">
            <v>40120.932000000001</v>
          </cell>
          <cell r="HT149" t="str">
            <v>#N/A N/A</v>
          </cell>
          <cell r="HU149" t="str">
            <v>#N/A N/A</v>
          </cell>
          <cell r="HV149" t="str">
            <v>#N/A N/A</v>
          </cell>
          <cell r="HW149" t="str">
            <v>#N/A N/A</v>
          </cell>
          <cell r="HX149">
            <v>54258.866180419922</v>
          </cell>
          <cell r="HY149">
            <v>68240.105415191647</v>
          </cell>
          <cell r="HZ149">
            <v>93983.00163116456</v>
          </cell>
          <cell r="IA149">
            <v>139345.60048675537</v>
          </cell>
          <cell r="IB149">
            <v>107443.40067443845</v>
          </cell>
          <cell r="IC149">
            <v>116648.064</v>
          </cell>
          <cell r="ID149">
            <v>154364.22999999995</v>
          </cell>
          <cell r="IE149">
            <v>107064.14705999999</v>
          </cell>
          <cell r="IF149">
            <v>117878.92754999999</v>
          </cell>
          <cell r="IG149">
            <v>126947.7006</v>
          </cell>
          <cell r="IH149">
            <v>158260.8498</v>
          </cell>
          <cell r="II149" t="str">
            <v>#N/A N/A</v>
          </cell>
          <cell r="IJ149" t="str">
            <v>#N/A N/A</v>
          </cell>
          <cell r="IK149" t="str">
            <v>#N/A N/A</v>
          </cell>
          <cell r="IL149" t="str">
            <v>#N/A N/A</v>
          </cell>
          <cell r="IM149">
            <v>1716.2459931373596</v>
          </cell>
          <cell r="IN149">
            <v>3335.758619699478</v>
          </cell>
          <cell r="IO149">
            <v>10195.608831596373</v>
          </cell>
          <cell r="IP149">
            <v>10155.981087684631</v>
          </cell>
          <cell r="IQ149">
            <v>4617.7951935768124</v>
          </cell>
          <cell r="IR149">
            <v>8462.8439999999991</v>
          </cell>
          <cell r="IS149">
            <v>20867.275999999994</v>
          </cell>
          <cell r="IT149">
            <v>27564.897880000004</v>
          </cell>
          <cell r="IU149">
            <v>21816.684000000001</v>
          </cell>
          <cell r="IV149">
            <v>24850.127399999994</v>
          </cell>
          <cell r="IW149">
            <v>26376.9264</v>
          </cell>
          <cell r="IX149" t="str">
            <v>#N/A N/A</v>
          </cell>
          <cell r="IY149" t="str">
            <v>#N/A N/A</v>
          </cell>
          <cell r="IZ149" t="str">
            <v>#N/A N/A</v>
          </cell>
          <cell r="JA149" t="str">
            <v>#N/A N/A</v>
          </cell>
          <cell r="JB149">
            <v>14288.685645103455</v>
          </cell>
          <cell r="JC149">
            <v>15271.203311052323</v>
          </cell>
          <cell r="JD149">
            <v>34885.927378177643</v>
          </cell>
          <cell r="JE149">
            <v>81321.277273178101</v>
          </cell>
          <cell r="JF149" t="str">
            <v>#N/A N/A</v>
          </cell>
          <cell r="JG149" t="str">
            <v>#N/A N/A</v>
          </cell>
          <cell r="JH149">
            <v>86242.194999999992</v>
          </cell>
          <cell r="JI149">
            <v>74956.489660000007</v>
          </cell>
          <cell r="JJ149">
            <v>82859.786850000019</v>
          </cell>
          <cell r="JK149">
            <v>94817.807700000005</v>
          </cell>
          <cell r="JL149">
            <v>1694.2626</v>
          </cell>
          <cell r="JM149" t="str">
            <v>#N/A N/A</v>
          </cell>
          <cell r="JN149" t="str">
            <v>#N/A N/A</v>
          </cell>
          <cell r="JO149" t="str">
            <v>#N/A N/A</v>
          </cell>
          <cell r="JP149" t="str">
            <v>#N/A N/A</v>
          </cell>
          <cell r="JQ149">
            <v>24033.097739219666</v>
          </cell>
          <cell r="JR149">
            <v>29921.551266450882</v>
          </cell>
          <cell r="JS149">
            <v>57048.886108636856</v>
          </cell>
          <cell r="JT149">
            <v>116405.5762334466</v>
          </cell>
          <cell r="JU149" t="str">
            <v>#N/A N/A</v>
          </cell>
          <cell r="JV149" t="str">
            <v>#N/A N/A</v>
          </cell>
          <cell r="JW149">
            <v>121155.71199999998</v>
          </cell>
          <cell r="JX149">
            <v>103609.67721000001</v>
          </cell>
          <cell r="JY149">
            <v>105900.24390000003</v>
          </cell>
          <cell r="JZ149">
            <v>120380.4357</v>
          </cell>
          <cell r="KA149">
            <v>113159.1684</v>
          </cell>
          <cell r="KB149" t="str">
            <v>#N/A N/A</v>
          </cell>
          <cell r="KC149" t="str">
            <v>#N/A N/A</v>
          </cell>
          <cell r="KD149" t="str">
            <v>#N/A N/A</v>
          </cell>
          <cell r="KE149" t="str">
            <v>#N/A N/A</v>
          </cell>
          <cell r="KF149">
            <v>534.55998039245605</v>
          </cell>
          <cell r="KG149">
            <v>631.52192813873285</v>
          </cell>
          <cell r="KH149">
            <v>515.0354194760323</v>
          </cell>
          <cell r="KI149">
            <v>620.62200182676315</v>
          </cell>
          <cell r="KJ149">
            <v>894.12688209414478</v>
          </cell>
          <cell r="KK149">
            <v>466.12799999999999</v>
          </cell>
          <cell r="KL149">
            <v>603.65899999999999</v>
          </cell>
          <cell r="KM149">
            <v>280.57094000000001</v>
          </cell>
          <cell r="KN149">
            <v>195.99285</v>
          </cell>
          <cell r="KO149">
            <v>338.65020000000004</v>
          </cell>
          <cell r="KP149">
            <v>0</v>
          </cell>
          <cell r="KQ149" t="str">
            <v>#N/A N/A</v>
          </cell>
          <cell r="KR149" t="str">
            <v>#N/A N/A</v>
          </cell>
          <cell r="KS149" t="str">
            <v>#N/A N/A</v>
          </cell>
          <cell r="KT149" t="str">
            <v>#N/A N/A</v>
          </cell>
          <cell r="KU149">
            <v>30225.770156860352</v>
          </cell>
          <cell r="KV149">
            <v>38318.553385734558</v>
          </cell>
          <cell r="KW149">
            <v>36934.115581905833</v>
          </cell>
          <cell r="KX149">
            <v>22940.028211295605</v>
          </cell>
          <cell r="KY149">
            <v>10991.367346018553</v>
          </cell>
          <cell r="KZ149">
            <v>20105.28</v>
          </cell>
          <cell r="LA149">
            <v>33208.517999999996</v>
          </cell>
          <cell r="LB149">
            <v>3454.4698499999954</v>
          </cell>
          <cell r="LC149">
            <v>11978.683649999999</v>
          </cell>
          <cell r="LD149">
            <v>6567.2648999999928</v>
          </cell>
          <cell r="LE149">
            <v>45101.681400000001</v>
          </cell>
          <cell r="LF149" t="str">
            <v>#N/A N/A</v>
          </cell>
          <cell r="LG149" t="str">
            <v>#N/A N/A</v>
          </cell>
          <cell r="LH149" t="str">
            <v>#N/A N/A</v>
          </cell>
          <cell r="LI149" t="str">
            <v>#N/A N/A</v>
          </cell>
          <cell r="LJ149">
            <v>-3933.8890211523535</v>
          </cell>
          <cell r="LK149">
            <v>-4289.0043467734649</v>
          </cell>
          <cell r="LL149">
            <v>-14985.417030846538</v>
          </cell>
          <cell r="LM149">
            <v>-11094.321335208539</v>
          </cell>
          <cell r="LN149">
            <v>-663.27944081096416</v>
          </cell>
          <cell r="LO149">
            <v>-1966.1848414938036</v>
          </cell>
          <cell r="LP149">
            <v>-7566.7346973069416</v>
          </cell>
          <cell r="LQ149">
            <v>-2768.1785281285547</v>
          </cell>
          <cell r="LR149">
            <v>-1488.2953680111239</v>
          </cell>
          <cell r="LS149">
            <v>-1699.9038481870923</v>
          </cell>
          <cell r="LT149">
            <v>-3054.8811569033801</v>
          </cell>
          <cell r="LU149" t="str">
            <v>#N/A N/A</v>
          </cell>
          <cell r="LV149" t="str">
            <v>#N/A N/A</v>
          </cell>
          <cell r="LW149" t="str">
            <v>#N/A N/A</v>
          </cell>
          <cell r="LX149" t="str">
            <v>#N/A N/A</v>
          </cell>
          <cell r="LY149" t="str">
            <v>#N/A N/A</v>
          </cell>
          <cell r="LZ149" t="str">
            <v>#N/A N/A</v>
          </cell>
          <cell r="MA149" t="str">
            <v>#N/A N/A</v>
          </cell>
          <cell r="MB149" t="str">
            <v>#N/A N/A</v>
          </cell>
          <cell r="MC149" t="str">
            <v>#N/A N/A</v>
          </cell>
          <cell r="MD149" t="str">
            <v>#N/A N/A</v>
          </cell>
          <cell r="ME149" t="str">
            <v>#N/A N/A</v>
          </cell>
          <cell r="MF149">
            <v>4103.6350000612692</v>
          </cell>
          <cell r="MG149">
            <v>2827.4639364978307</v>
          </cell>
          <cell r="MH149">
            <v>3483.7183295788518</v>
          </cell>
          <cell r="MI149">
            <v>2.6188436835862667</v>
          </cell>
          <cell r="MJ149" t="str">
            <v>#N/A N/A</v>
          </cell>
          <cell r="MK149" t="str">
            <v>#N/A N/A</v>
          </cell>
          <cell r="ML149" t="str">
            <v>#N/A N/A</v>
          </cell>
          <cell r="MM149" t="str">
            <v>#N/A N/A</v>
          </cell>
          <cell r="MN149" t="str">
            <v>#N/A N/A</v>
          </cell>
          <cell r="MO149" t="str">
            <v>#N/A N/A</v>
          </cell>
          <cell r="MP149" t="str">
            <v>#N/A N/A</v>
          </cell>
          <cell r="MQ149" t="str">
            <v>#N/A N/A</v>
          </cell>
          <cell r="MR149" t="str">
            <v>#N/A N/A</v>
          </cell>
          <cell r="MS149" t="str">
            <v>#N/A N/A</v>
          </cell>
          <cell r="MT149" t="str">
            <v>#N/A N/A</v>
          </cell>
          <cell r="MU149" t="str">
            <v>#N/A N/A</v>
          </cell>
          <cell r="MV149" t="str">
            <v>#N/A N/A</v>
          </cell>
          <cell r="MW149" t="str">
            <v>#N/A N/A</v>
          </cell>
          <cell r="MX149" t="str">
            <v>#N/A N/A</v>
          </cell>
          <cell r="MY149" t="str">
            <v>#N/A N/A</v>
          </cell>
          <cell r="MZ149" t="str">
            <v>#N/A N/A</v>
          </cell>
          <cell r="NA149" t="str">
            <v>#N/A N/A</v>
          </cell>
          <cell r="NB149" t="str">
            <v>#N/A N/A</v>
          </cell>
          <cell r="NC149">
            <v>-63.774650812012176</v>
          </cell>
          <cell r="ND149">
            <v>-1232.8565921673392</v>
          </cell>
          <cell r="NE149">
            <v>-2809.0151820782858</v>
          </cell>
          <cell r="NF149">
            <v>-893.32664485367593</v>
          </cell>
          <cell r="NG149">
            <v>0</v>
          </cell>
          <cell r="NH149">
            <v>0</v>
          </cell>
          <cell r="NI149" t="str">
            <v>#N/A N/A</v>
          </cell>
          <cell r="NJ149">
            <v>0</v>
          </cell>
          <cell r="NK149">
            <v>0</v>
          </cell>
          <cell r="NL149">
            <v>0</v>
          </cell>
          <cell r="NM149">
            <v>0</v>
          </cell>
          <cell r="NN149" t="str">
            <v>#N/A N/A</v>
          </cell>
          <cell r="NO149" t="str">
            <v>#N/A N/A</v>
          </cell>
          <cell r="NP149" t="str">
            <v>#N/A N/A</v>
          </cell>
          <cell r="NQ149" t="str">
            <v>#N/A N/A</v>
          </cell>
          <cell r="NR149">
            <v>2180.0861300741003</v>
          </cell>
          <cell r="NS149">
            <v>2588.2563897186142</v>
          </cell>
          <cell r="NT149">
            <v>3561.9147285349572</v>
          </cell>
          <cell r="NU149">
            <v>4037.7736501577433</v>
          </cell>
          <cell r="NV149">
            <v>5119.0420713992935</v>
          </cell>
          <cell r="NW149">
            <v>4743.1149884790875</v>
          </cell>
          <cell r="NX149">
            <v>5183.6292349168043</v>
          </cell>
          <cell r="NY149">
            <v>6041.6517665040465</v>
          </cell>
          <cell r="NZ149">
            <v>5772.8420865731068</v>
          </cell>
          <cell r="OA149">
            <v>6772.2160023141914</v>
          </cell>
          <cell r="OB149">
            <v>6585.7371532985635</v>
          </cell>
          <cell r="OC149" t="str">
            <v>#N/A N/A</v>
          </cell>
          <cell r="OD149" t="str">
            <v>CLP</v>
          </cell>
        </row>
        <row r="150">
          <cell r="C150" t="str">
            <v>HIPICO</v>
          </cell>
          <cell r="D150" t="str">
            <v>#N/A N/A</v>
          </cell>
          <cell r="E150">
            <v>6130.7119140625</v>
          </cell>
          <cell r="F150">
            <v>6322.244140625</v>
          </cell>
          <cell r="G150">
            <v>6830.7431640625</v>
          </cell>
          <cell r="H150">
            <v>7108.3017578125</v>
          </cell>
          <cell r="I150">
            <v>7450.791015625</v>
          </cell>
          <cell r="J150">
            <v>8038.66015625</v>
          </cell>
          <cell r="K150">
            <v>7790.6880000000001</v>
          </cell>
          <cell r="L150">
            <v>8568.3109999999997</v>
          </cell>
          <cell r="M150">
            <v>8650.2430000000004</v>
          </cell>
          <cell r="N150">
            <v>9557.2129999999997</v>
          </cell>
          <cell r="O150">
            <v>10272.32</v>
          </cell>
          <cell r="P150">
            <v>10966.494000000001</v>
          </cell>
          <cell r="Q150">
            <v>11787.593999999999</v>
          </cell>
          <cell r="R150" t="str">
            <v>#N/A N/A</v>
          </cell>
          <cell r="S150" t="str">
            <v>#N/A N/A</v>
          </cell>
          <cell r="T150">
            <v>4768.330078125</v>
          </cell>
          <cell r="U150">
            <v>4505.65283203125</v>
          </cell>
          <cell r="V150">
            <v>4408.125</v>
          </cell>
          <cell r="W150">
            <v>4789.509765625</v>
          </cell>
          <cell r="X150">
            <v>5245.35400390625</v>
          </cell>
          <cell r="Y150">
            <v>5761.23681640625</v>
          </cell>
          <cell r="Z150">
            <v>5884.2910000000002</v>
          </cell>
          <cell r="AA150">
            <v>6210.5079999999998</v>
          </cell>
          <cell r="AB150">
            <v>6372</v>
          </cell>
          <cell r="AC150">
            <v>6622.2489999999998</v>
          </cell>
          <cell r="AD150">
            <v>7500.7199999999993</v>
          </cell>
          <cell r="AE150">
            <v>7721.7969999999996</v>
          </cell>
          <cell r="AF150">
            <v>8268.2250000000004</v>
          </cell>
          <cell r="AG150" t="str">
            <v>#N/A N/A</v>
          </cell>
          <cell r="AH150" t="str">
            <v>#N/A N/A</v>
          </cell>
          <cell r="AI150">
            <v>235.81097412109375</v>
          </cell>
          <cell r="AJ150">
            <v>739.28897094726562</v>
          </cell>
          <cell r="AK150">
            <v>1378.7470092773437</v>
          </cell>
          <cell r="AL150">
            <v>1198.488037109375</v>
          </cell>
          <cell r="AM150">
            <v>1084.5980072021484</v>
          </cell>
          <cell r="AN150">
            <v>1175.2370452880859</v>
          </cell>
          <cell r="AO150">
            <v>218.68100000000001</v>
          </cell>
          <cell r="AP150">
            <v>702.20500000000004</v>
          </cell>
          <cell r="AQ150">
            <v>1499.5740000000001</v>
          </cell>
          <cell r="AR150">
            <v>2335.5909999999999</v>
          </cell>
          <cell r="AS150">
            <v>2090.4070000000002</v>
          </cell>
          <cell r="AT150">
            <v>2278.2919999999999</v>
          </cell>
          <cell r="AU150">
            <v>2222.0829999999996</v>
          </cell>
          <cell r="AV150" t="str">
            <v>#N/A N/A</v>
          </cell>
          <cell r="AW150" t="str">
            <v>#N/A N/A</v>
          </cell>
          <cell r="AX150">
            <v>-665.4310302734375</v>
          </cell>
          <cell r="AY150">
            <v>-52.305999755859375</v>
          </cell>
          <cell r="AZ150">
            <v>546.53399658203125</v>
          </cell>
          <cell r="BA150">
            <v>376.4320068359375</v>
          </cell>
          <cell r="BB150">
            <v>169.61399841308594</v>
          </cell>
          <cell r="BC150">
            <v>118.13999938964844</v>
          </cell>
          <cell r="BD150">
            <v>205.60999999999999</v>
          </cell>
          <cell r="BE150">
            <v>689.13400000000001</v>
          </cell>
          <cell r="BF150">
            <v>460.67899999999997</v>
          </cell>
          <cell r="BG150">
            <v>1503.6899999999998</v>
          </cell>
          <cell r="BH150">
            <v>1170.029</v>
          </cell>
          <cell r="BI150">
            <v>1309.7919999999999</v>
          </cell>
          <cell r="BJ150">
            <v>1154.2429999999999</v>
          </cell>
          <cell r="BK150" t="str">
            <v>#N/A N/A</v>
          </cell>
          <cell r="BL150" t="str">
            <v>#N/A N/A</v>
          </cell>
          <cell r="BM150">
            <v>6.6939997673034668</v>
          </cell>
          <cell r="BN150">
            <v>5.2620000839233398</v>
          </cell>
          <cell r="BO150">
            <v>18.930000305175781</v>
          </cell>
          <cell r="BP150">
            <v>45.057998657226563</v>
          </cell>
          <cell r="BQ150">
            <v>62.430999755859375</v>
          </cell>
          <cell r="BR150">
            <v>123.45600128173828</v>
          </cell>
          <cell r="BS150">
            <v>41.222999999999999</v>
          </cell>
          <cell r="BT150">
            <v>37.606000000000002</v>
          </cell>
          <cell r="BU150">
            <v>41.698999999999998</v>
          </cell>
          <cell r="BV150">
            <v>37.070999999999998</v>
          </cell>
          <cell r="BW150">
            <v>32.948999999999998</v>
          </cell>
          <cell r="BX150">
            <v>54.007999999999996</v>
          </cell>
          <cell r="BY150">
            <v>46.777999999999999</v>
          </cell>
          <cell r="BZ150" t="str">
            <v>#N/A N/A</v>
          </cell>
          <cell r="CA150" t="str">
            <v>#N/A N/A</v>
          </cell>
          <cell r="CB150">
            <v>160.78300476074219</v>
          </cell>
          <cell r="CC150">
            <v>110.67099761962891</v>
          </cell>
          <cell r="CD150">
            <v>67.734001159667969</v>
          </cell>
          <cell r="CE150">
            <v>43.972000122070313</v>
          </cell>
          <cell r="CF150">
            <v>33.937000274658203</v>
          </cell>
          <cell r="CG150">
            <v>41.890998840332031</v>
          </cell>
          <cell r="CH150">
            <v>37.534999999999997</v>
          </cell>
          <cell r="CI150">
            <v>46.312999999999995</v>
          </cell>
          <cell r="CJ150">
            <v>49.798999999999999</v>
          </cell>
          <cell r="CK150">
            <v>54.242999999999995</v>
          </cell>
          <cell r="CL150">
            <v>123.97499999999999</v>
          </cell>
          <cell r="CM150">
            <v>166.49599999999998</v>
          </cell>
          <cell r="CN150">
            <v>165.69899999999998</v>
          </cell>
          <cell r="CO150" t="str">
            <v>#N/A N/A</v>
          </cell>
          <cell r="CP150" t="str">
            <v>#N/A N/A</v>
          </cell>
          <cell r="CQ150">
            <v>-568.47203063964844</v>
          </cell>
          <cell r="CR150">
            <v>47.724998474121094</v>
          </cell>
          <cell r="CS150">
            <v>670.99599456787109</v>
          </cell>
          <cell r="CT150">
            <v>532.79800415039062</v>
          </cell>
          <cell r="CU150">
            <v>367.03399276733398</v>
          </cell>
          <cell r="CV150">
            <v>494.91300201416016</v>
          </cell>
          <cell r="CW150">
            <v>110.179</v>
          </cell>
          <cell r="CX150">
            <v>684.77100000000007</v>
          </cell>
          <cell r="CY150">
            <v>527.84500000000003</v>
          </cell>
          <cell r="CZ150">
            <v>1413.6859999999999</v>
          </cell>
          <cell r="DA150">
            <v>1114.5740000000001</v>
          </cell>
          <cell r="DB150">
            <v>1133.4069999999999</v>
          </cell>
          <cell r="DC150">
            <v>971.505</v>
          </cell>
          <cell r="DD150" t="str">
            <v>#N/A N/A</v>
          </cell>
          <cell r="DE150" t="str">
            <v>#N/A N/A</v>
          </cell>
          <cell r="DF150">
            <v>-43.932998657226563</v>
          </cell>
          <cell r="DG150">
            <v>96.487998962402344</v>
          </cell>
          <cell r="DH150">
            <v>105.19300079345703</v>
          </cell>
          <cell r="DI150">
            <v>151.58299255371094</v>
          </cell>
          <cell r="DJ150">
            <v>85.343002319335937</v>
          </cell>
          <cell r="DK150">
            <v>123.44599914550781</v>
          </cell>
          <cell r="DL150">
            <v>140.15699999999998</v>
          </cell>
          <cell r="DM150">
            <v>19.646999999999998</v>
          </cell>
          <cell r="DN150">
            <v>-95.506999999999991</v>
          </cell>
          <cell r="DO150">
            <v>909.53</v>
          </cell>
          <cell r="DP150">
            <v>222.29999999999998</v>
          </cell>
          <cell r="DQ150">
            <v>127.49499999999999</v>
          </cell>
          <cell r="DR150">
            <v>169.00199999999998</v>
          </cell>
          <cell r="DS150" t="str">
            <v>#N/A N/A</v>
          </cell>
          <cell r="DT150" t="str">
            <v>#N/A N/A</v>
          </cell>
          <cell r="DU150">
            <v>-524.53900146484375</v>
          </cell>
          <cell r="DV150">
            <v>-48.76300048828125</v>
          </cell>
          <cell r="DW150">
            <v>565.802978515625</v>
          </cell>
          <cell r="DX150">
            <v>381.21499633789062</v>
          </cell>
          <cell r="DY150">
            <v>281.69100952148437</v>
          </cell>
          <cell r="DZ150">
            <v>371.46701049804687</v>
          </cell>
          <cell r="EA150">
            <v>-29.977999999999998</v>
          </cell>
          <cell r="EB150">
            <v>665.12400000000002</v>
          </cell>
          <cell r="EC150">
            <v>623.35199999999998</v>
          </cell>
          <cell r="ED150">
            <v>504.15599999999995</v>
          </cell>
          <cell r="EE150">
            <v>892.274</v>
          </cell>
          <cell r="EF150">
            <v>1005.9119999999999</v>
          </cell>
          <cell r="EG150">
            <v>802.50299999999993</v>
          </cell>
          <cell r="EH150" t="str">
            <v>#N/A N/A</v>
          </cell>
          <cell r="EI150" t="str">
            <v>#N/A N/A</v>
          </cell>
          <cell r="EJ150">
            <v>237.81399536132812</v>
          </cell>
          <cell r="EK150">
            <v>165.3800048828125</v>
          </cell>
          <cell r="EL150">
            <v>252.87300109863281</v>
          </cell>
          <cell r="EM150">
            <v>843.17401123046875</v>
          </cell>
          <cell r="EN150">
            <v>1302.051025390625</v>
          </cell>
          <cell r="EO150">
            <v>1666.6419677734375</v>
          </cell>
          <cell r="EP150">
            <v>1612.673</v>
          </cell>
          <cell r="EQ150">
            <v>1284.6879999999999</v>
          </cell>
          <cell r="ER150">
            <v>1111.9110000000001</v>
          </cell>
          <cell r="ES150">
            <v>1027.5129999999999</v>
          </cell>
          <cell r="ET150">
            <v>795.67199999999991</v>
          </cell>
          <cell r="EU150">
            <v>800.59999999999991</v>
          </cell>
          <cell r="EV150">
            <v>1842.848</v>
          </cell>
          <cell r="EW150" t="str">
            <v>#N/A N/A</v>
          </cell>
          <cell r="EX150" t="str">
            <v>#N/A N/A</v>
          </cell>
          <cell r="EY150">
            <v>0</v>
          </cell>
          <cell r="EZ150">
            <v>0</v>
          </cell>
          <cell r="FA150">
            <v>362.57598876953125</v>
          </cell>
          <cell r="FB150">
            <v>0</v>
          </cell>
          <cell r="FC150">
            <v>43.685001373291016</v>
          </cell>
          <cell r="FD150">
            <v>307.35299682617187</v>
          </cell>
          <cell r="FE150" t="str">
            <v>#N/A N/A</v>
          </cell>
          <cell r="FF150" t="str">
            <v>#N/A N/A</v>
          </cell>
          <cell r="FG150" t="str">
            <v>#N/A N/A</v>
          </cell>
          <cell r="FH150" t="str">
            <v>#N/A N/A</v>
          </cell>
          <cell r="FI150" t="str">
            <v>#N/A N/A</v>
          </cell>
          <cell r="FJ150" t="str">
            <v>#N/A N/A</v>
          </cell>
          <cell r="FK150">
            <v>0</v>
          </cell>
          <cell r="FL150" t="str">
            <v>#N/A N/A</v>
          </cell>
          <cell r="FM150" t="str">
            <v>#N/A N/A</v>
          </cell>
          <cell r="FN150">
            <v>270.55599975585937</v>
          </cell>
          <cell r="FO150">
            <v>314.68600463867187</v>
          </cell>
          <cell r="FP150">
            <v>578.36602783203125</v>
          </cell>
          <cell r="FQ150">
            <v>498.3489990234375</v>
          </cell>
          <cell r="FR150">
            <v>703.11700439453125</v>
          </cell>
          <cell r="FS150">
            <v>512.593994140625</v>
          </cell>
          <cell r="FT150">
            <v>811.06899999999996</v>
          </cell>
          <cell r="FU150">
            <v>831.07899999999995</v>
          </cell>
          <cell r="FV150">
            <v>1166.0309999999999</v>
          </cell>
          <cell r="FW150">
            <v>1297.3819999999998</v>
          </cell>
          <cell r="FX150">
            <v>1456.626</v>
          </cell>
          <cell r="FY150">
            <v>1167.492</v>
          </cell>
          <cell r="FZ150">
            <v>1453.2569999999998</v>
          </cell>
          <cell r="GA150" t="str">
            <v>#N/A N/A</v>
          </cell>
          <cell r="GB150" t="str">
            <v>#N/A N/A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124.26599999999999</v>
          </cell>
          <cell r="GM150">
            <v>137.12</v>
          </cell>
          <cell r="GN150">
            <v>142.38499999999999</v>
          </cell>
          <cell r="GO150">
            <v>151.91499999999999</v>
          </cell>
          <cell r="GP150" t="str">
            <v>#N/A N/A</v>
          </cell>
          <cell r="GQ150" t="str">
            <v>#N/A N/A</v>
          </cell>
          <cell r="GR150">
            <v>954.57501220703125</v>
          </cell>
          <cell r="GS150">
            <v>799.74700927734375</v>
          </cell>
          <cell r="GT150">
            <v>1652.14794921875</v>
          </cell>
          <cell r="GU150">
            <v>1874.7159423828125</v>
          </cell>
          <cell r="GV150">
            <v>2625.616943359375</v>
          </cell>
          <cell r="GW150">
            <v>3132.778076171875</v>
          </cell>
          <cell r="GX150">
            <v>2792.9789999999998</v>
          </cell>
          <cell r="GY150">
            <v>2554.9110000000001</v>
          </cell>
          <cell r="GZ150">
            <v>2746.1279999999997</v>
          </cell>
          <cell r="HA150">
            <v>2858.5209999999997</v>
          </cell>
          <cell r="HB150">
            <v>2930.9059999999999</v>
          </cell>
          <cell r="HC150">
            <v>2934.9559999999997</v>
          </cell>
          <cell r="HD150">
            <v>4035.3959999999997</v>
          </cell>
          <cell r="HE150" t="str">
            <v>#N/A N/A</v>
          </cell>
          <cell r="HF150" t="str">
            <v>#N/A N/A</v>
          </cell>
          <cell r="HG150">
            <v>12573.373046875</v>
          </cell>
          <cell r="HH150">
            <v>12260.3291015625</v>
          </cell>
          <cell r="HI150">
            <v>12157.0380859375</v>
          </cell>
          <cell r="HJ150">
            <v>12309.99609375</v>
          </cell>
          <cell r="HK150">
            <v>12828.4892578125</v>
          </cell>
          <cell r="HL150">
            <v>13722.8984375</v>
          </cell>
          <cell r="HM150">
            <v>33896.406000000003</v>
          </cell>
          <cell r="HN150">
            <v>34602.135999999999</v>
          </cell>
          <cell r="HO150">
            <v>35503.17</v>
          </cell>
          <cell r="HP150">
            <v>38287.839</v>
          </cell>
          <cell r="HQ150">
            <v>39611.46</v>
          </cell>
          <cell r="HR150">
            <v>39588.214</v>
          </cell>
          <cell r="HS150">
            <v>40275.746999999996</v>
          </cell>
          <cell r="HT150" t="str">
            <v>#N/A N/A</v>
          </cell>
          <cell r="HU150" t="str">
            <v>#N/A N/A</v>
          </cell>
          <cell r="HV150">
            <v>14550.89453125</v>
          </cell>
          <cell r="HW150">
            <v>14249.595703125</v>
          </cell>
          <cell r="HX150">
            <v>14917.9443359375</v>
          </cell>
          <cell r="HY150">
            <v>15359.6943359375</v>
          </cell>
          <cell r="HZ150">
            <v>16769.857421875</v>
          </cell>
          <cell r="IA150">
            <v>18350.763671875</v>
          </cell>
          <cell r="IB150">
            <v>40608.248</v>
          </cell>
          <cell r="IC150">
            <v>41370.93</v>
          </cell>
          <cell r="ID150">
            <v>42400.186000000002</v>
          </cell>
          <cell r="IE150">
            <v>45035.794999999998</v>
          </cell>
          <cell r="IF150">
            <v>46554.834999999999</v>
          </cell>
          <cell r="IG150">
            <v>46523.77</v>
          </cell>
          <cell r="IH150">
            <v>47775.341999999997</v>
          </cell>
          <cell r="II150" t="str">
            <v>#N/A N/A</v>
          </cell>
          <cell r="IJ150" t="str">
            <v>#N/A N/A</v>
          </cell>
          <cell r="IK150">
            <v>910.635009765625</v>
          </cell>
          <cell r="IL150">
            <v>471.43499755859375</v>
          </cell>
          <cell r="IM150">
            <v>924.47198486328125</v>
          </cell>
          <cell r="IN150">
            <v>655.0689697265625</v>
          </cell>
          <cell r="IO150">
            <v>808.6619873046875</v>
          </cell>
          <cell r="IP150">
            <v>755.14801025390625</v>
          </cell>
          <cell r="IQ150">
            <v>982.22299999999996</v>
          </cell>
          <cell r="IR150">
            <v>943.14599999999996</v>
          </cell>
          <cell r="IS150">
            <v>1636.508</v>
          </cell>
          <cell r="IT150">
            <v>1659.3059999999998</v>
          </cell>
          <cell r="IU150">
            <v>1837.0239999999999</v>
          </cell>
          <cell r="IV150">
            <v>1563.117</v>
          </cell>
          <cell r="IW150">
            <v>2179.0969999999998</v>
          </cell>
          <cell r="IX150" t="str">
            <v>#N/A N/A</v>
          </cell>
          <cell r="IY150" t="str">
            <v>#N/A N/A</v>
          </cell>
          <cell r="IZ150">
            <v>720.14799499511719</v>
          </cell>
          <cell r="JA150">
            <v>525.92001342773437</v>
          </cell>
          <cell r="JB150">
            <v>19.530999660491943</v>
          </cell>
          <cell r="JC150">
            <v>5.5910002291202545</v>
          </cell>
          <cell r="JD150">
            <v>0.49899999424815178</v>
          </cell>
          <cell r="JE150">
            <v>0</v>
          </cell>
          <cell r="JF150">
            <v>85.531999999999996</v>
          </cell>
          <cell r="JG150">
            <v>71.766999999999996</v>
          </cell>
          <cell r="JH150">
            <v>360.28199999999998</v>
          </cell>
          <cell r="JI150">
            <v>2191.5250000000001</v>
          </cell>
          <cell r="JJ150">
            <v>2533.5009999999997</v>
          </cell>
          <cell r="JK150">
            <v>2453.3179999999998</v>
          </cell>
          <cell r="JL150">
            <v>2367.1480000000001</v>
          </cell>
          <cell r="JM150" t="str">
            <v>#N/A N/A</v>
          </cell>
          <cell r="JN150" t="str">
            <v>#N/A N/A</v>
          </cell>
          <cell r="JO150">
            <v>2423.137939453125</v>
          </cell>
          <cell r="JP150">
            <v>1867.4080200195313</v>
          </cell>
          <cell r="JQ150">
            <v>2041.4640192985535</v>
          </cell>
          <cell r="JR150">
            <v>1847.1770688593388</v>
          </cell>
          <cell r="JS150">
            <v>2125.1039863228798</v>
          </cell>
          <cell r="JT150">
            <v>2151.112060546875</v>
          </cell>
          <cell r="JU150">
            <v>5982.0810000000001</v>
          </cell>
          <cell r="JV150">
            <v>6279.1760000000004</v>
          </cell>
          <cell r="JW150">
            <v>6882.549</v>
          </cell>
          <cell r="JX150">
            <v>9327.02</v>
          </cell>
          <cell r="JY150">
            <v>10280.221</v>
          </cell>
          <cell r="JZ150">
            <v>11009.385</v>
          </cell>
          <cell r="KA150">
            <v>11747.431</v>
          </cell>
          <cell r="KB150" t="str">
            <v>#N/A N/A</v>
          </cell>
          <cell r="KC150" t="str">
            <v>#N/A N/A</v>
          </cell>
          <cell r="KD150">
            <v>0</v>
          </cell>
          <cell r="KE150">
            <v>0</v>
          </cell>
          <cell r="KF150">
            <v>0</v>
          </cell>
          <cell r="KG150">
            <v>0</v>
          </cell>
          <cell r="KH150">
            <v>0</v>
          </cell>
          <cell r="KI150">
            <v>0</v>
          </cell>
          <cell r="KJ150">
            <v>0</v>
          </cell>
          <cell r="KK150">
            <v>0</v>
          </cell>
          <cell r="KL150">
            <v>0</v>
          </cell>
          <cell r="KM150">
            <v>0</v>
          </cell>
          <cell r="KN150">
            <v>0</v>
          </cell>
          <cell r="KO150">
            <v>0</v>
          </cell>
          <cell r="KP150">
            <v>0</v>
          </cell>
          <cell r="KQ150" t="str">
            <v>#N/A N/A</v>
          </cell>
          <cell r="KR150" t="str">
            <v>#N/A N/A</v>
          </cell>
          <cell r="KS150">
            <v>12127.7568359375</v>
          </cell>
          <cell r="KT150">
            <v>12382.18798828125</v>
          </cell>
          <cell r="KU150">
            <v>12876.47998046875</v>
          </cell>
          <cell r="KV150">
            <v>13512.51708984375</v>
          </cell>
          <cell r="KW150">
            <v>14644.75390625</v>
          </cell>
          <cell r="KX150">
            <v>16199.65234375</v>
          </cell>
          <cell r="KY150">
            <v>34626.167000000001</v>
          </cell>
          <cell r="KZ150">
            <v>35091.754000000001</v>
          </cell>
          <cell r="LA150">
            <v>35517.636999999995</v>
          </cell>
          <cell r="LB150">
            <v>35708.775000000001</v>
          </cell>
          <cell r="LC150">
            <v>36274.614000000001</v>
          </cell>
          <cell r="LD150">
            <v>35514.384999999995</v>
          </cell>
          <cell r="LE150">
            <v>36027.911</v>
          </cell>
          <cell r="LF150" t="str">
            <v>#N/A N/A</v>
          </cell>
          <cell r="LG150" t="str">
            <v>#N/A N/A</v>
          </cell>
          <cell r="LH150">
            <v>-435.05599975585937</v>
          </cell>
          <cell r="LI150">
            <v>-94.360000610351563</v>
          </cell>
          <cell r="LJ150">
            <v>-328.843994140625</v>
          </cell>
          <cell r="LK150">
            <v>-724.260986328125</v>
          </cell>
          <cell r="LL150">
            <v>-550.5789794921875</v>
          </cell>
          <cell r="LM150">
            <v>-848.4739990234375</v>
          </cell>
          <cell r="LN150">
            <v>-1182.2459999999999</v>
          </cell>
          <cell r="LO150">
            <v>-1471.877</v>
          </cell>
          <cell r="LP150">
            <v>-1943.2429999999999</v>
          </cell>
          <cell r="LQ150">
            <v>-3617.4749999999999</v>
          </cell>
          <cell r="LR150">
            <v>-2243.9989999999998</v>
          </cell>
          <cell r="LS150">
            <v>-945.25399999999991</v>
          </cell>
          <cell r="LT150">
            <v>-1172.4489999999998</v>
          </cell>
          <cell r="LU150" t="str">
            <v>#N/A N/A</v>
          </cell>
          <cell r="LV150" t="str">
            <v>#N/A N/A</v>
          </cell>
          <cell r="LW150" t="str">
            <v>#N/A N/A</v>
          </cell>
          <cell r="LX150" t="str">
            <v>#N/A N/A</v>
          </cell>
          <cell r="LY150" t="str">
            <v>#N/A N/A</v>
          </cell>
          <cell r="LZ150" t="str">
            <v>#N/A N/A</v>
          </cell>
          <cell r="MA150" t="str">
            <v>#N/A N/A</v>
          </cell>
          <cell r="MB150" t="str">
            <v>#N/A N/A</v>
          </cell>
          <cell r="MC150">
            <v>37.534999999999997</v>
          </cell>
          <cell r="MD150">
            <v>46.312999999999995</v>
          </cell>
          <cell r="ME150">
            <v>49.798999999999999</v>
          </cell>
          <cell r="MF150">
            <v>54.242999999999995</v>
          </cell>
          <cell r="MG150">
            <v>123.97499999999999</v>
          </cell>
          <cell r="MH150">
            <v>166.49599999999998</v>
          </cell>
          <cell r="MI150">
            <v>165.69899999999998</v>
          </cell>
          <cell r="MJ150" t="str">
            <v>#N/A N/A</v>
          </cell>
          <cell r="MK150" t="str">
            <v>#N/A N/A</v>
          </cell>
          <cell r="ML150" t="str">
            <v>#N/A N/A</v>
          </cell>
          <cell r="MM150" t="str">
            <v>#N/A N/A</v>
          </cell>
          <cell r="MN150" t="str">
            <v>#N/A N/A</v>
          </cell>
          <cell r="MO150" t="str">
            <v>#N/A N/A</v>
          </cell>
          <cell r="MP150" t="str">
            <v>#N/A N/A</v>
          </cell>
          <cell r="MQ150" t="str">
            <v>#N/A N/A</v>
          </cell>
          <cell r="MR150" t="str">
            <v>#N/A N/A</v>
          </cell>
          <cell r="MS150" t="str">
            <v>#N/A N/A</v>
          </cell>
          <cell r="MT150" t="str">
            <v>#N/A N/A</v>
          </cell>
          <cell r="MU150" t="str">
            <v>#N/A N/A</v>
          </cell>
          <cell r="MV150" t="str">
            <v>#N/A N/A</v>
          </cell>
          <cell r="MW150">
            <v>1830.3619999999999</v>
          </cell>
          <cell r="MX150">
            <v>1967.9859999999999</v>
          </cell>
          <cell r="MY150" t="str">
            <v>#N/A N/A</v>
          </cell>
          <cell r="MZ150" t="str">
            <v>#N/A N/A</v>
          </cell>
          <cell r="NA150">
            <v>0</v>
          </cell>
          <cell r="NB150">
            <v>0</v>
          </cell>
          <cell r="NC150">
            <v>0</v>
          </cell>
          <cell r="ND150">
            <v>-15.585000038146973</v>
          </cell>
          <cell r="NE150">
            <v>-149.3800048828125</v>
          </cell>
          <cell r="NF150">
            <v>-119.95200347900391</v>
          </cell>
          <cell r="NG150">
            <v>-111.44</v>
          </cell>
          <cell r="NH150">
            <v>0</v>
          </cell>
          <cell r="NI150">
            <v>-210</v>
          </cell>
          <cell r="NJ150">
            <v>-196</v>
          </cell>
          <cell r="NK150">
            <v>-210</v>
          </cell>
          <cell r="NL150">
            <v>-280</v>
          </cell>
          <cell r="NM150">
            <v>-350</v>
          </cell>
          <cell r="NN150" t="str">
            <v>#N/A N/A</v>
          </cell>
          <cell r="NO150" t="str">
            <v>#N/A N/A</v>
          </cell>
          <cell r="NP150">
            <v>901.24200439453125</v>
          </cell>
          <cell r="NQ150">
            <v>791.594970703125</v>
          </cell>
          <cell r="NR150">
            <v>832.2130126953125</v>
          </cell>
          <cell r="NS150">
            <v>822.0560302734375</v>
          </cell>
          <cell r="NT150">
            <v>914.9840087890625</v>
          </cell>
          <cell r="NU150">
            <v>1057.0970458984375</v>
          </cell>
          <cell r="NV150">
            <v>13.071</v>
          </cell>
          <cell r="NW150">
            <v>13.071</v>
          </cell>
          <cell r="NX150">
            <v>1038.895</v>
          </cell>
          <cell r="NY150">
            <v>831.90099999999995</v>
          </cell>
          <cell r="NZ150">
            <v>920.37799999999993</v>
          </cell>
          <cell r="OA150">
            <v>968.5</v>
          </cell>
          <cell r="OB150">
            <v>1067.8399999999999</v>
          </cell>
          <cell r="OC150" t="str">
            <v>#N/A N/A</v>
          </cell>
          <cell r="OD150" t="str">
            <v>CLP</v>
          </cell>
        </row>
        <row r="151">
          <cell r="C151" t="str">
            <v>HIPODROMO-A</v>
          </cell>
          <cell r="D151">
            <v>6653.2759999999998</v>
          </cell>
          <cell r="E151">
            <v>6558.5927734375</v>
          </cell>
          <cell r="F151">
            <v>6568.953125</v>
          </cell>
          <cell r="G151">
            <v>7098.419921875</v>
          </cell>
          <cell r="H151">
            <v>7084.4740000000002</v>
          </cell>
          <cell r="I151">
            <v>7339.97900390625</v>
          </cell>
          <cell r="J151">
            <v>7681.92919921875</v>
          </cell>
          <cell r="K151">
            <v>6493.1729999999998</v>
          </cell>
          <cell r="L151">
            <v>6638.3779999999997</v>
          </cell>
          <cell r="M151">
            <v>6407.7430000000004</v>
          </cell>
          <cell r="N151">
            <v>7034.2870000000003</v>
          </cell>
          <cell r="O151">
            <v>7683.2380000000003</v>
          </cell>
          <cell r="P151">
            <v>8035.8919999999998</v>
          </cell>
          <cell r="Q151">
            <v>9106.1190000000006</v>
          </cell>
          <cell r="R151" t="str">
            <v>#N/A N/A</v>
          </cell>
          <cell r="S151">
            <v>5417.8319999999994</v>
          </cell>
          <cell r="T151">
            <v>5460.96484375</v>
          </cell>
          <cell r="U151">
            <v>5756.74609375</v>
          </cell>
          <cell r="V151">
            <v>5363.79296875</v>
          </cell>
          <cell r="W151">
            <v>5564.4759999999997</v>
          </cell>
          <cell r="X151">
            <v>5649.60009765625</v>
          </cell>
          <cell r="Y151">
            <v>6253.27587890625</v>
          </cell>
          <cell r="Z151">
            <v>5874.9519999999993</v>
          </cell>
          <cell r="AA151">
            <v>5773.5810000000001</v>
          </cell>
          <cell r="AB151">
            <v>4162.8770000000004</v>
          </cell>
          <cell r="AC151">
            <v>4338.4399999999996</v>
          </cell>
          <cell r="AD151">
            <v>4515.5219999999999</v>
          </cell>
          <cell r="AE151">
            <v>4841.4619999999995</v>
          </cell>
          <cell r="AF151">
            <v>5830.2460000000001</v>
          </cell>
          <cell r="AG151" t="str">
            <v>#N/A N/A</v>
          </cell>
          <cell r="AH151">
            <v>1058.385</v>
          </cell>
          <cell r="AI151">
            <v>939.61802768707275</v>
          </cell>
          <cell r="AJ151">
            <v>631.10797119140625</v>
          </cell>
          <cell r="AK151">
            <v>1513.5260009765625</v>
          </cell>
          <cell r="AL151">
            <v>1273.539</v>
          </cell>
          <cell r="AM151">
            <v>1444.0269775390625</v>
          </cell>
          <cell r="AN151">
            <v>1102.0900115966797</v>
          </cell>
          <cell r="AO151">
            <v>1186.412</v>
          </cell>
          <cell r="AP151">
            <v>1415.527</v>
          </cell>
          <cell r="AQ151">
            <v>807.12</v>
          </cell>
          <cell r="AR151">
            <v>958.64499999999998</v>
          </cell>
          <cell r="AS151">
            <v>1212.354</v>
          </cell>
          <cell r="AT151">
            <v>1223.796</v>
          </cell>
          <cell r="AU151">
            <v>1400.9059999999999</v>
          </cell>
          <cell r="AV151" t="str">
            <v>#N/A N/A</v>
          </cell>
          <cell r="AW151">
            <v>130.26599999999999</v>
          </cell>
          <cell r="AX151">
            <v>8.0150003433227539</v>
          </cell>
          <cell r="AY151">
            <v>-302.8800048828125</v>
          </cell>
          <cell r="AZ151">
            <v>577.614990234375</v>
          </cell>
          <cell r="BA151">
            <v>373.24</v>
          </cell>
          <cell r="BB151">
            <v>526.9849853515625</v>
          </cell>
          <cell r="BC151">
            <v>154.13200378417969</v>
          </cell>
          <cell r="BD151">
            <v>347.41300000000001</v>
          </cell>
          <cell r="BE151">
            <v>670.21600000000001</v>
          </cell>
          <cell r="BF151">
            <v>59.802</v>
          </cell>
          <cell r="BG151">
            <v>156.69499999999999</v>
          </cell>
          <cell r="BH151">
            <v>352.428</v>
          </cell>
          <cell r="BI151">
            <v>288.39400000000001</v>
          </cell>
          <cell r="BJ151">
            <v>471.95099999999996</v>
          </cell>
          <cell r="BK151" t="str">
            <v>#N/A N/A</v>
          </cell>
          <cell r="BL151">
            <v>11.036</v>
          </cell>
          <cell r="BM151">
            <v>11.01099967956543</v>
          </cell>
          <cell r="BN151">
            <v>19.454999923706055</v>
          </cell>
          <cell r="BO151">
            <v>42.979999542236328</v>
          </cell>
          <cell r="BP151">
            <v>93.641999999999996</v>
          </cell>
          <cell r="BQ151">
            <v>150.83399963378906</v>
          </cell>
          <cell r="BR151">
            <v>186.64300537109375</v>
          </cell>
          <cell r="BS151">
            <v>59.958999999999996</v>
          </cell>
          <cell r="BT151">
            <v>48.619</v>
          </cell>
          <cell r="BU151">
            <v>64.930000000000007</v>
          </cell>
          <cell r="BV151">
            <v>77.680999999999997</v>
          </cell>
          <cell r="BW151">
            <v>47.97</v>
          </cell>
          <cell r="BX151">
            <v>52.716000000000001</v>
          </cell>
          <cell r="BY151">
            <v>47.472999999999999</v>
          </cell>
          <cell r="BZ151" t="str">
            <v>#N/A N/A</v>
          </cell>
          <cell r="CA151">
            <v>8.4979999999999993</v>
          </cell>
          <cell r="CB151">
            <v>6.7969999313354492</v>
          </cell>
          <cell r="CC151">
            <v>4.7319998741149902</v>
          </cell>
          <cell r="CD151">
            <v>0.84700000286102295</v>
          </cell>
          <cell r="CE151">
            <v>1.899</v>
          </cell>
          <cell r="CF151">
            <v>1.0069999694824219</v>
          </cell>
          <cell r="CG151">
            <v>5.7999998331069946E-2</v>
          </cell>
          <cell r="CH151">
            <v>8.199999999999999E-2</v>
          </cell>
          <cell r="CI151">
            <v>1.6849999999999998</v>
          </cell>
          <cell r="CJ151">
            <v>6.7299999999999995</v>
          </cell>
          <cell r="CK151">
            <v>11.798999999999999</v>
          </cell>
          <cell r="CL151">
            <v>27.93</v>
          </cell>
          <cell r="CM151">
            <v>0</v>
          </cell>
          <cell r="CN151">
            <v>0</v>
          </cell>
          <cell r="CO151" t="str">
            <v>#N/A N/A</v>
          </cell>
          <cell r="CP151">
            <v>315.50900000000001</v>
          </cell>
          <cell r="CQ151">
            <v>139.4629955291748</v>
          </cell>
          <cell r="CR151">
            <v>-207.8080039024353</v>
          </cell>
          <cell r="CS151">
            <v>147.83199512958527</v>
          </cell>
          <cell r="CT151">
            <v>547.85599999999999</v>
          </cell>
          <cell r="CU151">
            <v>687.12199020385742</v>
          </cell>
          <cell r="CV151">
            <v>476.46400317549706</v>
          </cell>
          <cell r="CW151">
            <v>352.55700000000002</v>
          </cell>
          <cell r="CX151">
            <v>744.19</v>
          </cell>
          <cell r="CY151">
            <v>236.34100000000001</v>
          </cell>
          <cell r="CZ151">
            <v>155.358</v>
          </cell>
          <cell r="DA151">
            <v>441.32799999999997</v>
          </cell>
          <cell r="DB151">
            <v>446.87799999999999</v>
          </cell>
          <cell r="DC151">
            <v>632.85</v>
          </cell>
          <cell r="DD151" t="str">
            <v>#N/A N/A</v>
          </cell>
          <cell r="DE151">
            <v>88.57</v>
          </cell>
          <cell r="DF151">
            <v>106.87000274658203</v>
          </cell>
          <cell r="DG151">
            <v>47.448001861572266</v>
          </cell>
          <cell r="DH151">
            <v>63.083000183105469</v>
          </cell>
          <cell r="DI151">
            <v>158.84399999999999</v>
          </cell>
          <cell r="DJ151">
            <v>237.48199462890625</v>
          </cell>
          <cell r="DK151">
            <v>152.50199890136719</v>
          </cell>
          <cell r="DL151">
            <v>56.028999999999996</v>
          </cell>
          <cell r="DM151">
            <v>59.451999999999998</v>
          </cell>
          <cell r="DN151">
            <v>37.911000000000001</v>
          </cell>
          <cell r="DO151">
            <v>26.834</v>
          </cell>
          <cell r="DP151">
            <v>63.196999999999996</v>
          </cell>
          <cell r="DQ151">
            <v>-86.683999999999997</v>
          </cell>
          <cell r="DR151">
            <v>138.75199999999998</v>
          </cell>
          <cell r="DS151" t="str">
            <v>#N/A N/A</v>
          </cell>
          <cell r="DT151">
            <v>226.93899999999999</v>
          </cell>
          <cell r="DU151">
            <v>32.592998504638672</v>
          </cell>
          <cell r="DV151">
            <v>-255.25599670410156</v>
          </cell>
          <cell r="DW151">
            <v>84.749000549316406</v>
          </cell>
          <cell r="DX151">
            <v>389.012</v>
          </cell>
          <cell r="DY151">
            <v>449.6400146484375</v>
          </cell>
          <cell r="DZ151">
            <v>323.96200561523437</v>
          </cell>
          <cell r="EA151">
            <v>296.52799999999996</v>
          </cell>
          <cell r="EB151">
            <v>684.73799999999994</v>
          </cell>
          <cell r="EC151">
            <v>198.42999999999998</v>
          </cell>
          <cell r="ED151">
            <v>128.524</v>
          </cell>
          <cell r="EE151">
            <v>378.13099999999997</v>
          </cell>
          <cell r="EF151">
            <v>533.56200000000001</v>
          </cell>
          <cell r="EG151">
            <v>494.09799999999996</v>
          </cell>
          <cell r="EH151" t="str">
            <v>#N/A N/A</v>
          </cell>
          <cell r="EI151">
            <v>565.47699999999998</v>
          </cell>
          <cell r="EJ151">
            <v>363.35299682617188</v>
          </cell>
          <cell r="EK151">
            <v>539.11102294921875</v>
          </cell>
          <cell r="EL151">
            <v>1605.1400146484375</v>
          </cell>
          <cell r="EM151">
            <v>2214.7619999999997</v>
          </cell>
          <cell r="EN151">
            <v>2687.23095703125</v>
          </cell>
          <cell r="EO151">
            <v>1841.260986328125</v>
          </cell>
          <cell r="EP151">
            <v>1248.385</v>
          </cell>
          <cell r="EQ151">
            <v>1115.846</v>
          </cell>
          <cell r="ER151">
            <v>565.98799999999994</v>
          </cell>
          <cell r="ES151">
            <v>914.72899999999993</v>
          </cell>
          <cell r="ET151">
            <v>1475.981</v>
          </cell>
          <cell r="EU151">
            <v>1944.7919999999999</v>
          </cell>
          <cell r="EV151">
            <v>1428.2059999999999</v>
          </cell>
          <cell r="EW151" t="str">
            <v>#N/A N/A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 t="str">
            <v>#N/A N/A</v>
          </cell>
          <cell r="FF151" t="str">
            <v>#N/A N/A</v>
          </cell>
          <cell r="FG151">
            <v>1227.6889999999999</v>
          </cell>
          <cell r="FH151">
            <v>905.45099999999991</v>
          </cell>
          <cell r="FI151">
            <v>943.09799999999996</v>
          </cell>
          <cell r="FJ151">
            <v>977.15299999999991</v>
          </cell>
          <cell r="FK151">
            <v>199.92399999999998</v>
          </cell>
          <cell r="FL151" t="str">
            <v>#N/A N/A</v>
          </cell>
          <cell r="FM151">
            <v>413.79199999999997</v>
          </cell>
          <cell r="FN151">
            <v>349.12899780273437</v>
          </cell>
          <cell r="FO151">
            <v>459.552001953125</v>
          </cell>
          <cell r="FP151">
            <v>500.52398681640625</v>
          </cell>
          <cell r="FQ151">
            <v>610.30700000000002</v>
          </cell>
          <cell r="FR151">
            <v>396.72698974609375</v>
          </cell>
          <cell r="FS151">
            <v>567.09600830078125</v>
          </cell>
          <cell r="FT151">
            <v>695.87299999999993</v>
          </cell>
          <cell r="FU151">
            <v>1385.7849999999999</v>
          </cell>
          <cell r="FV151">
            <v>1250.7849999999999</v>
          </cell>
          <cell r="FW151">
            <v>794.45999999999992</v>
          </cell>
          <cell r="FX151">
            <v>461.49299999999999</v>
          </cell>
          <cell r="FY151">
            <v>690.55099999999993</v>
          </cell>
          <cell r="FZ151">
            <v>951.69799999999998</v>
          </cell>
          <cell r="GA151" t="str">
            <v>#N/A N/A</v>
          </cell>
          <cell r="GB151">
            <v>62.555999999999997</v>
          </cell>
          <cell r="GC151">
            <v>69.402999877929687</v>
          </cell>
          <cell r="GD151">
            <v>31.930999755859375</v>
          </cell>
          <cell r="GE151">
            <v>47.419998168945313</v>
          </cell>
          <cell r="GF151">
            <v>54.854999999999997</v>
          </cell>
          <cell r="GG151">
            <v>42.810001373291016</v>
          </cell>
          <cell r="GH151">
            <v>36.869998931884766</v>
          </cell>
          <cell r="GI151">
            <v>54.296999999999997</v>
          </cell>
          <cell r="GJ151">
            <v>46.896000000000001</v>
          </cell>
          <cell r="GK151">
            <v>17.181999999999999</v>
          </cell>
          <cell r="GL151">
            <v>8.4049999999999994</v>
          </cell>
          <cell r="GM151">
            <v>15.011999999999999</v>
          </cell>
          <cell r="GN151">
            <v>8.0359999999999996</v>
          </cell>
          <cell r="GO151">
            <v>24.631999999999998</v>
          </cell>
          <cell r="GP151" t="str">
            <v>#N/A N/A</v>
          </cell>
          <cell r="GQ151">
            <v>1972.424</v>
          </cell>
          <cell r="GR151">
            <v>1947.06201171875</v>
          </cell>
          <cell r="GS151">
            <v>2343.9140625</v>
          </cell>
          <cell r="GT151">
            <v>3187.23388671875</v>
          </cell>
          <cell r="GU151">
            <v>3550.9559999999997</v>
          </cell>
          <cell r="GV151">
            <v>3794.841064453125</v>
          </cell>
          <cell r="GW151">
            <v>3237.4970703125</v>
          </cell>
          <cell r="GX151">
            <v>2562.652</v>
          </cell>
          <cell r="GY151">
            <v>2833.904</v>
          </cell>
          <cell r="GZ151">
            <v>3534.06</v>
          </cell>
          <cell r="HA151">
            <v>3005.5619999999999</v>
          </cell>
          <cell r="HB151">
            <v>3399.1349999999998</v>
          </cell>
          <cell r="HC151">
            <v>3873.8679999999999</v>
          </cell>
          <cell r="HD151">
            <v>3221.6789999999996</v>
          </cell>
          <cell r="HE151" t="str">
            <v>#N/A N/A</v>
          </cell>
          <cell r="HF151">
            <v>10486.902</v>
          </cell>
          <cell r="HG151">
            <v>10437.654296875</v>
          </cell>
          <cell r="HH151">
            <v>10094.400390625</v>
          </cell>
          <cell r="HI151">
            <v>9783.4326171875</v>
          </cell>
          <cell r="HJ151">
            <v>9555.2520000000004</v>
          </cell>
          <cell r="HK151">
            <v>10350.0380859375</v>
          </cell>
          <cell r="HL151">
            <v>11215.9306640625</v>
          </cell>
          <cell r="HM151">
            <v>13711.764999999999</v>
          </cell>
          <cell r="HN151">
            <v>14442.867</v>
          </cell>
          <cell r="HO151">
            <v>14923.378999999999</v>
          </cell>
          <cell r="HP151">
            <v>15333.527</v>
          </cell>
          <cell r="HQ151">
            <v>15320.005999999999</v>
          </cell>
          <cell r="HR151">
            <v>15918.885999999999</v>
          </cell>
          <cell r="HS151">
            <v>16395.566999999999</v>
          </cell>
          <cell r="HT151" t="str">
            <v>#N/A N/A</v>
          </cell>
          <cell r="HU151">
            <v>13542.710999999999</v>
          </cell>
          <cell r="HV151">
            <v>13520.3115234375</v>
          </cell>
          <cell r="HW151">
            <v>13583.46484375</v>
          </cell>
          <cell r="HX151">
            <v>14168.2080078125</v>
          </cell>
          <cell r="HY151">
            <v>14354.212</v>
          </cell>
          <cell r="HZ151">
            <v>15539.0322265625</v>
          </cell>
          <cell r="IA151">
            <v>17066.859375</v>
          </cell>
          <cell r="IB151">
            <v>20894.882999999998</v>
          </cell>
          <cell r="IC151">
            <v>21859.829999999998</v>
          </cell>
          <cell r="ID151">
            <v>21839.102999999999</v>
          </cell>
          <cell r="IE151">
            <v>21652.093999999997</v>
          </cell>
          <cell r="IF151">
            <v>22176.074000000001</v>
          </cell>
          <cell r="IG151">
            <v>23308.815999999999</v>
          </cell>
          <cell r="IH151">
            <v>23296.593000000001</v>
          </cell>
          <cell r="II151" t="str">
            <v>#N/A N/A</v>
          </cell>
          <cell r="IJ151">
            <v>414.40199999999999</v>
          </cell>
          <cell r="IK151">
            <v>382.4739990234375</v>
          </cell>
          <cell r="IL151">
            <v>429.67800903320312</v>
          </cell>
          <cell r="IM151">
            <v>357.01300048828125</v>
          </cell>
          <cell r="IN151">
            <v>602.53499999999997</v>
          </cell>
          <cell r="IO151">
            <v>378.97698974609375</v>
          </cell>
          <cell r="IP151">
            <v>640.8790283203125</v>
          </cell>
          <cell r="IQ151">
            <v>71.228999999999999</v>
          </cell>
          <cell r="IR151">
            <v>269.488</v>
          </cell>
          <cell r="IS151">
            <v>1258.424</v>
          </cell>
          <cell r="IT151">
            <v>1223.848</v>
          </cell>
          <cell r="IU151">
            <v>1500.4689999999998</v>
          </cell>
          <cell r="IV151">
            <v>2207.779</v>
          </cell>
          <cell r="IW151">
            <v>2026.3349999999998</v>
          </cell>
          <cell r="IX151" t="str">
            <v>#N/A N/A</v>
          </cell>
          <cell r="IY151">
            <v>6.8540000000000001</v>
          </cell>
          <cell r="IZ151">
            <v>16.379999160766602</v>
          </cell>
          <cell r="JA151">
            <v>0</v>
          </cell>
          <cell r="JB151">
            <v>0</v>
          </cell>
          <cell r="JC151">
            <v>0</v>
          </cell>
          <cell r="JD151">
            <v>0</v>
          </cell>
          <cell r="JE151">
            <v>0</v>
          </cell>
          <cell r="JF151">
            <v>0</v>
          </cell>
          <cell r="JG151">
            <v>7.9189999999999996</v>
          </cell>
          <cell r="JH151">
            <v>315.702</v>
          </cell>
          <cell r="JI151">
            <v>0</v>
          </cell>
          <cell r="JJ151">
            <v>0</v>
          </cell>
          <cell r="JK151">
            <v>0</v>
          </cell>
          <cell r="JL151">
            <v>0</v>
          </cell>
          <cell r="JM151" t="str">
            <v>#N/A N/A</v>
          </cell>
          <cell r="JN151">
            <v>1507.0310000000002</v>
          </cell>
          <cell r="JO151">
            <v>1462.9180297851562</v>
          </cell>
          <cell r="JP151">
            <v>1550.7589721679687</v>
          </cell>
          <cell r="JQ151">
            <v>1617.5749816894531</v>
          </cell>
          <cell r="JR151">
            <v>1843.7860000000001</v>
          </cell>
          <cell r="JS151">
            <v>1864.9660034179687</v>
          </cell>
          <cell r="JT151">
            <v>2429.0660400390625</v>
          </cell>
          <cell r="JU151">
            <v>2731.047</v>
          </cell>
          <cell r="JV151">
            <v>3204.723</v>
          </cell>
          <cell r="JW151">
            <v>3515.29</v>
          </cell>
          <cell r="JX151">
            <v>3254.9870000000001</v>
          </cell>
          <cell r="JY151">
            <v>3573.91</v>
          </cell>
          <cell r="JZ151">
            <v>4756.8590000000004</v>
          </cell>
          <cell r="KA151">
            <v>4639.3890000000001</v>
          </cell>
          <cell r="KB151" t="str">
            <v>#N/A N/A</v>
          </cell>
          <cell r="KC151">
            <v>0</v>
          </cell>
          <cell r="KD151">
            <v>0</v>
          </cell>
          <cell r="KE151">
            <v>0</v>
          </cell>
          <cell r="KF151">
            <v>0</v>
          </cell>
          <cell r="KG151">
            <v>0</v>
          </cell>
          <cell r="KH151">
            <v>0</v>
          </cell>
          <cell r="KI151">
            <v>0</v>
          </cell>
          <cell r="KJ151">
            <v>0</v>
          </cell>
          <cell r="KK151">
            <v>0</v>
          </cell>
          <cell r="KL151">
            <v>0</v>
          </cell>
          <cell r="KM151">
            <v>0</v>
          </cell>
          <cell r="KN151">
            <v>0</v>
          </cell>
          <cell r="KO151">
            <v>0</v>
          </cell>
          <cell r="KP151">
            <v>0</v>
          </cell>
          <cell r="KQ151" t="str">
            <v>#N/A N/A</v>
          </cell>
          <cell r="KR151">
            <v>12035.68</v>
          </cell>
          <cell r="KS151">
            <v>12057.39404296875</v>
          </cell>
          <cell r="KT151">
            <v>12032.7060546875</v>
          </cell>
          <cell r="KU151">
            <v>12550.63330078125</v>
          </cell>
          <cell r="KV151">
            <v>12510.425999999999</v>
          </cell>
          <cell r="KW151">
            <v>13674.06591796875</v>
          </cell>
          <cell r="KX151">
            <v>14637.79296875</v>
          </cell>
          <cell r="KY151">
            <v>18163.835999999999</v>
          </cell>
          <cell r="KZ151">
            <v>18655.107</v>
          </cell>
          <cell r="LA151">
            <v>18323.813000000002</v>
          </cell>
          <cell r="LB151">
            <v>18397.107</v>
          </cell>
          <cell r="LC151">
            <v>18602.163999999997</v>
          </cell>
          <cell r="LD151">
            <v>18551.956999999999</v>
          </cell>
          <cell r="LE151">
            <v>18657.203999999994</v>
          </cell>
          <cell r="LF151" t="str">
            <v>#N/A N/A</v>
          </cell>
          <cell r="LG151">
            <v>-646.07799999999997</v>
          </cell>
          <cell r="LH151">
            <v>-770.56201171875</v>
          </cell>
          <cell r="LI151">
            <v>-683.62799072265625</v>
          </cell>
          <cell r="LJ151">
            <v>-502.76699829101562</v>
          </cell>
          <cell r="LK151">
            <v>-471.745</v>
          </cell>
          <cell r="LL151">
            <v>-782.75701904296875</v>
          </cell>
          <cell r="LM151">
            <v>-858.3489990234375</v>
          </cell>
          <cell r="LN151">
            <v>-897.51299999999992</v>
          </cell>
          <cell r="LO151">
            <v>-1662.057</v>
          </cell>
          <cell r="LP151">
            <v>-1227.9099999999999</v>
          </cell>
          <cell r="LQ151">
            <v>-1097.049</v>
          </cell>
          <cell r="LR151">
            <v>-992.73199999999997</v>
          </cell>
          <cell r="LS151">
            <v>-1697.818</v>
          </cell>
          <cell r="LT151">
            <v>-65</v>
          </cell>
          <cell r="LU151" t="str">
            <v>#N/A N/A</v>
          </cell>
          <cell r="LV151" t="str">
            <v>#N/A N/A</v>
          </cell>
          <cell r="LW151" t="str">
            <v>#N/A N/A</v>
          </cell>
          <cell r="LX151" t="str">
            <v>#N/A N/A</v>
          </cell>
          <cell r="LY151" t="str">
            <v>#N/A N/A</v>
          </cell>
          <cell r="LZ151" t="str">
            <v>#N/A N/A</v>
          </cell>
          <cell r="MA151" t="str">
            <v>#N/A N/A</v>
          </cell>
          <cell r="MB151" t="str">
            <v>#N/A N/A</v>
          </cell>
          <cell r="MC151" t="str">
            <v>#N/A N/A</v>
          </cell>
          <cell r="MD151" t="str">
            <v>#N/A N/A</v>
          </cell>
          <cell r="ME151" t="str">
            <v>#N/A N/A</v>
          </cell>
          <cell r="MF151" t="str">
            <v>#N/A N/A</v>
          </cell>
          <cell r="MG151" t="str">
            <v>#N/A N/A</v>
          </cell>
          <cell r="MH151" t="str">
            <v>#N/A N/A</v>
          </cell>
          <cell r="MI151" t="str">
            <v>#N/A N/A</v>
          </cell>
          <cell r="MJ151" t="str">
            <v>#N/A N/A</v>
          </cell>
          <cell r="MK151" t="str">
            <v>#N/A N/A</v>
          </cell>
          <cell r="ML151" t="str">
            <v>#N/A N/A</v>
          </cell>
          <cell r="MM151" t="str">
            <v>#N/A N/A</v>
          </cell>
          <cell r="MN151" t="str">
            <v>#N/A N/A</v>
          </cell>
          <cell r="MO151" t="str">
            <v>#N/A N/A</v>
          </cell>
          <cell r="MP151" t="str">
            <v>#N/A N/A</v>
          </cell>
          <cell r="MQ151" t="str">
            <v>#N/A N/A</v>
          </cell>
          <cell r="MR151">
            <v>1762.2849999999999</v>
          </cell>
          <cell r="MS151">
            <v>1964.8229999999999</v>
          </cell>
          <cell r="MT151">
            <v>2312.9870000000001</v>
          </cell>
          <cell r="MU151">
            <v>2364.7469999999998</v>
          </cell>
          <cell r="MV151">
            <v>2589.0709999999999</v>
          </cell>
          <cell r="MW151">
            <v>2608.2709999999997</v>
          </cell>
          <cell r="MX151">
            <v>3066.192</v>
          </cell>
          <cell r="MY151" t="str">
            <v>#N/A N/A</v>
          </cell>
          <cell r="MZ151">
            <v>-69.070999999999998</v>
          </cell>
          <cell r="NA151">
            <v>-131.23500061035156</v>
          </cell>
          <cell r="NB151">
            <v>-70.59100341796875</v>
          </cell>
          <cell r="NC151" t="str">
            <v>#N/A N/A</v>
          </cell>
          <cell r="ND151">
            <v>-690.15699999999993</v>
          </cell>
          <cell r="NE151">
            <v>-209.49200439453125</v>
          </cell>
          <cell r="NF151">
            <v>-568.8690185546875</v>
          </cell>
          <cell r="NG151">
            <v>-103.399</v>
          </cell>
          <cell r="NH151">
            <v>-207.21299999999999</v>
          </cell>
          <cell r="NI151">
            <v>-276.28899999999999</v>
          </cell>
          <cell r="NJ151">
            <v>-138.142</v>
          </cell>
          <cell r="NK151">
            <v>-241.749</v>
          </cell>
          <cell r="NL151">
            <v>-34.533999999999999</v>
          </cell>
          <cell r="NM151">
            <v>-241.749</v>
          </cell>
          <cell r="NN151" t="str">
            <v>#N/A N/A</v>
          </cell>
          <cell r="NO151">
            <v>928.11899999999991</v>
          </cell>
          <cell r="NP151">
            <v>931.60302734375</v>
          </cell>
          <cell r="NQ151">
            <v>933.98797607421875</v>
          </cell>
          <cell r="NR151">
            <v>935.9110107421875</v>
          </cell>
          <cell r="NS151">
            <v>900.29899999999998</v>
          </cell>
          <cell r="NT151">
            <v>917.0419921875</v>
          </cell>
          <cell r="NU151">
            <v>947.9580078125</v>
          </cell>
          <cell r="NV151">
            <v>838.99899999999991</v>
          </cell>
          <cell r="NW151">
            <v>745.31099999999992</v>
          </cell>
          <cell r="NX151">
            <v>747.31799999999998</v>
          </cell>
          <cell r="NY151">
            <v>801.94999999999993</v>
          </cell>
          <cell r="NZ151">
            <v>859.92599999999993</v>
          </cell>
          <cell r="OA151">
            <v>935.40199999999993</v>
          </cell>
          <cell r="OB151">
            <v>928.95499999999993</v>
          </cell>
          <cell r="OC151" t="str">
            <v>#N/A N/A</v>
          </cell>
          <cell r="OD151" t="str">
            <v>CLP</v>
          </cell>
        </row>
        <row r="152">
          <cell r="C152" t="str">
            <v>SOFRUCO</v>
          </cell>
          <cell r="D152" t="str">
            <v>#N/A N/A</v>
          </cell>
          <cell r="E152" t="str">
            <v>#N/A N/A</v>
          </cell>
          <cell r="F152">
            <v>17986.310546875</v>
          </cell>
          <cell r="G152">
            <v>18077.830078125</v>
          </cell>
          <cell r="H152">
            <v>16054.046875</v>
          </cell>
          <cell r="I152">
            <v>17862.140625</v>
          </cell>
          <cell r="J152">
            <v>20891.451171875</v>
          </cell>
          <cell r="K152">
            <v>23774.812999999998</v>
          </cell>
          <cell r="L152">
            <v>26222.149000000001</v>
          </cell>
          <cell r="M152">
            <v>24681.164000000001</v>
          </cell>
          <cell r="N152">
            <v>25389.4</v>
          </cell>
          <cell r="O152">
            <v>25164.933000000001</v>
          </cell>
          <cell r="P152">
            <v>35426.999000000003</v>
          </cell>
          <cell r="Q152">
            <v>32594.893</v>
          </cell>
          <cell r="R152" t="str">
            <v>#N/A N/A</v>
          </cell>
          <cell r="S152" t="str">
            <v>#N/A N/A</v>
          </cell>
          <cell r="T152" t="str">
            <v>#N/A N/A</v>
          </cell>
          <cell r="U152">
            <v>12471.1484375</v>
          </cell>
          <cell r="V152">
            <v>13199.8212890625</v>
          </cell>
          <cell r="W152">
            <v>12342.6484375</v>
          </cell>
          <cell r="X152">
            <v>13132.0302734375</v>
          </cell>
          <cell r="Y152">
            <v>15561.28125</v>
          </cell>
          <cell r="Z152">
            <v>16055.777</v>
          </cell>
          <cell r="AA152">
            <v>17000.573</v>
          </cell>
          <cell r="AB152">
            <v>18333.690999999999</v>
          </cell>
          <cell r="AC152">
            <v>18449.54</v>
          </cell>
          <cell r="AD152">
            <v>18235.076000000001</v>
          </cell>
          <cell r="AE152">
            <v>21519.772999999997</v>
          </cell>
          <cell r="AF152">
            <v>21392.906999999999</v>
          </cell>
          <cell r="AG152" t="str">
            <v>#N/A N/A</v>
          </cell>
          <cell r="AH152" t="str">
            <v>#N/A N/A</v>
          </cell>
          <cell r="AI152" t="str">
            <v>#N/A N/A</v>
          </cell>
          <cell r="AJ152">
            <v>3215.4210205078125</v>
          </cell>
          <cell r="AK152">
            <v>2635.3980712890625</v>
          </cell>
          <cell r="AL152">
            <v>1349.7030487060547</v>
          </cell>
          <cell r="AM152">
            <v>2084.8280029296875</v>
          </cell>
          <cell r="AN152">
            <v>1079.1189880371094</v>
          </cell>
          <cell r="AO152">
            <v>1922.347</v>
          </cell>
          <cell r="AP152">
            <v>2614.4470000000001</v>
          </cell>
          <cell r="AQ152">
            <v>560.8660000000001</v>
          </cell>
          <cell r="AR152">
            <v>1469.954</v>
          </cell>
          <cell r="AS152">
            <v>2685.9740000000002</v>
          </cell>
          <cell r="AT152">
            <v>9111.8860000000004</v>
          </cell>
          <cell r="AU152">
            <v>6573.5589999999993</v>
          </cell>
          <cell r="AV152" t="str">
            <v>#N/A N/A</v>
          </cell>
          <cell r="AW152" t="str">
            <v>#N/A N/A</v>
          </cell>
          <cell r="AX152" t="str">
            <v>#N/A N/A</v>
          </cell>
          <cell r="AY152">
            <v>2023.8050537109375</v>
          </cell>
          <cell r="AZ152">
            <v>1362.612060546875</v>
          </cell>
          <cell r="BA152">
            <v>74.981002807617188</v>
          </cell>
          <cell r="BB152">
            <v>1428.4580078125</v>
          </cell>
          <cell r="BC152">
            <v>618.77899169921875</v>
          </cell>
          <cell r="BD152">
            <v>446.79199999999997</v>
          </cell>
          <cell r="BE152">
            <v>1089.4179999999999</v>
          </cell>
          <cell r="BF152">
            <v>-996.10299999999995</v>
          </cell>
          <cell r="BG152">
            <v>-176.10299999999998</v>
          </cell>
          <cell r="BH152">
            <v>1001.8299999999999</v>
          </cell>
          <cell r="BI152">
            <v>7374.4</v>
          </cell>
          <cell r="BJ152">
            <v>4958.8559999999998</v>
          </cell>
          <cell r="BK152" t="str">
            <v>#N/A N/A</v>
          </cell>
          <cell r="BL152" t="str">
            <v>#N/A N/A</v>
          </cell>
          <cell r="BM152" t="str">
            <v>#N/A N/A</v>
          </cell>
          <cell r="BN152">
            <v>49.347000122070313</v>
          </cell>
          <cell r="BO152">
            <v>0.69700002670288086</v>
          </cell>
          <cell r="BP152">
            <v>0.61900001764297485</v>
          </cell>
          <cell r="BQ152">
            <v>0.60100001096725464</v>
          </cell>
          <cell r="BR152">
            <v>80.258003234863281</v>
          </cell>
          <cell r="BS152">
            <v>3.512</v>
          </cell>
          <cell r="BT152">
            <v>5.54</v>
          </cell>
          <cell r="BU152">
            <v>17.823999999999998</v>
          </cell>
          <cell r="BV152">
            <v>13.459999999999999</v>
          </cell>
          <cell r="BW152">
            <v>1.3579999999999999</v>
          </cell>
          <cell r="BX152">
            <v>23.483999999999998</v>
          </cell>
          <cell r="BY152">
            <v>16.734999999999999</v>
          </cell>
          <cell r="BZ152" t="str">
            <v>#N/A N/A</v>
          </cell>
          <cell r="CA152" t="str">
            <v>#N/A N/A</v>
          </cell>
          <cell r="CB152" t="str">
            <v>#N/A N/A</v>
          </cell>
          <cell r="CC152">
            <v>383.89898681640625</v>
          </cell>
          <cell r="CD152">
            <v>195.43699645996094</v>
          </cell>
          <cell r="CE152">
            <v>445.45199584960937</v>
          </cell>
          <cell r="CF152">
            <v>712.39697265625</v>
          </cell>
          <cell r="CG152">
            <v>1050.5040283203125</v>
          </cell>
          <cell r="CH152">
            <v>788.60299999999995</v>
          </cell>
          <cell r="CI152">
            <v>654.81999999999994</v>
          </cell>
          <cell r="CJ152">
            <v>716.76299999999992</v>
          </cell>
          <cell r="CK152">
            <v>1017.704</v>
          </cell>
          <cell r="CL152">
            <v>1182.461</v>
          </cell>
          <cell r="CM152">
            <v>1207.751</v>
          </cell>
          <cell r="CN152">
            <v>1211.1789999999999</v>
          </cell>
          <cell r="CO152" t="str">
            <v>#N/A N/A</v>
          </cell>
          <cell r="CP152" t="str">
            <v>#N/A N/A</v>
          </cell>
          <cell r="CQ152" t="str">
            <v>#N/A N/A</v>
          </cell>
          <cell r="CR152">
            <v>1570.7670593261719</v>
          </cell>
          <cell r="CS152">
            <v>1064.9950714111328</v>
          </cell>
          <cell r="CT152">
            <v>-535.92299652099609</v>
          </cell>
          <cell r="CU152">
            <v>1174.1340370178223</v>
          </cell>
          <cell r="CV152">
            <v>-2427.4499816894531</v>
          </cell>
          <cell r="CW152">
            <v>1500.4740000000002</v>
          </cell>
          <cell r="CX152">
            <v>744.2829999999999</v>
          </cell>
          <cell r="CY152">
            <v>-2511.4380000000001</v>
          </cell>
          <cell r="CZ152">
            <v>-324.90999999999997</v>
          </cell>
          <cell r="DA152">
            <v>-961.10500000000013</v>
          </cell>
          <cell r="DB152">
            <v>4165.6289999999999</v>
          </cell>
          <cell r="DC152">
            <v>1508.45</v>
          </cell>
          <cell r="DD152" t="str">
            <v>#N/A N/A</v>
          </cell>
          <cell r="DE152" t="str">
            <v>#N/A N/A</v>
          </cell>
          <cell r="DF152" t="str">
            <v>#N/A N/A</v>
          </cell>
          <cell r="DG152">
            <v>223.0570068359375</v>
          </cell>
          <cell r="DH152">
            <v>184.31500244140625</v>
          </cell>
          <cell r="DI152">
            <v>-43.493000030517578</v>
          </cell>
          <cell r="DJ152">
            <v>161.99899291992187</v>
          </cell>
          <cell r="DK152">
            <v>-403.85501098632812</v>
          </cell>
          <cell r="DL152">
            <v>258.17700000000002</v>
          </cell>
          <cell r="DM152">
            <v>122.93499999999999</v>
          </cell>
          <cell r="DN152">
            <v>-252.99499999999998</v>
          </cell>
          <cell r="DO152">
            <v>-0.67899999999999994</v>
          </cell>
          <cell r="DP152">
            <v>-192.38399999999999</v>
          </cell>
          <cell r="DQ152">
            <v>1081.2559999999999</v>
          </cell>
          <cell r="DR152">
            <v>625.84899999999993</v>
          </cell>
          <cell r="DS152" t="str">
            <v>#N/A N/A</v>
          </cell>
          <cell r="DT152" t="str">
            <v>#N/A N/A</v>
          </cell>
          <cell r="DU152" t="str">
            <v>#N/A N/A</v>
          </cell>
          <cell r="DV152">
            <v>1347.7099609375</v>
          </cell>
          <cell r="DW152">
            <v>880.67999267578125</v>
          </cell>
          <cell r="DX152">
            <v>-492.42999267578125</v>
          </cell>
          <cell r="DY152">
            <v>1012.135009765625</v>
          </cell>
          <cell r="DZ152">
            <v>-2023.594970703125</v>
          </cell>
          <cell r="EA152">
            <v>1242.297</v>
          </cell>
          <cell r="EB152">
            <v>621.34799999999996</v>
          </cell>
          <cell r="EC152">
            <v>-2258.4429999999998</v>
          </cell>
          <cell r="ED152">
            <v>-324.23099999999999</v>
          </cell>
          <cell r="EE152">
            <v>-768.721</v>
          </cell>
          <cell r="EF152">
            <v>3084.373</v>
          </cell>
          <cell r="EG152">
            <v>882.601</v>
          </cell>
          <cell r="EH152" t="str">
            <v>#N/A N/A</v>
          </cell>
          <cell r="EI152" t="str">
            <v>#N/A N/A</v>
          </cell>
          <cell r="EJ152" t="str">
            <v>#N/A N/A</v>
          </cell>
          <cell r="EK152">
            <v>86.536003112792969</v>
          </cell>
          <cell r="EL152">
            <v>384.90200805664062</v>
          </cell>
          <cell r="EM152">
            <v>200.28399658203125</v>
          </cell>
          <cell r="EN152">
            <v>143.91799926757813</v>
          </cell>
          <cell r="EO152">
            <v>1100.8360595703125</v>
          </cell>
          <cell r="EP152">
            <v>419.16999999999996</v>
          </cell>
          <cell r="EQ152">
            <v>1086.203</v>
          </cell>
          <cell r="ER152">
            <v>2464.9519999999998</v>
          </cell>
          <cell r="ES152">
            <v>414.69599999999997</v>
          </cell>
          <cell r="ET152">
            <v>623.78800000000001</v>
          </cell>
          <cell r="EU152">
            <v>2354.8409999999999</v>
          </cell>
          <cell r="EV152">
            <v>1540.7379999999998</v>
          </cell>
          <cell r="EW152" t="str">
            <v>#N/A N/A</v>
          </cell>
          <cell r="EX152" t="str">
            <v>#N/A N/A</v>
          </cell>
          <cell r="EY152" t="str">
            <v>#N/A N/A</v>
          </cell>
          <cell r="EZ152">
            <v>0.12399999797344208</v>
          </cell>
          <cell r="FA152">
            <v>0.12800000607967377</v>
          </cell>
          <cell r="FB152">
            <v>0.13099999725818634</v>
          </cell>
          <cell r="FC152">
            <v>0.14100000262260437</v>
          </cell>
          <cell r="FD152">
            <v>0.15299999713897705</v>
          </cell>
          <cell r="FE152">
            <v>0.15</v>
          </cell>
          <cell r="FF152">
            <v>0.15</v>
          </cell>
          <cell r="FG152">
            <v>20.843</v>
          </cell>
          <cell r="FH152">
            <v>0.15</v>
          </cell>
          <cell r="FI152">
            <v>0.15</v>
          </cell>
          <cell r="FJ152">
            <v>0.15</v>
          </cell>
          <cell r="FK152">
            <v>0.15</v>
          </cell>
          <cell r="FL152" t="str">
            <v>#N/A N/A</v>
          </cell>
          <cell r="FM152" t="str">
            <v>#N/A N/A</v>
          </cell>
          <cell r="FN152" t="str">
            <v>#N/A N/A</v>
          </cell>
          <cell r="FO152">
            <v>4828.99609375</v>
          </cell>
          <cell r="FP152">
            <v>4179.1767578125</v>
          </cell>
          <cell r="FQ152">
            <v>3587.800048828125</v>
          </cell>
          <cell r="FR152">
            <v>5020.88818359375</v>
          </cell>
          <cell r="FS152">
            <v>4465.35498046875</v>
          </cell>
          <cell r="FT152">
            <v>5183.9369999999999</v>
          </cell>
          <cell r="FU152">
            <v>4781.3739999999998</v>
          </cell>
          <cell r="FV152">
            <v>5538.1399999999994</v>
          </cell>
          <cell r="FW152">
            <v>5681.3090000000002</v>
          </cell>
          <cell r="FX152">
            <v>6850.652</v>
          </cell>
          <cell r="FY152">
            <v>7426.7309999999998</v>
          </cell>
          <cell r="FZ152">
            <v>9539.3989999999994</v>
          </cell>
          <cell r="GA152" t="str">
            <v>#N/A N/A</v>
          </cell>
          <cell r="GB152" t="str">
            <v>#N/A N/A</v>
          </cell>
          <cell r="GC152" t="str">
            <v>#N/A N/A</v>
          </cell>
          <cell r="GD152">
            <v>3525.991943359375</v>
          </cell>
          <cell r="GE152">
            <v>3762.93505859375</v>
          </cell>
          <cell r="GF152">
            <v>5118.3408203125</v>
          </cell>
          <cell r="GG152">
            <v>6041.5078125</v>
          </cell>
          <cell r="GH152">
            <v>7072.02294921875</v>
          </cell>
          <cell r="GI152">
            <v>6040.4459999999999</v>
          </cell>
          <cell r="GJ152">
            <v>5412.8159999999998</v>
          </cell>
          <cell r="GK152">
            <v>5672.1210000000001</v>
          </cell>
          <cell r="GL152">
            <v>7096.6129999999994</v>
          </cell>
          <cell r="GM152">
            <v>13528.723</v>
          </cell>
          <cell r="GN152">
            <v>14647.431999999999</v>
          </cell>
          <cell r="GO152">
            <v>15911.652999999998</v>
          </cell>
          <cell r="GP152" t="str">
            <v>#N/A N/A</v>
          </cell>
          <cell r="GQ152" t="str">
            <v>#N/A N/A</v>
          </cell>
          <cell r="GR152" t="str">
            <v>#N/A N/A</v>
          </cell>
          <cell r="GS152">
            <v>12340.4287109375</v>
          </cell>
          <cell r="GT152">
            <v>12108.6669921875</v>
          </cell>
          <cell r="GU152">
            <v>13000.46484375</v>
          </cell>
          <cell r="GV152">
            <v>16487.763671875</v>
          </cell>
          <cell r="GW152">
            <v>18649.345703125</v>
          </cell>
          <cell r="GX152">
            <v>16478.416000000001</v>
          </cell>
          <cell r="GY152">
            <v>16561.964</v>
          </cell>
          <cell r="GZ152">
            <v>18941.563999999998</v>
          </cell>
          <cell r="HA152">
            <v>18979.777999999998</v>
          </cell>
          <cell r="HB152">
            <v>21775.972999999998</v>
          </cell>
          <cell r="HC152">
            <v>25502.432999999997</v>
          </cell>
          <cell r="HD152">
            <v>28519.212</v>
          </cell>
          <cell r="HE152" t="str">
            <v>#N/A N/A</v>
          </cell>
          <cell r="HF152" t="str">
            <v>#N/A N/A</v>
          </cell>
          <cell r="HG152" t="str">
            <v>#N/A N/A</v>
          </cell>
          <cell r="HH152">
            <v>29493.349609375</v>
          </cell>
          <cell r="HI152">
            <v>31950.947265625</v>
          </cell>
          <cell r="HJ152">
            <v>33873.05078125</v>
          </cell>
          <cell r="HK152">
            <v>37071.4375</v>
          </cell>
          <cell r="HL152">
            <v>40720.80859375</v>
          </cell>
          <cell r="HM152">
            <v>23603.55</v>
          </cell>
          <cell r="HN152">
            <v>24216.977999999999</v>
          </cell>
          <cell r="HO152">
            <v>24733.566999999999</v>
          </cell>
          <cell r="HP152">
            <v>26557.391</v>
          </cell>
          <cell r="HQ152">
            <v>42296.263999999996</v>
          </cell>
          <cell r="HR152">
            <v>42991.218000000001</v>
          </cell>
          <cell r="HS152">
            <v>43375.053999999996</v>
          </cell>
          <cell r="HT152" t="str">
            <v>#N/A N/A</v>
          </cell>
          <cell r="HU152" t="str">
            <v>#N/A N/A</v>
          </cell>
          <cell r="HV152" t="str">
            <v>#N/A N/A</v>
          </cell>
          <cell r="HW152">
            <v>42080.5390625</v>
          </cell>
          <cell r="HX152">
            <v>44334.2578125</v>
          </cell>
          <cell r="HY152">
            <v>47085.1875</v>
          </cell>
          <cell r="HZ152">
            <v>53666.0390625</v>
          </cell>
          <cell r="IA152">
            <v>59547.64453125</v>
          </cell>
          <cell r="IB152">
            <v>57396.74</v>
          </cell>
          <cell r="IC152">
            <v>57717.756999999998</v>
          </cell>
          <cell r="ID152">
            <v>60210.966</v>
          </cell>
          <cell r="IE152">
            <v>62126.505999999994</v>
          </cell>
          <cell r="IF152">
            <v>65523.881999999998</v>
          </cell>
          <cell r="IG152">
            <v>70331.25</v>
          </cell>
          <cell r="IH152">
            <v>74055.989999999991</v>
          </cell>
          <cell r="II152" t="str">
            <v>#N/A N/A</v>
          </cell>
          <cell r="IJ152" t="str">
            <v>#N/A N/A</v>
          </cell>
          <cell r="IK152" t="str">
            <v>#N/A N/A</v>
          </cell>
          <cell r="IL152">
            <v>1320.6090087890625</v>
          </cell>
          <cell r="IM152">
            <v>1677.5660400390625</v>
          </cell>
          <cell r="IN152">
            <v>1159.0439453125</v>
          </cell>
          <cell r="IO152">
            <v>1572.31005859375</v>
          </cell>
          <cell r="IP152">
            <v>1651.1290283203125</v>
          </cell>
          <cell r="IQ152">
            <v>2894.2049999999999</v>
          </cell>
          <cell r="IR152">
            <v>4903.7079999999996</v>
          </cell>
          <cell r="IS152">
            <v>3655.0149999999999</v>
          </cell>
          <cell r="IT152">
            <v>4005.9189999999999</v>
          </cell>
          <cell r="IU152">
            <v>4459.38</v>
          </cell>
          <cell r="IV152">
            <v>5629.0329999999994</v>
          </cell>
          <cell r="IW152">
            <v>6216.4369999999999</v>
          </cell>
          <cell r="IX152" t="str">
            <v>#N/A N/A</v>
          </cell>
          <cell r="IY152" t="str">
            <v>#N/A N/A</v>
          </cell>
          <cell r="IZ152" t="str">
            <v>#N/A N/A</v>
          </cell>
          <cell r="JA152">
            <v>10110.273681640625</v>
          </cell>
          <cell r="JB152">
            <v>10461.703125</v>
          </cell>
          <cell r="JC152">
            <v>13787.66552734375</v>
          </cell>
          <cell r="JD152">
            <v>16338.56005859375</v>
          </cell>
          <cell r="JE152">
            <v>21469.896484375</v>
          </cell>
          <cell r="JF152">
            <v>18301.556</v>
          </cell>
          <cell r="JG152">
            <v>17190.683000000001</v>
          </cell>
          <cell r="JH152">
            <v>23559.412</v>
          </cell>
          <cell r="JI152">
            <v>25166.256000000001</v>
          </cell>
          <cell r="JJ152">
            <v>28852.234</v>
          </cell>
          <cell r="JK152">
            <v>27746.285</v>
          </cell>
          <cell r="JL152">
            <v>31078.629000000001</v>
          </cell>
          <cell r="JM152" t="str">
            <v>#N/A N/A</v>
          </cell>
          <cell r="JN152" t="str">
            <v>#N/A N/A</v>
          </cell>
          <cell r="JO152" t="str">
            <v>#N/A N/A</v>
          </cell>
          <cell r="JP152">
            <v>13535.412841796875</v>
          </cell>
          <cell r="JQ152">
            <v>14337.471801757813</v>
          </cell>
          <cell r="JR152">
            <v>17287.168395996094</v>
          </cell>
          <cell r="JS152">
            <v>20650.832336425781</v>
          </cell>
          <cell r="JT152">
            <v>25969.783264160156</v>
          </cell>
          <cell r="JU152">
            <v>24754.050999999999</v>
          </cell>
          <cell r="JV152">
            <v>24648.368000000002</v>
          </cell>
          <cell r="JW152">
            <v>29444.209000000003</v>
          </cell>
          <cell r="JX152">
            <v>31704.742000000002</v>
          </cell>
          <cell r="JY152">
            <v>35870.848999999995</v>
          </cell>
          <cell r="JZ152">
            <v>38245.873</v>
          </cell>
          <cell r="KA152">
            <v>41352.835999999996</v>
          </cell>
          <cell r="KB152" t="str">
            <v>#N/A N/A</v>
          </cell>
          <cell r="KC152" t="str">
            <v>#N/A N/A</v>
          </cell>
          <cell r="KD152" t="str">
            <v>#N/A N/A</v>
          </cell>
          <cell r="KE152">
            <v>9.3900003433227539</v>
          </cell>
          <cell r="KF152">
            <v>11.673999786376953</v>
          </cell>
          <cell r="KG152">
            <v>4.3520002365112305</v>
          </cell>
          <cell r="KH152">
            <v>-0.90299999713897705</v>
          </cell>
          <cell r="KI152">
            <v>-10.109999656677246</v>
          </cell>
          <cell r="KJ152">
            <v>-37.811999999999998</v>
          </cell>
          <cell r="KK152">
            <v>-65.292000000000002</v>
          </cell>
          <cell r="KL152">
            <v>-65.323999999999998</v>
          </cell>
          <cell r="KM152">
            <v>-65.349000000000004</v>
          </cell>
          <cell r="KN152">
            <v>-65.370999999999995</v>
          </cell>
          <cell r="KO152">
            <v>-65.36</v>
          </cell>
          <cell r="KP152">
            <v>-65.373999999999995</v>
          </cell>
          <cell r="KQ152" t="str">
            <v>#N/A N/A</v>
          </cell>
          <cell r="KR152" t="str">
            <v>#N/A N/A</v>
          </cell>
          <cell r="KS152" t="str">
            <v>#N/A N/A</v>
          </cell>
          <cell r="KT152">
            <v>28545.125351905823</v>
          </cell>
          <cell r="KU152">
            <v>29996.786304473877</v>
          </cell>
          <cell r="KV152">
            <v>29798.020945549011</v>
          </cell>
          <cell r="KW152">
            <v>33015.209304690361</v>
          </cell>
          <cell r="KX152">
            <v>33577.859726905823</v>
          </cell>
          <cell r="KY152">
            <v>32642.688999999998</v>
          </cell>
          <cell r="KZ152">
            <v>33069.388999999996</v>
          </cell>
          <cell r="LA152">
            <v>30766.756999999994</v>
          </cell>
          <cell r="LB152">
            <v>30421.764000000003</v>
          </cell>
          <cell r="LC152">
            <v>29653.032999999999</v>
          </cell>
          <cell r="LD152">
            <v>32085.376999999997</v>
          </cell>
          <cell r="LE152">
            <v>32703.153999999999</v>
          </cell>
          <cell r="LF152" t="str">
            <v>#N/A N/A</v>
          </cell>
          <cell r="LG152" t="str">
            <v>#N/A N/A</v>
          </cell>
          <cell r="LH152" t="str">
            <v>#N/A N/A</v>
          </cell>
          <cell r="LI152">
            <v>-3542.8310546875</v>
          </cell>
          <cell r="LJ152">
            <v>-3810.510986328125</v>
          </cell>
          <cell r="LK152">
            <v>-4037.344970703125</v>
          </cell>
          <cell r="LL152">
            <v>-3400.14404296875</v>
          </cell>
          <cell r="LM152">
            <v>-2815.51708984375</v>
          </cell>
          <cell r="LN152">
            <v>-1205.1779999999999</v>
          </cell>
          <cell r="LO152">
            <v>-2398.9</v>
          </cell>
          <cell r="LP152">
            <v>-2650.4290000000001</v>
          </cell>
          <cell r="LQ152">
            <v>-4451.4699999999993</v>
          </cell>
          <cell r="LR152">
            <v>-2255.9009999999998</v>
          </cell>
          <cell r="LS152">
            <v>-2320.5529999999999</v>
          </cell>
          <cell r="LT152">
            <v>-2480.2149999999997</v>
          </cell>
          <cell r="LU152" t="str">
            <v>#N/A N/A</v>
          </cell>
          <cell r="LV152" t="str">
            <v>#N/A N/A</v>
          </cell>
          <cell r="LW152" t="str">
            <v>#N/A N/A</v>
          </cell>
          <cell r="LX152" t="str">
            <v>#N/A N/A</v>
          </cell>
          <cell r="LY152" t="str">
            <v>#N/A N/A</v>
          </cell>
          <cell r="LZ152" t="str">
            <v>#N/A N/A</v>
          </cell>
          <cell r="MA152" t="str">
            <v>#N/A N/A</v>
          </cell>
          <cell r="MB152" t="str">
            <v>#N/A N/A</v>
          </cell>
          <cell r="MC152" t="str">
            <v>#N/A N/A</v>
          </cell>
          <cell r="MD152" t="str">
            <v>#N/A N/A</v>
          </cell>
          <cell r="ME152" t="str">
            <v>#N/A N/A</v>
          </cell>
          <cell r="MF152">
            <v>957.60799999999995</v>
          </cell>
          <cell r="MG152">
            <v>1146.723</v>
          </cell>
          <cell r="MH152">
            <v>1133.8889999999999</v>
          </cell>
          <cell r="MI152">
            <v>863.11799999999994</v>
          </cell>
          <cell r="MJ152" t="str">
            <v>#N/A N/A</v>
          </cell>
          <cell r="MK152" t="str">
            <v>#N/A N/A</v>
          </cell>
          <cell r="ML152" t="str">
            <v>#N/A N/A</v>
          </cell>
          <cell r="MM152" t="str">
            <v>#N/A N/A</v>
          </cell>
          <cell r="MN152" t="str">
            <v>#N/A N/A</v>
          </cell>
          <cell r="MO152" t="str">
            <v>#N/A N/A</v>
          </cell>
          <cell r="MP152" t="str">
            <v>#N/A N/A</v>
          </cell>
          <cell r="MQ152" t="str">
            <v>#N/A N/A</v>
          </cell>
          <cell r="MR152" t="str">
            <v>#N/A N/A</v>
          </cell>
          <cell r="MS152" t="str">
            <v>#N/A N/A</v>
          </cell>
          <cell r="MT152">
            <v>50.848999999999997</v>
          </cell>
          <cell r="MU152" t="str">
            <v>#N/A N/A</v>
          </cell>
          <cell r="MV152">
            <v>-45.201999999999998</v>
          </cell>
          <cell r="MW152">
            <v>86.921999999999997</v>
          </cell>
          <cell r="MX152">
            <v>1231.9969999999998</v>
          </cell>
          <cell r="MY152" t="str">
            <v>#N/A N/A</v>
          </cell>
          <cell r="MZ152" t="str">
            <v>#N/A N/A</v>
          </cell>
          <cell r="NA152" t="str">
            <v>#N/A N/A</v>
          </cell>
          <cell r="NB152">
            <v>-450.79800415039062</v>
          </cell>
          <cell r="NC152">
            <v>-455.37298583984375</v>
          </cell>
          <cell r="ND152">
            <v>-335.0050048828125</v>
          </cell>
          <cell r="NE152">
            <v>0</v>
          </cell>
          <cell r="NF152">
            <v>-352.68399047851562</v>
          </cell>
          <cell r="NG152">
            <v>0</v>
          </cell>
          <cell r="NH152">
            <v>-351.20599999999996</v>
          </cell>
          <cell r="NI152">
            <v>-257.76600000000002</v>
          </cell>
          <cell r="NJ152">
            <v>-0.41</v>
          </cell>
          <cell r="NK152">
            <v>0</v>
          </cell>
          <cell r="NL152">
            <v>-435.786</v>
          </cell>
          <cell r="NM152">
            <v>-483.38799999999998</v>
          </cell>
          <cell r="NN152" t="str">
            <v>#N/A N/A</v>
          </cell>
          <cell r="NO152" t="str">
            <v>#N/A N/A</v>
          </cell>
          <cell r="NP152" t="str">
            <v>#N/A N/A</v>
          </cell>
          <cell r="NQ152">
            <v>1191.615966796875</v>
          </cell>
          <cell r="NR152">
            <v>1272.7860107421875</v>
          </cell>
          <cell r="NS152">
            <v>1274.7220458984375</v>
          </cell>
          <cell r="NT152">
            <v>656.3699951171875</v>
          </cell>
          <cell r="NU152">
            <v>460.33999633789062</v>
          </cell>
          <cell r="NV152">
            <v>1475.5549999999998</v>
          </cell>
          <cell r="NW152">
            <v>1525.029</v>
          </cell>
          <cell r="NX152">
            <v>1556.9689999999998</v>
          </cell>
          <cell r="NY152">
            <v>1646.057</v>
          </cell>
          <cell r="NZ152">
            <v>1684.144</v>
          </cell>
          <cell r="OA152">
            <v>1737.4859999999999</v>
          </cell>
          <cell r="OB152">
            <v>1614.703</v>
          </cell>
          <cell r="OC152" t="str">
            <v>#N/A N/A</v>
          </cell>
          <cell r="OD152" t="str">
            <v>CLP</v>
          </cell>
        </row>
        <row r="153">
          <cell r="C153" t="str">
            <v>FROWARD</v>
          </cell>
          <cell r="D153" t="str">
            <v>#N/A N/A</v>
          </cell>
          <cell r="E153">
            <v>7477.591796875</v>
          </cell>
          <cell r="F153">
            <v>6310.22998046875</v>
          </cell>
          <cell r="G153">
            <v>7221.2431640625</v>
          </cell>
          <cell r="H153">
            <v>7626.84521484375</v>
          </cell>
          <cell r="I153">
            <v>8688.33984375</v>
          </cell>
          <cell r="J153">
            <v>12287.6162109375</v>
          </cell>
          <cell r="K153">
            <v>9984.9533461597039</v>
          </cell>
          <cell r="L153">
            <v>10342.86652615672</v>
          </cell>
          <cell r="M153">
            <v>12351.325570853365</v>
          </cell>
          <cell r="N153">
            <v>14201.747958258969</v>
          </cell>
          <cell r="O153">
            <v>15148.012941724404</v>
          </cell>
          <cell r="P153">
            <v>14791.675090017501</v>
          </cell>
          <cell r="Q153">
            <v>16776.967347974522</v>
          </cell>
          <cell r="R153" t="str">
            <v>#N/A N/A</v>
          </cell>
          <cell r="S153" t="str">
            <v>#N/A N/A</v>
          </cell>
          <cell r="T153">
            <v>3956.697998046875</v>
          </cell>
          <cell r="U153">
            <v>3904.60205078125</v>
          </cell>
          <cell r="V153">
            <v>4706.869140625</v>
          </cell>
          <cell r="W153">
            <v>5302.13818359375</v>
          </cell>
          <cell r="X153">
            <v>5926.18798828125</v>
          </cell>
          <cell r="Y153">
            <v>8096.22412109375</v>
          </cell>
          <cell r="Z153">
            <v>6708.2304294340238</v>
          </cell>
          <cell r="AA153">
            <v>6743.4633113992622</v>
          </cell>
          <cell r="AB153">
            <v>8835.918527895883</v>
          </cell>
          <cell r="AC153">
            <v>9679.3846179449429</v>
          </cell>
          <cell r="AD153">
            <v>10079.188071510753</v>
          </cell>
          <cell r="AE153">
            <v>9379.1538379993635</v>
          </cell>
          <cell r="AF153">
            <v>9875.0048198829154</v>
          </cell>
          <cell r="AG153" t="str">
            <v>#N/A N/A</v>
          </cell>
          <cell r="AH153" t="str">
            <v>#N/A N/A</v>
          </cell>
          <cell r="AI153">
            <v>4202.697021484375</v>
          </cell>
          <cell r="AJ153">
            <v>3254.0269775390625</v>
          </cell>
          <cell r="AK153">
            <v>3395.4071044921875</v>
          </cell>
          <cell r="AL153">
            <v>3279.698974609375</v>
          </cell>
          <cell r="AM153">
            <v>3743.5770263671875</v>
          </cell>
          <cell r="AN153">
            <v>5180.1171875</v>
          </cell>
          <cell r="AO153">
            <v>4202.6323668496552</v>
          </cell>
          <cell r="AP153">
            <v>3649.8835828352303</v>
          </cell>
          <cell r="AQ153">
            <v>4181.4383442993158</v>
          </cell>
          <cell r="AR153">
            <v>4994.5877519114993</v>
          </cell>
          <cell r="AS153">
            <v>5238.7600603693827</v>
          </cell>
          <cell r="AT153">
            <v>4675.0209928315271</v>
          </cell>
          <cell r="AU153">
            <v>8007.1145625650106</v>
          </cell>
          <cell r="AV153" t="str">
            <v>#N/A N/A</v>
          </cell>
          <cell r="AW153" t="str">
            <v>#N/A N/A</v>
          </cell>
          <cell r="AX153">
            <v>2792.092041015625</v>
          </cell>
          <cell r="AY153">
            <v>1752.010009765625</v>
          </cell>
          <cell r="AZ153">
            <v>1734.85205078125</v>
          </cell>
          <cell r="BA153">
            <v>1457.27294921875</v>
          </cell>
          <cell r="BB153">
            <v>1718.1400146484375</v>
          </cell>
          <cell r="BC153">
            <v>2905.30810546875</v>
          </cell>
          <cell r="BD153">
            <v>2124.5058023037218</v>
          </cell>
          <cell r="BE153">
            <v>1800.9763641483703</v>
          </cell>
          <cell r="BF153">
            <v>2350.2150277559722</v>
          </cell>
          <cell r="BG153">
            <v>2990.4303881697965</v>
          </cell>
          <cell r="BH153">
            <v>3152.4711806440682</v>
          </cell>
          <cell r="BI153">
            <v>2470.5117041483327</v>
          </cell>
          <cell r="BJ153">
            <v>5620.6932558970257</v>
          </cell>
          <cell r="BK153" t="str">
            <v>#N/A N/A</v>
          </cell>
          <cell r="BL153" t="str">
            <v>#N/A N/A</v>
          </cell>
          <cell r="BM153">
            <v>1.2050000429153442</v>
          </cell>
          <cell r="BN153">
            <v>4.7179999351501465</v>
          </cell>
          <cell r="BO153">
            <v>3.3380000591278076</v>
          </cell>
          <cell r="BP153">
            <v>44.159999847412109</v>
          </cell>
          <cell r="BQ153">
            <v>29.799999237060547</v>
          </cell>
          <cell r="BR153">
            <v>6.4869999885559082</v>
          </cell>
          <cell r="BS153" t="str">
            <v>#N/A N/A</v>
          </cell>
          <cell r="BT153">
            <v>28.554551639951509</v>
          </cell>
          <cell r="BU153">
            <v>2.4184143113356371</v>
          </cell>
          <cell r="BV153">
            <v>88.9980096007599</v>
          </cell>
          <cell r="BW153">
            <v>1.9817514886965697</v>
          </cell>
          <cell r="BX153">
            <v>1.7124619021360898</v>
          </cell>
          <cell r="BY153">
            <v>0</v>
          </cell>
          <cell r="BZ153" t="str">
            <v>#N/A N/A</v>
          </cell>
          <cell r="CA153" t="str">
            <v>#N/A N/A</v>
          </cell>
          <cell r="CB153">
            <v>269.87399291992187</v>
          </cell>
          <cell r="CC153">
            <v>264.80599975585937</v>
          </cell>
          <cell r="CD153">
            <v>290.93099975585937</v>
          </cell>
          <cell r="CE153">
            <v>478.36898803710937</v>
          </cell>
          <cell r="CF153">
            <v>434.29800415039062</v>
          </cell>
          <cell r="CG153">
            <v>407.88198852539062</v>
          </cell>
          <cell r="CH153">
            <v>385.5625936019718</v>
          </cell>
          <cell r="CI153">
            <v>398.74391754360852</v>
          </cell>
          <cell r="CJ153">
            <v>761.80050807072564</v>
          </cell>
          <cell r="CK153">
            <v>748.94499882606704</v>
          </cell>
          <cell r="CL153">
            <v>643.07835808203686</v>
          </cell>
          <cell r="CM153">
            <v>601.07412764976755</v>
          </cell>
          <cell r="CN153">
            <v>544.71948618594331</v>
          </cell>
          <cell r="CO153" t="str">
            <v>#N/A N/A</v>
          </cell>
          <cell r="CP153" t="str">
            <v>#N/A N/A</v>
          </cell>
          <cell r="CQ153">
            <v>3734.9300537109375</v>
          </cell>
          <cell r="CR153">
            <v>1817.7800140380859</v>
          </cell>
          <cell r="CS153">
            <v>2060.1180419921875</v>
          </cell>
          <cell r="CT153">
            <v>1165.2709503173828</v>
          </cell>
          <cell r="CU153">
            <v>1974.89501953125</v>
          </cell>
          <cell r="CV153">
            <v>2169.9351196289062</v>
          </cell>
          <cell r="CW153">
            <v>890.70552942242261</v>
          </cell>
          <cell r="CX153">
            <v>1396.6235168183425</v>
          </cell>
          <cell r="CY153">
            <v>1499.9005558903621</v>
          </cell>
          <cell r="CZ153">
            <v>2117.4717694082442</v>
          </cell>
          <cell r="DA153">
            <v>2371.6610940976202</v>
          </cell>
          <cell r="DB153">
            <v>1804.9348448514388</v>
          </cell>
          <cell r="DC153">
            <v>4780.0444334658332</v>
          </cell>
          <cell r="DD153" t="str">
            <v>#N/A N/A</v>
          </cell>
          <cell r="DE153" t="str">
            <v>#N/A N/A</v>
          </cell>
          <cell r="DF153">
            <v>604.0679931640625</v>
          </cell>
          <cell r="DG153">
            <v>332.12399291992187</v>
          </cell>
          <cell r="DH153">
            <v>366.40301513671875</v>
          </cell>
          <cell r="DI153">
            <v>220.20899963378906</v>
          </cell>
          <cell r="DJ153">
            <v>353.40301513671875</v>
          </cell>
          <cell r="DK153">
            <v>448.31600952148437</v>
          </cell>
          <cell r="DL153">
            <v>-576.10875704855789</v>
          </cell>
          <cell r="DM153">
            <v>156.54013131187702</v>
          </cell>
          <cell r="DN153">
            <v>372.43580394568812</v>
          </cell>
          <cell r="DO153">
            <v>344.3201682914646</v>
          </cell>
          <cell r="DP153">
            <v>815.98617547081255</v>
          </cell>
          <cell r="DQ153">
            <v>1033.7561682561529</v>
          </cell>
          <cell r="DR153">
            <v>1622.3736619816923</v>
          </cell>
          <cell r="DS153" t="str">
            <v>#N/A N/A</v>
          </cell>
          <cell r="DT153" t="str">
            <v>#N/A N/A</v>
          </cell>
          <cell r="DU153">
            <v>3130.862060546875</v>
          </cell>
          <cell r="DV153">
            <v>1485.656005859375</v>
          </cell>
          <cell r="DW153">
            <v>1693.7149658203125</v>
          </cell>
          <cell r="DX153">
            <v>945.06201171875</v>
          </cell>
          <cell r="DY153">
            <v>1621.491943359375</v>
          </cell>
          <cell r="DZ153">
            <v>1721.6190185546875</v>
          </cell>
          <cell r="EA153">
            <v>1466.8142198584544</v>
          </cell>
          <cell r="EB153">
            <v>1240.0833855064654</v>
          </cell>
          <cell r="EC153">
            <v>1127.4647519446739</v>
          </cell>
          <cell r="ED153">
            <v>1773.1516011167794</v>
          </cell>
          <cell r="EE153">
            <v>1555.6749186268069</v>
          </cell>
          <cell r="EF153">
            <v>771.17867659528588</v>
          </cell>
          <cell r="EG153">
            <v>3157.6707714841414</v>
          </cell>
          <cell r="EH153" t="str">
            <v>#N/A N/A</v>
          </cell>
          <cell r="EI153" t="str">
            <v>#N/A N/A</v>
          </cell>
          <cell r="EJ153">
            <v>116.11699676513672</v>
          </cell>
          <cell r="EK153">
            <v>64.886001586914062</v>
          </cell>
          <cell r="EL153">
            <v>680.5360107421875</v>
          </cell>
          <cell r="EM153">
            <v>298.04299926757812</v>
          </cell>
          <cell r="EN153">
            <v>396.40798950195312</v>
          </cell>
          <cell r="EO153">
            <v>205.79800415039062</v>
          </cell>
          <cell r="EP153">
            <v>778.9357330620287</v>
          </cell>
          <cell r="EQ153">
            <v>2193.5160000000001</v>
          </cell>
          <cell r="ER153">
            <v>2189.1729999999998</v>
          </cell>
          <cell r="ES153">
            <v>1083.5017699999999</v>
          </cell>
          <cell r="ET153">
            <v>272.70855000000006</v>
          </cell>
          <cell r="EU153">
            <v>359.2847999999999</v>
          </cell>
          <cell r="EV153">
            <v>2086.1183999999998</v>
          </cell>
          <cell r="EW153" t="str">
            <v>#N/A N/A</v>
          </cell>
          <cell r="EX153" t="str">
            <v>#N/A N/A</v>
          </cell>
          <cell r="EY153">
            <v>461.28201293945312</v>
          </cell>
          <cell r="EZ153">
            <v>410.50601196289062</v>
          </cell>
          <cell r="FA153">
            <v>0</v>
          </cell>
          <cell r="FB153">
            <v>870.12701416015625</v>
          </cell>
          <cell r="FC153">
            <v>660.88897705078125</v>
          </cell>
          <cell r="FD153">
            <v>1404.6280517578125</v>
          </cell>
          <cell r="FE153" t="str">
            <v>#N/A N/A</v>
          </cell>
          <cell r="FF153" t="str">
            <v>#N/A N/A</v>
          </cell>
          <cell r="FG153" t="str">
            <v>#N/A N/A</v>
          </cell>
          <cell r="FH153" t="str">
            <v>#N/A N/A</v>
          </cell>
          <cell r="FI153" t="str">
            <v>#N/A N/A</v>
          </cell>
          <cell r="FJ153" t="str">
            <v>#N/A N/A</v>
          </cell>
          <cell r="FK153">
            <v>0</v>
          </cell>
          <cell r="FL153" t="str">
            <v>#N/A N/A</v>
          </cell>
          <cell r="FM153" t="str">
            <v>#N/A N/A</v>
          </cell>
          <cell r="FN153">
            <v>790.5780029296875</v>
          </cell>
          <cell r="FO153">
            <v>767.98101806640625</v>
          </cell>
          <cell r="FP153">
            <v>530.4539794921875</v>
          </cell>
          <cell r="FQ153">
            <v>1043.8280029296875</v>
          </cell>
          <cell r="FR153">
            <v>1433.0980224609375</v>
          </cell>
          <cell r="FS153">
            <v>2115.262939453125</v>
          </cell>
          <cell r="FT153">
            <v>1619.2729422569273</v>
          </cell>
          <cell r="FU153">
            <v>3545.1</v>
          </cell>
          <cell r="FV153">
            <v>1222.3835000000001</v>
          </cell>
          <cell r="FW153">
            <v>1580.4857900000002</v>
          </cell>
          <cell r="FX153">
            <v>1838.5495500000002</v>
          </cell>
          <cell r="FY153">
            <v>2696.4566999999993</v>
          </cell>
          <cell r="FZ153">
            <v>3626.6148000000003</v>
          </cell>
          <cell r="GA153" t="str">
            <v>#N/A N/A</v>
          </cell>
          <cell r="GB153" t="str">
            <v>#N/A N/A</v>
          </cell>
          <cell r="GC153">
            <v>8.6110000610351562</v>
          </cell>
          <cell r="GD153">
            <v>3.9760000705718994</v>
          </cell>
          <cell r="GE153">
            <v>6</v>
          </cell>
          <cell r="GF153">
            <v>11.987000465393066</v>
          </cell>
          <cell r="GG153">
            <v>4.8210000991821289</v>
          </cell>
          <cell r="GH153">
            <v>6.7160000801086426</v>
          </cell>
          <cell r="GI153">
            <v>4.0596001928206533</v>
          </cell>
          <cell r="GJ153">
            <v>8.4239999999999995</v>
          </cell>
          <cell r="GK153">
            <v>20.2605</v>
          </cell>
          <cell r="GL153">
            <v>10.054590000000001</v>
          </cell>
          <cell r="GM153">
            <v>17.865299999999998</v>
          </cell>
          <cell r="GN153">
            <v>14.5656</v>
          </cell>
          <cell r="GO153">
            <v>9.2118000000000002</v>
          </cell>
          <cell r="GP153" t="str">
            <v>#N/A N/A</v>
          </cell>
          <cell r="GQ153" t="str">
            <v>#N/A N/A</v>
          </cell>
          <cell r="GR153">
            <v>1559.39599609375</v>
          </cell>
          <cell r="GS153">
            <v>1880.2340087890625</v>
          </cell>
          <cell r="GT153">
            <v>1797.39599609375</v>
          </cell>
          <cell r="GU153">
            <v>2901.4150390625</v>
          </cell>
          <cell r="GV153">
            <v>3136.93994140625</v>
          </cell>
          <cell r="GW153">
            <v>4217.43408203125</v>
          </cell>
          <cell r="GX153">
            <v>2970.1049332380294</v>
          </cell>
          <cell r="GY153">
            <v>6268.86</v>
          </cell>
          <cell r="GZ153">
            <v>4076.5164999999997</v>
          </cell>
          <cell r="HA153">
            <v>2951.2615599999999</v>
          </cell>
          <cell r="HB153">
            <v>2853.7189500000004</v>
          </cell>
          <cell r="HC153">
            <v>4649.4608999999991</v>
          </cell>
          <cell r="HD153">
            <v>6839.4071999999996</v>
          </cell>
          <cell r="HE153" t="str">
            <v>#N/A N/A</v>
          </cell>
          <cell r="HF153" t="str">
            <v>#N/A N/A</v>
          </cell>
          <cell r="HG153">
            <v>20085.140625</v>
          </cell>
          <cell r="HH153">
            <v>21006.52734375</v>
          </cell>
          <cell r="HI153">
            <v>22453.046875</v>
          </cell>
          <cell r="HJ153">
            <v>22009.126953125</v>
          </cell>
          <cell r="HK153">
            <v>24890.712890625</v>
          </cell>
          <cell r="HL153">
            <v>26002.05078125</v>
          </cell>
          <cell r="HM153">
            <v>37270.679437637329</v>
          </cell>
          <cell r="HN153">
            <v>42280.524000000005</v>
          </cell>
          <cell r="HO153">
            <v>46331.087999999989</v>
          </cell>
          <cell r="HP153">
            <v>43008.269329999996</v>
          </cell>
          <cell r="HQ153">
            <v>46187.055000000008</v>
          </cell>
          <cell r="HR153">
            <v>51616.238099999995</v>
          </cell>
          <cell r="HS153">
            <v>57977.651999999987</v>
          </cell>
          <cell r="HT153" t="str">
            <v>#N/A N/A</v>
          </cell>
          <cell r="HU153" t="str">
            <v>#N/A N/A</v>
          </cell>
          <cell r="HV153">
            <v>21780.400390625</v>
          </cell>
          <cell r="HW153">
            <v>23010.29296875</v>
          </cell>
          <cell r="HX153">
            <v>24372.943359375</v>
          </cell>
          <cell r="HY153">
            <v>25018.056640625</v>
          </cell>
          <cell r="HZ153">
            <v>28145.748046875</v>
          </cell>
          <cell r="IA153">
            <v>30339.16796875</v>
          </cell>
          <cell r="IB153">
            <v>45441.130834579468</v>
          </cell>
          <cell r="IC153">
            <v>48643.92</v>
          </cell>
          <cell r="ID153">
            <v>50501.633999999998</v>
          </cell>
          <cell r="IE153">
            <v>46161.580269999999</v>
          </cell>
          <cell r="IF153">
            <v>49260.412049999999</v>
          </cell>
          <cell r="IG153">
            <v>56583.714599999992</v>
          </cell>
          <cell r="IH153">
            <v>65094.121799999994</v>
          </cell>
          <cell r="II153" t="str">
            <v>#N/A N/A</v>
          </cell>
          <cell r="IJ153" t="str">
            <v>#N/A N/A</v>
          </cell>
          <cell r="IK153">
            <v>354.50399780273437</v>
          </cell>
          <cell r="IL153">
            <v>706.35699462890625</v>
          </cell>
          <cell r="IM153">
            <v>418.21798706054687</v>
          </cell>
          <cell r="IN153">
            <v>558.69097900390625</v>
          </cell>
          <cell r="IO153">
            <v>1583.68603515625</v>
          </cell>
          <cell r="IP153">
            <v>1202.85498046875</v>
          </cell>
          <cell r="IQ153">
            <v>3420.7205390453337</v>
          </cell>
          <cell r="IR153">
            <v>3698.6039999999998</v>
          </cell>
          <cell r="IS153">
            <v>954.84100000000001</v>
          </cell>
          <cell r="IT153">
            <v>1424.4002500000001</v>
          </cell>
          <cell r="IU153">
            <v>1753.9521000000002</v>
          </cell>
          <cell r="IV153">
            <v>1611.3194999999996</v>
          </cell>
          <cell r="IW153">
            <v>2407.1142</v>
          </cell>
          <cell r="IX153" t="str">
            <v>#N/A N/A</v>
          </cell>
          <cell r="IY153" t="str">
            <v>#N/A N/A</v>
          </cell>
          <cell r="IZ153">
            <v>5537.99609375</v>
          </cell>
          <cell r="JA153">
            <v>6937.47021484375</v>
          </cell>
          <cell r="JB153">
            <v>5952.880126953125</v>
          </cell>
          <cell r="JC153">
            <v>7196.3101806640625</v>
          </cell>
          <cell r="JD153">
            <v>6748.27783203125</v>
          </cell>
          <cell r="JE153">
            <v>6463.365966796875</v>
          </cell>
          <cell r="JF153">
            <v>8121.2298948526377</v>
          </cell>
          <cell r="JG153">
            <v>17858.879999999997</v>
          </cell>
          <cell r="JH153">
            <v>19670.867499999997</v>
          </cell>
          <cell r="JI153">
            <v>16463.67294</v>
          </cell>
          <cell r="JJ153">
            <v>14641.138800000002</v>
          </cell>
          <cell r="JK153">
            <v>14341.046999999999</v>
          </cell>
          <cell r="JL153">
            <v>12136.900800000001</v>
          </cell>
          <cell r="JM153" t="str">
            <v>#N/A N/A</v>
          </cell>
          <cell r="JN153" t="str">
            <v>#N/A N/A</v>
          </cell>
          <cell r="JO153">
            <v>8040.84814453125</v>
          </cell>
          <cell r="JP153">
            <v>9359.7010498046875</v>
          </cell>
          <cell r="JQ153">
            <v>9310.4150390625</v>
          </cell>
          <cell r="JR153">
            <v>9386.279052734375</v>
          </cell>
          <cell r="JS153">
            <v>10239.56884765625</v>
          </cell>
          <cell r="JT153">
            <v>9986.029052734375</v>
          </cell>
          <cell r="JU153">
            <v>19262.802503299714</v>
          </cell>
          <cell r="JV153">
            <v>23949.899999999998</v>
          </cell>
          <cell r="JW153">
            <v>22494.869500000001</v>
          </cell>
          <cell r="JX153">
            <v>19908.566990000003</v>
          </cell>
          <cell r="JY153">
            <v>19678.102500000005</v>
          </cell>
          <cell r="JZ153">
            <v>23186.6145</v>
          </cell>
          <cell r="KA153">
            <v>23665.1142</v>
          </cell>
          <cell r="KB153" t="str">
            <v>#N/A N/A</v>
          </cell>
          <cell r="KC153" t="str">
            <v>#N/A N/A</v>
          </cell>
          <cell r="KD153">
            <v>0</v>
          </cell>
          <cell r="KE153">
            <v>0</v>
          </cell>
          <cell r="KF153">
            <v>0</v>
          </cell>
          <cell r="KG153">
            <v>0</v>
          </cell>
          <cell r="KH153">
            <v>1.0000000474974513E-3</v>
          </cell>
          <cell r="KI153">
            <v>2.0000000949949026E-3</v>
          </cell>
          <cell r="KJ153">
            <v>0</v>
          </cell>
          <cell r="KK153">
            <v>0</v>
          </cell>
          <cell r="KL153">
            <v>0</v>
          </cell>
          <cell r="KM153">
            <v>0</v>
          </cell>
          <cell r="KN153">
            <v>0</v>
          </cell>
          <cell r="KO153">
            <v>0</v>
          </cell>
          <cell r="KP153">
            <v>0</v>
          </cell>
          <cell r="KQ153" t="str">
            <v>#N/A N/A</v>
          </cell>
          <cell r="KR153" t="str">
            <v>#N/A N/A</v>
          </cell>
          <cell r="KS153">
            <v>13739.5517578125</v>
          </cell>
          <cell r="KT153">
            <v>13650.5908203125</v>
          </cell>
          <cell r="KU153">
            <v>15062.529296875</v>
          </cell>
          <cell r="KV153">
            <v>15631.7763671875</v>
          </cell>
          <cell r="KW153">
            <v>17906.179710937544</v>
          </cell>
          <cell r="KX153">
            <v>20353.138718750095</v>
          </cell>
          <cell r="KY153">
            <v>26178.329783105844</v>
          </cell>
          <cell r="KZ153">
            <v>24694.02</v>
          </cell>
          <cell r="LA153">
            <v>28006.764499999997</v>
          </cell>
          <cell r="LB153">
            <v>26253.013280000003</v>
          </cell>
          <cell r="LC153">
            <v>29582.309549999998</v>
          </cell>
          <cell r="LD153">
            <v>33397.100100000003</v>
          </cell>
          <cell r="LE153">
            <v>41429.007600000004</v>
          </cell>
          <cell r="LF153" t="str">
            <v>#N/A N/A</v>
          </cell>
          <cell r="LG153" t="str">
            <v>#N/A N/A</v>
          </cell>
          <cell r="LH153">
            <v>-2039.552001953125</v>
          </cell>
          <cell r="LI153">
            <v>-2606.550048828125</v>
          </cell>
          <cell r="LJ153">
            <v>-1680.9229736328125</v>
          </cell>
          <cell r="LK153">
            <v>-1974.9539794921875</v>
          </cell>
          <cell r="LL153">
            <v>-2754.47900390625</v>
          </cell>
          <cell r="LM153">
            <v>-1330.8680419921875</v>
          </cell>
          <cell r="LN153">
            <v>-5823.1124919271933</v>
          </cell>
          <cell r="LO153">
            <v>-12037.783127070985</v>
          </cell>
          <cell r="LP153">
            <v>-1027.3423994553787</v>
          </cell>
          <cell r="LQ153">
            <v>-1953.5792599248775</v>
          </cell>
          <cell r="LR153">
            <v>-861.56645971083367</v>
          </cell>
          <cell r="LS153">
            <v>-287.12277892481779</v>
          </cell>
          <cell r="LT153">
            <v>-433.41862963352713</v>
          </cell>
          <cell r="LU153" t="str">
            <v>#N/A N/A</v>
          </cell>
          <cell r="LV153" t="str">
            <v>#N/A N/A</v>
          </cell>
          <cell r="LW153" t="str">
            <v>#N/A N/A</v>
          </cell>
          <cell r="LX153" t="str">
            <v>#N/A N/A</v>
          </cell>
          <cell r="LY153" t="str">
            <v>#N/A N/A</v>
          </cell>
          <cell r="LZ153" t="str">
            <v>#N/A N/A</v>
          </cell>
          <cell r="MA153" t="str">
            <v>#N/A N/A</v>
          </cell>
          <cell r="MB153" t="str">
            <v>#N/A N/A</v>
          </cell>
          <cell r="MC153">
            <v>255.36536378681078</v>
          </cell>
          <cell r="MD153">
            <v>164.18867192972118</v>
          </cell>
          <cell r="ME153">
            <v>629.27140380953256</v>
          </cell>
          <cell r="MF153">
            <v>716.36102809791998</v>
          </cell>
          <cell r="MG153">
            <v>667.35481381856971</v>
          </cell>
          <cell r="MH153">
            <v>573.10391658154469</v>
          </cell>
          <cell r="MI153">
            <v>585.96627420242714</v>
          </cell>
          <cell r="MJ153" t="str">
            <v>#N/A N/A</v>
          </cell>
          <cell r="MK153" t="str">
            <v>#N/A N/A</v>
          </cell>
          <cell r="ML153" t="str">
            <v>#N/A N/A</v>
          </cell>
          <cell r="MM153" t="str">
            <v>#N/A N/A</v>
          </cell>
          <cell r="MN153" t="str">
            <v>#N/A N/A</v>
          </cell>
          <cell r="MO153" t="str">
            <v>#N/A N/A</v>
          </cell>
          <cell r="MP153" t="str">
            <v>#N/A N/A</v>
          </cell>
          <cell r="MQ153" t="str">
            <v>#N/A N/A</v>
          </cell>
          <cell r="MR153">
            <v>459.8811898007703</v>
          </cell>
          <cell r="MS153">
            <v>272.28804599525188</v>
          </cell>
          <cell r="MT153">
            <v>-15.477851592548078</v>
          </cell>
          <cell r="MU153">
            <v>-137.14447381100709</v>
          </cell>
          <cell r="MV153">
            <v>-4.9543787217414241</v>
          </cell>
          <cell r="MW153">
            <v>0</v>
          </cell>
          <cell r="MX153">
            <v>-874.69379031781307</v>
          </cell>
          <cell r="MY153" t="str">
            <v>#N/A N/A</v>
          </cell>
          <cell r="MZ153" t="str">
            <v>#N/A N/A</v>
          </cell>
          <cell r="NA153">
            <v>-534.5419921875</v>
          </cell>
          <cell r="NB153">
            <v>-1555.135986328125</v>
          </cell>
          <cell r="NC153">
            <v>-751.08099365234375</v>
          </cell>
          <cell r="ND153">
            <v>-687.135986328125</v>
          </cell>
          <cell r="NE153">
            <v>-511.03900146484375</v>
          </cell>
          <cell r="NF153">
            <v>-860.98199462890625</v>
          </cell>
          <cell r="NG153">
            <v>-794.03543314831086</v>
          </cell>
          <cell r="NH153">
            <v>-608.82383318039467</v>
          </cell>
          <cell r="NI153">
            <v>-593.47887200176535</v>
          </cell>
          <cell r="NJ153">
            <v>-1094.7241508814782</v>
          </cell>
          <cell r="NK153">
            <v>-899.21973799606826</v>
          </cell>
          <cell r="NL153">
            <v>-238.60302503096187</v>
          </cell>
          <cell r="NM153">
            <v>-322.11777308111078</v>
          </cell>
          <cell r="NN153" t="str">
            <v>#N/A N/A</v>
          </cell>
          <cell r="NO153" t="str">
            <v>#N/A N/A</v>
          </cell>
          <cell r="NP153">
            <v>1410.60498046875</v>
          </cell>
          <cell r="NQ153">
            <v>1502.0169677734375</v>
          </cell>
          <cell r="NR153">
            <v>1660.5550537109375</v>
          </cell>
          <cell r="NS153">
            <v>1822.426025390625</v>
          </cell>
          <cell r="NT153">
            <v>2025.43701171875</v>
          </cell>
          <cell r="NU153">
            <v>2274.80908203125</v>
          </cell>
          <cell r="NV153">
            <v>2078.1265645459334</v>
          </cell>
          <cell r="NW153">
            <v>1848.9072186868602</v>
          </cell>
          <cell r="NX153">
            <v>1831.2233165433445</v>
          </cell>
          <cell r="NY153">
            <v>2004.1573637417032</v>
          </cell>
          <cell r="NZ153">
            <v>2086.2888797253136</v>
          </cell>
          <cell r="OA153">
            <v>2204.5092886831935</v>
          </cell>
          <cell r="OB153">
            <v>2386.4213066679854</v>
          </cell>
          <cell r="OC153" t="str">
            <v>#N/A N/A</v>
          </cell>
          <cell r="OD153" t="str">
            <v>CLP</v>
          </cell>
        </row>
        <row r="154">
          <cell r="C154" t="str">
            <v>IPAL SA</v>
          </cell>
          <cell r="D154" t="str">
            <v>#N/A N/A</v>
          </cell>
          <cell r="E154" t="str">
            <v>#N/A N/A</v>
          </cell>
          <cell r="F154" t="str">
            <v>#N/A N/A</v>
          </cell>
          <cell r="G154" t="str">
            <v>#N/A N/A</v>
          </cell>
          <cell r="H154" t="str">
            <v>#N/A N/A</v>
          </cell>
          <cell r="I154" t="str">
            <v>#N/A N/A</v>
          </cell>
          <cell r="J154" t="str">
            <v>#N/A N/A</v>
          </cell>
          <cell r="K154">
            <v>37931.428</v>
          </cell>
          <cell r="L154">
            <v>41609.360999999997</v>
          </cell>
          <cell r="M154">
            <v>46870.154000000002</v>
          </cell>
          <cell r="N154">
            <v>52181.599999999999</v>
          </cell>
          <cell r="O154">
            <v>43937.328999999998</v>
          </cell>
          <cell r="P154">
            <v>45049.995000000003</v>
          </cell>
          <cell r="Q154">
            <v>52845.722000000002</v>
          </cell>
          <cell r="R154" t="str">
            <v>#N/A N/A</v>
          </cell>
          <cell r="S154" t="str">
            <v>#N/A N/A</v>
          </cell>
          <cell r="T154" t="str">
            <v>#N/A N/A</v>
          </cell>
          <cell r="U154" t="str">
            <v>#N/A N/A</v>
          </cell>
          <cell r="V154" t="str">
            <v>#N/A N/A</v>
          </cell>
          <cell r="W154" t="str">
            <v>#N/A N/A</v>
          </cell>
          <cell r="X154" t="str">
            <v>#N/A N/A</v>
          </cell>
          <cell r="Y154" t="str">
            <v>#N/A N/A</v>
          </cell>
          <cell r="Z154">
            <v>28061.446</v>
          </cell>
          <cell r="AA154">
            <v>30186.645999999997</v>
          </cell>
          <cell r="AB154">
            <v>35371.826999999997</v>
          </cell>
          <cell r="AC154">
            <v>40960.282999999996</v>
          </cell>
          <cell r="AD154">
            <v>32476.644</v>
          </cell>
          <cell r="AE154">
            <v>33195.544000000002</v>
          </cell>
          <cell r="AF154">
            <v>39838.812999999995</v>
          </cell>
          <cell r="AG154" t="str">
            <v>#N/A N/A</v>
          </cell>
          <cell r="AH154" t="str">
            <v>#N/A N/A</v>
          </cell>
          <cell r="AI154" t="str">
            <v>#N/A N/A</v>
          </cell>
          <cell r="AJ154" t="str">
            <v>#N/A N/A</v>
          </cell>
          <cell r="AK154" t="str">
            <v>#N/A N/A</v>
          </cell>
          <cell r="AL154" t="str">
            <v>#N/A N/A</v>
          </cell>
          <cell r="AM154" t="str">
            <v>#N/A N/A</v>
          </cell>
          <cell r="AN154" t="str">
            <v>#N/A N/A</v>
          </cell>
          <cell r="AO154">
            <v>4732.72</v>
          </cell>
          <cell r="AP154">
            <v>5633.1959999999999</v>
          </cell>
          <cell r="AQ154">
            <v>5186.9650000000001</v>
          </cell>
          <cell r="AR154">
            <v>3983.848</v>
          </cell>
          <cell r="AS154">
            <v>4152.0499999999993</v>
          </cell>
          <cell r="AT154">
            <v>4072.0659999999998</v>
          </cell>
          <cell r="AU154">
            <v>5983.8780000000006</v>
          </cell>
          <cell r="AV154" t="str">
            <v>#N/A N/A</v>
          </cell>
          <cell r="AW154" t="str">
            <v>#N/A N/A</v>
          </cell>
          <cell r="AX154" t="str">
            <v>#N/A N/A</v>
          </cell>
          <cell r="AY154" t="str">
            <v>#N/A N/A</v>
          </cell>
          <cell r="AZ154" t="str">
            <v>#N/A N/A</v>
          </cell>
          <cell r="BA154" t="str">
            <v>#N/A N/A</v>
          </cell>
          <cell r="BB154" t="str">
            <v>#N/A N/A</v>
          </cell>
          <cell r="BC154" t="str">
            <v>#N/A N/A</v>
          </cell>
          <cell r="BD154">
            <v>3598.6929999999998</v>
          </cell>
          <cell r="BE154">
            <v>4464.0509999999995</v>
          </cell>
          <cell r="BF154">
            <v>3991.7599999999998</v>
          </cell>
          <cell r="BG154">
            <v>2785.011</v>
          </cell>
          <cell r="BH154">
            <v>2813.0189999999998</v>
          </cell>
          <cell r="BI154">
            <v>2693.886</v>
          </cell>
          <cell r="BJ154">
            <v>4551.0239999999994</v>
          </cell>
          <cell r="BK154" t="str">
            <v>#N/A N/A</v>
          </cell>
          <cell r="BL154" t="str">
            <v>#N/A N/A</v>
          </cell>
          <cell r="BM154" t="str">
            <v>#N/A N/A</v>
          </cell>
          <cell r="BN154" t="str">
            <v>#N/A N/A</v>
          </cell>
          <cell r="BO154" t="str">
            <v>#N/A N/A</v>
          </cell>
          <cell r="BP154" t="str">
            <v>#N/A N/A</v>
          </cell>
          <cell r="BQ154" t="str">
            <v>#N/A N/A</v>
          </cell>
          <cell r="BR154" t="str">
            <v>#N/A N/A</v>
          </cell>
          <cell r="BS154">
            <v>46.269999999999996</v>
          </cell>
          <cell r="BT154">
            <v>124.05999999999999</v>
          </cell>
          <cell r="BU154">
            <v>209.64699999999999</v>
          </cell>
          <cell r="BV154">
            <v>437.57</v>
          </cell>
          <cell r="BW154">
            <v>435.858</v>
          </cell>
          <cell r="BX154">
            <v>357.613</v>
          </cell>
          <cell r="BY154">
            <v>299.37399999999997</v>
          </cell>
          <cell r="BZ154" t="str">
            <v>#N/A N/A</v>
          </cell>
          <cell r="CA154" t="str">
            <v>#N/A N/A</v>
          </cell>
          <cell r="CB154" t="str">
            <v>#N/A N/A</v>
          </cell>
          <cell r="CC154" t="str">
            <v>#N/A N/A</v>
          </cell>
          <cell r="CD154" t="str">
            <v>#N/A N/A</v>
          </cell>
          <cell r="CE154" t="str">
            <v>#N/A N/A</v>
          </cell>
          <cell r="CF154" t="str">
            <v>#N/A N/A</v>
          </cell>
          <cell r="CG154" t="str">
            <v>#N/A N/A</v>
          </cell>
          <cell r="CH154">
            <v>137.22299999999998</v>
          </cell>
          <cell r="CI154">
            <v>50.710999999999999</v>
          </cell>
          <cell r="CJ154">
            <v>112.55799999999999</v>
          </cell>
          <cell r="CK154">
            <v>128.06800000000001</v>
          </cell>
          <cell r="CL154">
            <v>151.148</v>
          </cell>
          <cell r="CM154">
            <v>206.10299999999998</v>
          </cell>
          <cell r="CN154">
            <v>124.3</v>
          </cell>
          <cell r="CO154" t="str">
            <v>#N/A N/A</v>
          </cell>
          <cell r="CP154" t="str">
            <v>#N/A N/A</v>
          </cell>
          <cell r="CQ154" t="str">
            <v>#N/A N/A</v>
          </cell>
          <cell r="CR154" t="str">
            <v>#N/A N/A</v>
          </cell>
          <cell r="CS154" t="str">
            <v>#N/A N/A</v>
          </cell>
          <cell r="CT154" t="str">
            <v>#N/A N/A</v>
          </cell>
          <cell r="CU154" t="str">
            <v>#N/A N/A</v>
          </cell>
          <cell r="CV154" t="str">
            <v>#N/A N/A</v>
          </cell>
          <cell r="CW154">
            <v>3685.04</v>
          </cell>
          <cell r="CX154">
            <v>4970.0650000000005</v>
          </cell>
          <cell r="CY154">
            <v>3913.5529999999999</v>
          </cell>
          <cell r="CZ154">
            <v>3591.6760000000004</v>
          </cell>
          <cell r="DA154">
            <v>2859.1439999999998</v>
          </cell>
          <cell r="DB154">
            <v>3283.3649999999998</v>
          </cell>
          <cell r="DC154">
            <v>13931.484</v>
          </cell>
          <cell r="DD154" t="str">
            <v>#N/A N/A</v>
          </cell>
          <cell r="DE154" t="str">
            <v>#N/A N/A</v>
          </cell>
          <cell r="DF154" t="str">
            <v>#N/A N/A</v>
          </cell>
          <cell r="DG154" t="str">
            <v>#N/A N/A</v>
          </cell>
          <cell r="DH154" t="str">
            <v>#N/A N/A</v>
          </cell>
          <cell r="DI154" t="str">
            <v>#N/A N/A</v>
          </cell>
          <cell r="DJ154" t="str">
            <v>#N/A N/A</v>
          </cell>
          <cell r="DK154" t="str">
            <v>#N/A N/A</v>
          </cell>
          <cell r="DL154">
            <v>567.67899999999997</v>
          </cell>
          <cell r="DM154">
            <v>845.327</v>
          </cell>
          <cell r="DN154">
            <v>834.18099999999993</v>
          </cell>
          <cell r="DO154">
            <v>1041.992</v>
          </cell>
          <cell r="DP154">
            <v>769.71299999999997</v>
          </cell>
          <cell r="DQ154">
            <v>634.93499999999995</v>
          </cell>
          <cell r="DR154">
            <v>790.90899999999999</v>
          </cell>
          <cell r="DS154" t="str">
            <v>#N/A N/A</v>
          </cell>
          <cell r="DT154" t="str">
            <v>#N/A N/A</v>
          </cell>
          <cell r="DU154" t="str">
            <v>#N/A N/A</v>
          </cell>
          <cell r="DV154" t="str">
            <v>#N/A N/A</v>
          </cell>
          <cell r="DW154" t="str">
            <v>#N/A N/A</v>
          </cell>
          <cell r="DX154" t="str">
            <v>#N/A N/A</v>
          </cell>
          <cell r="DY154" t="str">
            <v>#N/A N/A</v>
          </cell>
          <cell r="DZ154" t="str">
            <v>#N/A N/A</v>
          </cell>
          <cell r="EA154">
            <v>3117.3609999999999</v>
          </cell>
          <cell r="EB154">
            <v>4124.7380000000003</v>
          </cell>
          <cell r="EC154">
            <v>3079.3719999999998</v>
          </cell>
          <cell r="ED154">
            <v>2549.6839999999997</v>
          </cell>
          <cell r="EE154">
            <v>2089.431</v>
          </cell>
          <cell r="EF154">
            <v>2648.43</v>
          </cell>
          <cell r="EG154">
            <v>13140.574999999999</v>
          </cell>
          <cell r="EH154" t="str">
            <v>#N/A N/A</v>
          </cell>
          <cell r="EI154" t="str">
            <v>#N/A N/A</v>
          </cell>
          <cell r="EJ154" t="str">
            <v>#N/A N/A</v>
          </cell>
          <cell r="EK154" t="str">
            <v>#N/A N/A</v>
          </cell>
          <cell r="EL154" t="str">
            <v>#N/A N/A</v>
          </cell>
          <cell r="EM154" t="str">
            <v>#N/A N/A</v>
          </cell>
          <cell r="EN154" t="str">
            <v>#N/A N/A</v>
          </cell>
          <cell r="EO154" t="str">
            <v>#N/A N/A</v>
          </cell>
          <cell r="EP154">
            <v>2948.125</v>
          </cell>
          <cell r="EQ154">
            <v>8194.0580000000009</v>
          </cell>
          <cell r="ER154">
            <v>9951.8850000000002</v>
          </cell>
          <cell r="ES154">
            <v>13665.383</v>
          </cell>
          <cell r="ET154">
            <v>15624.464</v>
          </cell>
          <cell r="EU154">
            <v>11603.71</v>
          </cell>
          <cell r="EV154">
            <v>8381.3019999999997</v>
          </cell>
          <cell r="EW154" t="str">
            <v>#N/A N/A</v>
          </cell>
          <cell r="EX154" t="str">
            <v>#N/A N/A</v>
          </cell>
          <cell r="EY154" t="str">
            <v>#N/A N/A</v>
          </cell>
          <cell r="EZ154" t="str">
            <v>#N/A N/A</v>
          </cell>
          <cell r="FA154" t="str">
            <v>#N/A N/A</v>
          </cell>
          <cell r="FB154" t="str">
            <v>#N/A N/A</v>
          </cell>
          <cell r="FC154" t="str">
            <v>#N/A N/A</v>
          </cell>
          <cell r="FD154" t="str">
            <v>#N/A N/A</v>
          </cell>
          <cell r="FE154">
            <v>5582.9179999999997</v>
          </cell>
          <cell r="FF154">
            <v>3745.1789999999996</v>
          </cell>
          <cell r="FG154">
            <v>5203.8449999999993</v>
          </cell>
          <cell r="FH154">
            <v>5054.2730000000001</v>
          </cell>
          <cell r="FI154">
            <v>3994.453</v>
          </cell>
          <cell r="FJ154">
            <v>6096.6269999999995</v>
          </cell>
          <cell r="FK154">
            <v>4945.1849999999995</v>
          </cell>
          <cell r="FL154" t="str">
            <v>#N/A N/A</v>
          </cell>
          <cell r="FM154" t="str">
            <v>#N/A N/A</v>
          </cell>
          <cell r="FN154" t="str">
            <v>#N/A N/A</v>
          </cell>
          <cell r="FO154" t="str">
            <v>#N/A N/A</v>
          </cell>
          <cell r="FP154" t="str">
            <v>#N/A N/A</v>
          </cell>
          <cell r="FQ154" t="str">
            <v>#N/A N/A</v>
          </cell>
          <cell r="FR154" t="str">
            <v>#N/A N/A</v>
          </cell>
          <cell r="FS154" t="str">
            <v>#N/A N/A</v>
          </cell>
          <cell r="FT154">
            <v>2967.797</v>
          </cell>
          <cell r="FU154">
            <v>2451.598</v>
          </cell>
          <cell r="FV154">
            <v>3017.6979999999999</v>
          </cell>
          <cell r="FW154">
            <v>3060.2190000000001</v>
          </cell>
          <cell r="FX154">
            <v>3948.9259999999999</v>
          </cell>
          <cell r="FY154">
            <v>2942.172</v>
          </cell>
          <cell r="FZ154">
            <v>3835.5639999999999</v>
          </cell>
          <cell r="GA154" t="str">
            <v>#N/A N/A</v>
          </cell>
          <cell r="GB154" t="str">
            <v>#N/A N/A</v>
          </cell>
          <cell r="GC154" t="str">
            <v>#N/A N/A</v>
          </cell>
          <cell r="GD154" t="str">
            <v>#N/A N/A</v>
          </cell>
          <cell r="GE154" t="str">
            <v>#N/A N/A</v>
          </cell>
          <cell r="GF154" t="str">
            <v>#N/A N/A</v>
          </cell>
          <cell r="GG154" t="str">
            <v>#N/A N/A</v>
          </cell>
          <cell r="GH154" t="str">
            <v>#N/A N/A</v>
          </cell>
          <cell r="GI154">
            <v>1363.9099999999999</v>
          </cell>
          <cell r="GJ154">
            <v>1827.0709999999999</v>
          </cell>
          <cell r="GK154">
            <v>2248.491</v>
          </cell>
          <cell r="GL154">
            <v>1946.5249999999999</v>
          </cell>
          <cell r="GM154">
            <v>2110.848</v>
          </cell>
          <cell r="GN154">
            <v>2793.768</v>
          </cell>
          <cell r="GO154">
            <v>3252.6259999999997</v>
          </cell>
          <cell r="GP154" t="str">
            <v>#N/A N/A</v>
          </cell>
          <cell r="GQ154" t="str">
            <v>#N/A N/A</v>
          </cell>
          <cell r="GR154" t="str">
            <v>#N/A N/A</v>
          </cell>
          <cell r="GS154" t="str">
            <v>#N/A N/A</v>
          </cell>
          <cell r="GT154" t="str">
            <v>#N/A N/A</v>
          </cell>
          <cell r="GU154" t="str">
            <v>#N/A N/A</v>
          </cell>
          <cell r="GV154" t="str">
            <v>#N/A N/A</v>
          </cell>
          <cell r="GW154" t="str">
            <v>#N/A N/A</v>
          </cell>
          <cell r="GX154">
            <v>13337.050999999999</v>
          </cell>
          <cell r="GY154">
            <v>17143.296999999999</v>
          </cell>
          <cell r="GZ154">
            <v>21880.945</v>
          </cell>
          <cell r="HA154">
            <v>25568.965</v>
          </cell>
          <cell r="HB154">
            <v>26996.526999999998</v>
          </cell>
          <cell r="HC154">
            <v>24660.361999999997</v>
          </cell>
          <cell r="HD154">
            <v>22081.911</v>
          </cell>
          <cell r="HE154" t="str">
            <v>#N/A N/A</v>
          </cell>
          <cell r="HF154" t="str">
            <v>#N/A N/A</v>
          </cell>
          <cell r="HG154" t="str">
            <v>#N/A N/A</v>
          </cell>
          <cell r="HH154" t="str">
            <v>#N/A N/A</v>
          </cell>
          <cell r="HI154" t="str">
            <v>#N/A N/A</v>
          </cell>
          <cell r="HJ154" t="str">
            <v>#N/A N/A</v>
          </cell>
          <cell r="HK154" t="str">
            <v>#N/A N/A</v>
          </cell>
          <cell r="HL154" t="str">
            <v>#N/A N/A</v>
          </cell>
          <cell r="HM154">
            <v>7797.6639999999998</v>
          </cell>
          <cell r="HN154">
            <v>7729.0450000000001</v>
          </cell>
          <cell r="HO154">
            <v>7436.9179999999997</v>
          </cell>
          <cell r="HP154">
            <v>8631.9179999999997</v>
          </cell>
          <cell r="HQ154">
            <v>8850.9079999999994</v>
          </cell>
          <cell r="HR154">
            <v>10595.248</v>
          </cell>
          <cell r="HS154">
            <v>13551.925999999999</v>
          </cell>
          <cell r="HT154" t="str">
            <v>#N/A N/A</v>
          </cell>
          <cell r="HU154" t="str">
            <v>#N/A N/A</v>
          </cell>
          <cell r="HV154" t="str">
            <v>#N/A N/A</v>
          </cell>
          <cell r="HW154" t="str">
            <v>#N/A N/A</v>
          </cell>
          <cell r="HX154" t="str">
            <v>#N/A N/A</v>
          </cell>
          <cell r="HY154" t="str">
            <v>#N/A N/A</v>
          </cell>
          <cell r="HZ154" t="str">
            <v>#N/A N/A</v>
          </cell>
          <cell r="IA154" t="str">
            <v>#N/A N/A</v>
          </cell>
          <cell r="IB154">
            <v>23127.752</v>
          </cell>
          <cell r="IC154">
            <v>28479.216999999997</v>
          </cell>
          <cell r="ID154">
            <v>33743.341</v>
          </cell>
          <cell r="IE154">
            <v>38164.023999999998</v>
          </cell>
          <cell r="IF154">
            <v>39750.841999999997</v>
          </cell>
          <cell r="IG154">
            <v>38110.370999999999</v>
          </cell>
          <cell r="IH154">
            <v>51739.053</v>
          </cell>
          <cell r="II154" t="str">
            <v>#N/A N/A</v>
          </cell>
          <cell r="IJ154" t="str">
            <v>#N/A N/A</v>
          </cell>
          <cell r="IK154" t="str">
            <v>#N/A N/A</v>
          </cell>
          <cell r="IL154" t="str">
            <v>#N/A N/A</v>
          </cell>
          <cell r="IM154" t="str">
            <v>#N/A N/A</v>
          </cell>
          <cell r="IN154" t="str">
            <v>#N/A N/A</v>
          </cell>
          <cell r="IO154" t="str">
            <v>#N/A N/A</v>
          </cell>
          <cell r="IP154" t="str">
            <v>#N/A N/A</v>
          </cell>
          <cell r="IQ154">
            <v>3340.0819999999999</v>
          </cell>
          <cell r="IR154">
            <v>6573.91</v>
          </cell>
          <cell r="IS154">
            <v>7225.23</v>
          </cell>
          <cell r="IT154">
            <v>6878.1819999999998</v>
          </cell>
          <cell r="IU154">
            <v>6546.8710000000001</v>
          </cell>
          <cell r="IV154">
            <v>6339.1390000000001</v>
          </cell>
          <cell r="IW154">
            <v>5475.1579999999994</v>
          </cell>
          <cell r="IX154" t="str">
            <v>#N/A N/A</v>
          </cell>
          <cell r="IY154" t="str">
            <v>#N/A N/A</v>
          </cell>
          <cell r="IZ154" t="str">
            <v>#N/A N/A</v>
          </cell>
          <cell r="JA154" t="str">
            <v>#N/A N/A</v>
          </cell>
          <cell r="JB154" t="str">
            <v>#N/A N/A</v>
          </cell>
          <cell r="JC154" t="str">
            <v>#N/A N/A</v>
          </cell>
          <cell r="JD154" t="str">
            <v>#N/A N/A</v>
          </cell>
          <cell r="JE154" t="str">
            <v>#N/A N/A</v>
          </cell>
          <cell r="JF154">
            <v>3058.3809999999999</v>
          </cell>
          <cell r="JG154">
            <v>2619.607</v>
          </cell>
          <cell r="JH154">
            <v>3604.2370000000001</v>
          </cell>
          <cell r="JI154">
            <v>5146.223</v>
          </cell>
          <cell r="JJ154">
            <v>5333.8580000000002</v>
          </cell>
          <cell r="JK154">
            <v>1028.1389999999999</v>
          </cell>
          <cell r="JL154">
            <v>2056.37</v>
          </cell>
          <cell r="JM154" t="str">
            <v>#N/A N/A</v>
          </cell>
          <cell r="JN154" t="str">
            <v>#N/A N/A</v>
          </cell>
          <cell r="JO154" t="str">
            <v>#N/A N/A</v>
          </cell>
          <cell r="JP154" t="str">
            <v>#N/A N/A</v>
          </cell>
          <cell r="JQ154" t="str">
            <v>#N/A N/A</v>
          </cell>
          <cell r="JR154" t="str">
            <v>#N/A N/A</v>
          </cell>
          <cell r="JS154" t="str">
            <v>#N/A N/A</v>
          </cell>
          <cell r="JT154" t="str">
            <v>#N/A N/A</v>
          </cell>
          <cell r="JU154">
            <v>9189.6820000000007</v>
          </cell>
          <cell r="JV154">
            <v>13270.646000000001</v>
          </cell>
          <cell r="JW154">
            <v>16394.303</v>
          </cell>
          <cell r="JX154">
            <v>19423.964</v>
          </cell>
          <cell r="JY154">
            <v>19471.646000000001</v>
          </cell>
          <cell r="JZ154">
            <v>15947.094000000001</v>
          </cell>
          <cell r="KA154">
            <v>20345.785</v>
          </cell>
          <cell r="KB154" t="str">
            <v>#N/A N/A</v>
          </cell>
          <cell r="KC154" t="str">
            <v>#N/A N/A</v>
          </cell>
          <cell r="KD154" t="str">
            <v>#N/A N/A</v>
          </cell>
          <cell r="KE154" t="str">
            <v>#N/A N/A</v>
          </cell>
          <cell r="KF154" t="str">
            <v>#N/A N/A</v>
          </cell>
          <cell r="KG154" t="str">
            <v>#N/A N/A</v>
          </cell>
          <cell r="KH154" t="str">
            <v>#N/A N/A</v>
          </cell>
          <cell r="KI154" t="str">
            <v>#N/A N/A</v>
          </cell>
          <cell r="KJ154">
            <v>1011.478</v>
          </cell>
          <cell r="KK154">
            <v>517.13199999999995</v>
          </cell>
          <cell r="KL154">
            <v>487.05499999999995</v>
          </cell>
          <cell r="KM154">
            <v>473.03</v>
          </cell>
          <cell r="KN154">
            <v>552.74199999999996</v>
          </cell>
          <cell r="KO154">
            <v>658.774</v>
          </cell>
          <cell r="KP154">
            <v>831.93999999999994</v>
          </cell>
          <cell r="KQ154" t="str">
            <v>#N/A N/A</v>
          </cell>
          <cell r="KR154" t="str">
            <v>#N/A N/A</v>
          </cell>
          <cell r="KS154" t="str">
            <v>#N/A N/A</v>
          </cell>
          <cell r="KT154" t="str">
            <v>#N/A N/A</v>
          </cell>
          <cell r="KU154" t="str">
            <v>#N/A N/A</v>
          </cell>
          <cell r="KV154" t="str">
            <v>#N/A N/A</v>
          </cell>
          <cell r="KW154" t="str">
            <v>#N/A N/A</v>
          </cell>
          <cell r="KX154" t="str">
            <v>#N/A N/A</v>
          </cell>
          <cell r="KY154">
            <v>13938.07</v>
          </cell>
          <cell r="KZ154">
            <v>15208.571</v>
          </cell>
          <cell r="LA154">
            <v>17349.038</v>
          </cell>
          <cell r="LB154">
            <v>18740.059999999994</v>
          </cell>
          <cell r="LC154">
            <v>20279.195999999996</v>
          </cell>
          <cell r="LD154">
            <v>22163.276999999998</v>
          </cell>
          <cell r="LE154">
            <v>31393.267999999996</v>
          </cell>
          <cell r="LF154" t="str">
            <v>#N/A N/A</v>
          </cell>
          <cell r="LG154" t="str">
            <v>#N/A N/A</v>
          </cell>
          <cell r="LH154" t="str">
            <v>#N/A N/A</v>
          </cell>
          <cell r="LI154" t="str">
            <v>#N/A N/A</v>
          </cell>
          <cell r="LJ154" t="str">
            <v>#N/A N/A</v>
          </cell>
          <cell r="LK154" t="str">
            <v>#N/A N/A</v>
          </cell>
          <cell r="LL154" t="str">
            <v>#N/A N/A</v>
          </cell>
          <cell r="LM154" t="str">
            <v>#N/A N/A</v>
          </cell>
          <cell r="LN154">
            <v>-991.77599999999995</v>
          </cell>
          <cell r="LO154">
            <v>-1025.2639999999999</v>
          </cell>
          <cell r="LP154">
            <v>-1702.624</v>
          </cell>
          <cell r="LQ154">
            <v>-2822.973</v>
          </cell>
          <cell r="LR154">
            <v>-742.79899999999998</v>
          </cell>
          <cell r="LS154">
            <v>-931.44099999999992</v>
          </cell>
          <cell r="LT154">
            <v>-4759.4650000000001</v>
          </cell>
          <cell r="LU154" t="str">
            <v>#N/A N/A</v>
          </cell>
          <cell r="LV154" t="str">
            <v>#N/A N/A</v>
          </cell>
          <cell r="LW154" t="str">
            <v>#N/A N/A</v>
          </cell>
          <cell r="LX154" t="str">
            <v>#N/A N/A</v>
          </cell>
          <cell r="LY154" t="str">
            <v>#N/A N/A</v>
          </cell>
          <cell r="LZ154" t="str">
            <v>#N/A N/A</v>
          </cell>
          <cell r="MA154" t="str">
            <v>#N/A N/A</v>
          </cell>
          <cell r="MB154" t="str">
            <v>#N/A N/A</v>
          </cell>
          <cell r="MC154">
            <v>163.69199999999998</v>
          </cell>
          <cell r="MD154">
            <v>73.968000000000004</v>
          </cell>
          <cell r="ME154">
            <v>112.55799999999999</v>
          </cell>
          <cell r="MF154">
            <v>128.06800000000001</v>
          </cell>
          <cell r="MG154">
            <v>151.148</v>
          </cell>
          <cell r="MH154">
            <v>109.881</v>
          </cell>
          <cell r="MI154">
            <v>90.272999999999996</v>
          </cell>
          <cell r="MJ154" t="str">
            <v>#N/A N/A</v>
          </cell>
          <cell r="MK154" t="str">
            <v>#N/A N/A</v>
          </cell>
          <cell r="ML154" t="str">
            <v>#N/A N/A</v>
          </cell>
          <cell r="MM154" t="str">
            <v>#N/A N/A</v>
          </cell>
          <cell r="MN154" t="str">
            <v>#N/A N/A</v>
          </cell>
          <cell r="MO154" t="str">
            <v>#N/A N/A</v>
          </cell>
          <cell r="MP154" t="str">
            <v>#N/A N/A</v>
          </cell>
          <cell r="MQ154" t="str">
            <v>#N/A N/A</v>
          </cell>
          <cell r="MR154">
            <v>-54.701000000000001</v>
          </cell>
          <cell r="MS154">
            <v>193.92999999999998</v>
          </cell>
          <cell r="MT154">
            <v>187.185</v>
          </cell>
          <cell r="MU154">
            <v>28.847999999999999</v>
          </cell>
          <cell r="MV154">
            <v>650.67399999999998</v>
          </cell>
          <cell r="MW154">
            <v>634.93499999999995</v>
          </cell>
          <cell r="MX154">
            <v>769.81399999999996</v>
          </cell>
          <cell r="MY154" t="str">
            <v>#N/A N/A</v>
          </cell>
          <cell r="MZ154" t="str">
            <v>#N/A N/A</v>
          </cell>
          <cell r="NA154" t="str">
            <v>#N/A N/A</v>
          </cell>
          <cell r="NB154" t="str">
            <v>#N/A N/A</v>
          </cell>
          <cell r="NC154" t="str">
            <v>#N/A N/A</v>
          </cell>
          <cell r="ND154" t="str">
            <v>#N/A N/A</v>
          </cell>
          <cell r="NE154" t="str">
            <v>#N/A N/A</v>
          </cell>
          <cell r="NF154" t="str">
            <v>#N/A N/A</v>
          </cell>
          <cell r="NG154">
            <v>-120.38199999999999</v>
          </cell>
          <cell r="NH154">
            <v>-1245.8389999999999</v>
          </cell>
          <cell r="NI154">
            <v>-1236.739</v>
          </cell>
          <cell r="NJ154">
            <v>-1319.1879999999999</v>
          </cell>
          <cell r="NK154">
            <v>-768.85799999999995</v>
          </cell>
          <cell r="NL154">
            <v>-625.46799999999996</v>
          </cell>
          <cell r="NM154">
            <v>-762.65199999999993</v>
          </cell>
          <cell r="NN154" t="str">
            <v>#N/A N/A</v>
          </cell>
          <cell r="NO154" t="str">
            <v>#N/A N/A</v>
          </cell>
          <cell r="NP154" t="str">
            <v>#N/A N/A</v>
          </cell>
          <cell r="NQ154" t="str">
            <v>#N/A N/A</v>
          </cell>
          <cell r="NR154" t="str">
            <v>#N/A N/A</v>
          </cell>
          <cell r="NS154" t="str">
            <v>#N/A N/A</v>
          </cell>
          <cell r="NT154" t="str">
            <v>#N/A N/A</v>
          </cell>
          <cell r="NU154" t="str">
            <v>#N/A N/A</v>
          </cell>
          <cell r="NV154">
            <v>1134.027</v>
          </cell>
          <cell r="NW154">
            <v>1169.145</v>
          </cell>
          <cell r="NX154">
            <v>1195.2049999999999</v>
          </cell>
          <cell r="NY154">
            <v>1198.837</v>
          </cell>
          <cell r="NZ154">
            <v>1339.0309999999999</v>
          </cell>
          <cell r="OA154">
            <v>1378.1799999999998</v>
          </cell>
          <cell r="OB154">
            <v>1432.854</v>
          </cell>
          <cell r="OC154" t="str">
            <v>#N/A N/A</v>
          </cell>
          <cell r="OD154" t="str">
            <v>CLP</v>
          </cell>
        </row>
        <row r="155">
          <cell r="C155" t="str">
            <v>GRANGE-A</v>
          </cell>
          <cell r="D155" t="str">
            <v>#N/A N/A</v>
          </cell>
          <cell r="E155" t="str">
            <v>#N/A N/A</v>
          </cell>
          <cell r="F155">
            <v>5121.31591796875</v>
          </cell>
          <cell r="G155">
            <v>5492.77001953125</v>
          </cell>
          <cell r="H155">
            <v>6538.3291015625</v>
          </cell>
          <cell r="I155">
            <v>7465.4482421875</v>
          </cell>
          <cell r="J155" t="str">
            <v>#N/A N/A</v>
          </cell>
          <cell r="K155" t="str">
            <v>#N/A N/A</v>
          </cell>
          <cell r="L155">
            <v>8635.4339999999993</v>
          </cell>
          <cell r="M155">
            <v>9615.8539999999994</v>
          </cell>
          <cell r="N155">
            <v>10352.822</v>
          </cell>
          <cell r="O155">
            <v>10821.972</v>
          </cell>
          <cell r="P155">
            <v>11575.21</v>
          </cell>
          <cell r="Q155">
            <v>12398.755999999999</v>
          </cell>
          <cell r="R155" t="str">
            <v>#N/A N/A</v>
          </cell>
          <cell r="S155" t="str">
            <v>#N/A N/A</v>
          </cell>
          <cell r="T155" t="str">
            <v>#N/A N/A</v>
          </cell>
          <cell r="U155">
            <v>4603.64404296875</v>
          </cell>
          <cell r="V155">
            <v>4863.85107421875</v>
          </cell>
          <cell r="W155">
            <v>5228.93701171875</v>
          </cell>
          <cell r="X155">
            <v>5390.2578125</v>
          </cell>
          <cell r="Y155" t="str">
            <v>#N/A N/A</v>
          </cell>
          <cell r="Z155" t="str">
            <v>#N/A N/A</v>
          </cell>
          <cell r="AA155" t="str">
            <v>#N/A N/A</v>
          </cell>
          <cell r="AB155" t="str">
            <v>#N/A N/A</v>
          </cell>
          <cell r="AC155">
            <v>6214.4290000000001</v>
          </cell>
          <cell r="AD155">
            <v>6746.5389999999998</v>
          </cell>
          <cell r="AE155">
            <v>7417.0859999999993</v>
          </cell>
          <cell r="AF155">
            <v>8063.1279999999997</v>
          </cell>
          <cell r="AG155" t="str">
            <v>#N/A N/A</v>
          </cell>
          <cell r="AH155" t="str">
            <v>#N/A N/A</v>
          </cell>
          <cell r="AI155" t="str">
            <v>#N/A N/A</v>
          </cell>
          <cell r="AJ155">
            <v>221.84498596191406</v>
          </cell>
          <cell r="AK155">
            <v>181.50999450683594</v>
          </cell>
          <cell r="AL155">
            <v>143.81198120117187</v>
          </cell>
          <cell r="AM155">
            <v>298.47600936889648</v>
          </cell>
          <cell r="AN155" t="str">
            <v>#N/A N/A</v>
          </cell>
          <cell r="AO155" t="str">
            <v>#N/A N/A</v>
          </cell>
          <cell r="AP155">
            <v>682.20800000000008</v>
          </cell>
          <cell r="AQ155">
            <v>983.7</v>
          </cell>
          <cell r="AR155">
            <v>1033.6660000000002</v>
          </cell>
          <cell r="AS155">
            <v>502.65699999999998</v>
          </cell>
          <cell r="AT155">
            <v>532.92899999999997</v>
          </cell>
          <cell r="AU155">
            <v>430.685</v>
          </cell>
          <cell r="AV155" t="str">
            <v>#N/A N/A</v>
          </cell>
          <cell r="AW155" t="str">
            <v>#N/A N/A</v>
          </cell>
          <cell r="AX155" t="str">
            <v>#N/A N/A</v>
          </cell>
          <cell r="AY155">
            <v>-127.96800231933594</v>
          </cell>
          <cell r="AZ155">
            <v>-179.61799621582031</v>
          </cell>
          <cell r="BA155">
            <v>-188.76800537109375</v>
          </cell>
          <cell r="BB155">
            <v>-9.7150001525878906</v>
          </cell>
          <cell r="BC155" t="str">
            <v>#N/A N/A</v>
          </cell>
          <cell r="BD155" t="str">
            <v>#N/A N/A</v>
          </cell>
          <cell r="BE155">
            <v>336.21799999999996</v>
          </cell>
          <cell r="BF155">
            <v>666.32499999999993</v>
          </cell>
          <cell r="BG155">
            <v>651.42099999999994</v>
          </cell>
          <cell r="BH155">
            <v>-34.131999999999998</v>
          </cell>
          <cell r="BI155">
            <v>-28.902999999999999</v>
          </cell>
          <cell r="BJ155">
            <v>-252.48299999999998</v>
          </cell>
          <cell r="BK155" t="str">
            <v>#N/A N/A</v>
          </cell>
          <cell r="BL155" t="str">
            <v>#N/A N/A</v>
          </cell>
          <cell r="BM155" t="str">
            <v>#N/A N/A</v>
          </cell>
          <cell r="BN155">
            <v>1.8530000448226929</v>
          </cell>
          <cell r="BO155">
            <v>1.2389999628067017</v>
          </cell>
          <cell r="BP155">
            <v>4.809999942779541</v>
          </cell>
          <cell r="BQ155">
            <v>1.3949999809265137</v>
          </cell>
          <cell r="BR155" t="str">
            <v>#N/A N/A</v>
          </cell>
          <cell r="BS155" t="str">
            <v>#N/A N/A</v>
          </cell>
          <cell r="BT155">
            <v>3.1199999999999997</v>
          </cell>
          <cell r="BU155">
            <v>43.928999999999995</v>
          </cell>
          <cell r="BV155">
            <v>49.762999999999998</v>
          </cell>
          <cell r="BW155">
            <v>63.25</v>
          </cell>
          <cell r="BX155">
            <v>37.762</v>
          </cell>
          <cell r="BY155">
            <v>38.205999999999996</v>
          </cell>
          <cell r="BZ155" t="str">
            <v>#N/A N/A</v>
          </cell>
          <cell r="CA155" t="str">
            <v>#N/A N/A</v>
          </cell>
          <cell r="CB155" t="str">
            <v>#N/A N/A</v>
          </cell>
          <cell r="CC155">
            <v>63.418998718261719</v>
          </cell>
          <cell r="CD155">
            <v>38.261001586914063</v>
          </cell>
          <cell r="CE155">
            <v>42.481998443603516</v>
          </cell>
          <cell r="CF155">
            <v>71.321998596191406</v>
          </cell>
          <cell r="CG155" t="str">
            <v>#N/A N/A</v>
          </cell>
          <cell r="CH155" t="str">
            <v>#N/A N/A</v>
          </cell>
          <cell r="CI155">
            <v>71.078000000000003</v>
          </cell>
          <cell r="CJ155">
            <v>39.354999999999997</v>
          </cell>
          <cell r="CK155">
            <v>146.77199999999999</v>
          </cell>
          <cell r="CL155">
            <v>129.904</v>
          </cell>
          <cell r="CM155">
            <v>98.257999999999996</v>
          </cell>
          <cell r="CN155">
            <v>71.864999999999995</v>
          </cell>
          <cell r="CO155" t="str">
            <v>#N/A N/A</v>
          </cell>
          <cell r="CP155" t="str">
            <v>#N/A N/A</v>
          </cell>
          <cell r="CQ155" t="str">
            <v>#N/A N/A</v>
          </cell>
          <cell r="CR155">
            <v>-147.25400018692017</v>
          </cell>
          <cell r="CS155">
            <v>-154.2400016784668</v>
          </cell>
          <cell r="CT155">
            <v>-182.06500369310379</v>
          </cell>
          <cell r="CU155">
            <v>-37.03099799156189</v>
          </cell>
          <cell r="CV155" t="str">
            <v>#N/A N/A</v>
          </cell>
          <cell r="CW155" t="str">
            <v>#N/A N/A</v>
          </cell>
          <cell r="CX155">
            <v>250.96799999999999</v>
          </cell>
          <cell r="CY155">
            <v>682.96199999999999</v>
          </cell>
          <cell r="CZ155">
            <v>536.28100000000006</v>
          </cell>
          <cell r="DA155">
            <v>-89.619</v>
          </cell>
          <cell r="DB155">
            <v>-68.218000000000004</v>
          </cell>
          <cell r="DC155">
            <v>-273.23200000000003</v>
          </cell>
          <cell r="DD155" t="str">
            <v>#N/A N/A</v>
          </cell>
          <cell r="DE155" t="str">
            <v>#N/A N/A</v>
          </cell>
          <cell r="DF155" t="str">
            <v>#N/A N/A</v>
          </cell>
          <cell r="DG155">
            <v>-2.3640000820159912</v>
          </cell>
          <cell r="DH155">
            <v>-13.069999694824219</v>
          </cell>
          <cell r="DI155">
            <v>-3.8199999332427979</v>
          </cell>
          <cell r="DJ155">
            <v>-11.666000366210937</v>
          </cell>
          <cell r="DK155" t="str">
            <v>#N/A N/A</v>
          </cell>
          <cell r="DL155" t="str">
            <v>#N/A N/A</v>
          </cell>
          <cell r="DM155">
            <v>-4.6549999999999994</v>
          </cell>
          <cell r="DN155" t="str">
            <v>#N/A N/A</v>
          </cell>
          <cell r="DO155">
            <v>-137.898</v>
          </cell>
          <cell r="DP155">
            <v>-41.667999999999999</v>
          </cell>
          <cell r="DQ155">
            <v>-35.1</v>
          </cell>
          <cell r="DR155">
            <v>-261.96899999999999</v>
          </cell>
          <cell r="DS155" t="str">
            <v>#N/A N/A</v>
          </cell>
          <cell r="DT155" t="str">
            <v>#N/A N/A</v>
          </cell>
          <cell r="DU155" t="str">
            <v>#N/A N/A</v>
          </cell>
          <cell r="DV155">
            <v>-144.88999938964844</v>
          </cell>
          <cell r="DW155">
            <v>-141.16999816894531</v>
          </cell>
          <cell r="DX155">
            <v>-178.2449951171875</v>
          </cell>
          <cell r="DY155">
            <v>-25.364999771118164</v>
          </cell>
          <cell r="DZ155" t="str">
            <v>#N/A N/A</v>
          </cell>
          <cell r="EA155" t="str">
            <v>#N/A N/A</v>
          </cell>
          <cell r="EB155">
            <v>255.62299999999999</v>
          </cell>
          <cell r="EC155">
            <v>682.96199999999999</v>
          </cell>
          <cell r="ED155">
            <v>674.17899999999997</v>
          </cell>
          <cell r="EE155">
            <v>-47.951000000000001</v>
          </cell>
          <cell r="EF155">
            <v>-33.118000000000002</v>
          </cell>
          <cell r="EG155">
            <v>-11.263</v>
          </cell>
          <cell r="EH155" t="str">
            <v>#N/A N/A</v>
          </cell>
          <cell r="EI155" t="str">
            <v>#N/A N/A</v>
          </cell>
          <cell r="EJ155" t="str">
            <v>#N/A N/A</v>
          </cell>
          <cell r="EK155">
            <v>74.004997253417969</v>
          </cell>
          <cell r="EL155">
            <v>51.549999237060547</v>
          </cell>
          <cell r="EM155">
            <v>63.009998321533203</v>
          </cell>
          <cell r="EN155">
            <v>120.46199798583984</v>
          </cell>
          <cell r="EO155" t="str">
            <v>#N/A N/A</v>
          </cell>
          <cell r="EP155" t="str">
            <v>#N/A N/A</v>
          </cell>
          <cell r="EQ155">
            <v>138.143</v>
          </cell>
          <cell r="ER155">
            <v>1779.308</v>
          </cell>
          <cell r="ES155">
            <v>727.08199999999999</v>
          </cell>
          <cell r="ET155">
            <v>645.22899999999993</v>
          </cell>
          <cell r="EU155">
            <v>760.28899999999999</v>
          </cell>
          <cell r="EV155">
            <v>150.94299999999998</v>
          </cell>
          <cell r="EW155" t="str">
            <v>#N/A N/A</v>
          </cell>
          <cell r="EX155" t="str">
            <v>#N/A N/A</v>
          </cell>
          <cell r="EY155" t="str">
            <v>#N/A N/A</v>
          </cell>
          <cell r="EZ155" t="str">
            <v>#N/A N/A</v>
          </cell>
          <cell r="FA155" t="str">
            <v>#N/A N/A</v>
          </cell>
          <cell r="FB155" t="str">
            <v>#N/A N/A</v>
          </cell>
          <cell r="FC155">
            <v>0</v>
          </cell>
          <cell r="FD155" t="str">
            <v>#N/A N/A</v>
          </cell>
          <cell r="FE155" t="str">
            <v>#N/A N/A</v>
          </cell>
          <cell r="FF155">
            <v>0</v>
          </cell>
          <cell r="FG155" t="str">
            <v>#N/A N/A</v>
          </cell>
          <cell r="FH155">
            <v>0</v>
          </cell>
          <cell r="FI155">
            <v>621.62699999999995</v>
          </cell>
          <cell r="FJ155">
            <v>14.555</v>
          </cell>
          <cell r="FK155">
            <v>664.55499999999995</v>
          </cell>
          <cell r="FL155" t="str">
            <v>#N/A N/A</v>
          </cell>
          <cell r="FM155" t="str">
            <v>#N/A N/A</v>
          </cell>
          <cell r="FN155" t="str">
            <v>#N/A N/A</v>
          </cell>
          <cell r="FO155">
            <v>550.46002197265625</v>
          </cell>
          <cell r="FP155">
            <v>648.0770263671875</v>
          </cell>
          <cell r="FQ155">
            <v>706.11798095703125</v>
          </cell>
          <cell r="FR155">
            <v>683.80902099609375</v>
          </cell>
          <cell r="FS155" t="str">
            <v>#N/A N/A</v>
          </cell>
          <cell r="FT155" t="str">
            <v>#N/A N/A</v>
          </cell>
          <cell r="FU155">
            <v>839.66599999999994</v>
          </cell>
          <cell r="FV155">
            <v>974.78199999999993</v>
          </cell>
          <cell r="FW155">
            <v>1122.9289999999999</v>
          </cell>
          <cell r="FX155">
            <v>1022.9319999999999</v>
          </cell>
          <cell r="FY155">
            <v>1172.8899999999999</v>
          </cell>
          <cell r="FZ155">
            <v>1219.4279999999999</v>
          </cell>
          <cell r="GA155" t="str">
            <v>#N/A N/A</v>
          </cell>
          <cell r="GB155" t="str">
            <v>#N/A N/A</v>
          </cell>
          <cell r="GC155" t="str">
            <v>#N/A N/A</v>
          </cell>
          <cell r="GD155">
            <v>7.5529999732971191</v>
          </cell>
          <cell r="GE155">
            <v>120.98999786376953</v>
          </cell>
          <cell r="GF155">
            <v>95.889999389648438</v>
          </cell>
          <cell r="GG155">
            <v>96.487998962402344</v>
          </cell>
          <cell r="GH155" t="str">
            <v>#N/A N/A</v>
          </cell>
          <cell r="GI155" t="str">
            <v>#N/A N/A</v>
          </cell>
          <cell r="GJ155">
            <v>94.807000000000002</v>
          </cell>
          <cell r="GK155">
            <v>27.262999999999998</v>
          </cell>
          <cell r="GL155">
            <v>142.126</v>
          </cell>
          <cell r="GM155">
            <v>138.68600000000001</v>
          </cell>
          <cell r="GN155">
            <v>137.56700000000001</v>
          </cell>
          <cell r="GO155">
            <v>25.299999999999997</v>
          </cell>
          <cell r="GP155" t="str">
            <v>#N/A N/A</v>
          </cell>
          <cell r="GQ155" t="str">
            <v>#N/A N/A</v>
          </cell>
          <cell r="GR155" t="str">
            <v>#N/A N/A</v>
          </cell>
          <cell r="GS155">
            <v>766.2769775390625</v>
          </cell>
          <cell r="GT155">
            <v>930.92401123046875</v>
          </cell>
          <cell r="GU155">
            <v>969.197021484375</v>
          </cell>
          <cell r="GV155">
            <v>1123.1639404296875</v>
          </cell>
          <cell r="GW155" t="str">
            <v>#N/A N/A</v>
          </cell>
          <cell r="GX155" t="str">
            <v>#N/A N/A</v>
          </cell>
          <cell r="GY155">
            <v>1241.278</v>
          </cell>
          <cell r="GZ155">
            <v>3105.6099999999997</v>
          </cell>
          <cell r="HA155">
            <v>2468.8959999999997</v>
          </cell>
          <cell r="HB155">
            <v>2446.3389999999999</v>
          </cell>
          <cell r="HC155">
            <v>2143.3200000000002</v>
          </cell>
          <cell r="HD155">
            <v>2146.8380000000002</v>
          </cell>
          <cell r="HE155" t="str">
            <v>#N/A N/A</v>
          </cell>
          <cell r="HF155" t="str">
            <v>#N/A N/A</v>
          </cell>
          <cell r="HG155" t="str">
            <v>#N/A N/A</v>
          </cell>
          <cell r="HH155">
            <v>5471.1767578125</v>
          </cell>
          <cell r="HI155">
            <v>5706.951171875</v>
          </cell>
          <cell r="HJ155">
            <v>5793.47900390625</v>
          </cell>
          <cell r="HK155">
            <v>6175.06396484375</v>
          </cell>
          <cell r="HL155" t="str">
            <v>#N/A N/A</v>
          </cell>
          <cell r="HM155" t="str">
            <v>#N/A N/A</v>
          </cell>
          <cell r="HN155">
            <v>6580.9589999999998</v>
          </cell>
          <cell r="HO155">
            <v>8444.8649999999998</v>
          </cell>
          <cell r="HP155">
            <v>9431.4</v>
          </cell>
          <cell r="HQ155">
            <v>9517.625</v>
          </cell>
          <cell r="HR155">
            <v>9369.2899999999991</v>
          </cell>
          <cell r="HS155">
            <v>9040.1440000000002</v>
          </cell>
          <cell r="HT155" t="str">
            <v>#N/A N/A</v>
          </cell>
          <cell r="HU155" t="str">
            <v>#N/A N/A</v>
          </cell>
          <cell r="HV155" t="str">
            <v>#N/A N/A</v>
          </cell>
          <cell r="HW155">
            <v>6380.2470703125</v>
          </cell>
          <cell r="HX155">
            <v>6748.10107421875</v>
          </cell>
          <cell r="HY155">
            <v>6872.453125</v>
          </cell>
          <cell r="HZ155">
            <v>7408.4541015625</v>
          </cell>
          <cell r="IA155" t="str">
            <v>#N/A N/A</v>
          </cell>
          <cell r="IB155" t="str">
            <v>#N/A N/A</v>
          </cell>
          <cell r="IC155">
            <v>7932.0199999999995</v>
          </cell>
          <cell r="ID155">
            <v>11564.575999999999</v>
          </cell>
          <cell r="IE155">
            <v>12096.108999999999</v>
          </cell>
          <cell r="IF155">
            <v>12285.405999999999</v>
          </cell>
          <cell r="IG155">
            <v>12252.634</v>
          </cell>
          <cell r="IH155">
            <v>12176.885</v>
          </cell>
          <cell r="II155" t="str">
            <v>#N/A N/A</v>
          </cell>
          <cell r="IJ155" t="str">
            <v>#N/A N/A</v>
          </cell>
          <cell r="IK155" t="str">
            <v>#N/A N/A</v>
          </cell>
          <cell r="IL155">
            <v>181.10600280761719</v>
          </cell>
          <cell r="IM155">
            <v>240.22200012207031</v>
          </cell>
          <cell r="IN155">
            <v>269.63299560546875</v>
          </cell>
          <cell r="IO155">
            <v>375.2919921875</v>
          </cell>
          <cell r="IP155" t="str">
            <v>#N/A N/A</v>
          </cell>
          <cell r="IQ155" t="str">
            <v>#N/A N/A</v>
          </cell>
          <cell r="IR155">
            <v>73.500999999999991</v>
          </cell>
          <cell r="IS155">
            <v>772.49</v>
          </cell>
          <cell r="IT155">
            <v>441.15899999999999</v>
          </cell>
          <cell r="IU155">
            <v>543.673</v>
          </cell>
          <cell r="IV155">
            <v>662.053</v>
          </cell>
          <cell r="IW155">
            <v>859.20799999999997</v>
          </cell>
          <cell r="IX155" t="str">
            <v>#N/A N/A</v>
          </cell>
          <cell r="IY155" t="str">
            <v>#N/A N/A</v>
          </cell>
          <cell r="IZ155" t="str">
            <v>#N/A N/A</v>
          </cell>
          <cell r="JA155">
            <v>370.38698577880859</v>
          </cell>
          <cell r="JB155">
            <v>394.71201324462891</v>
          </cell>
          <cell r="JC155" t="str">
            <v>#N/A N/A</v>
          </cell>
          <cell r="JD155">
            <v>602.02801513671875</v>
          </cell>
          <cell r="JE155" t="str">
            <v>#N/A N/A</v>
          </cell>
          <cell r="JF155" t="str">
            <v>#N/A N/A</v>
          </cell>
          <cell r="JG155">
            <v>483.90100000000001</v>
          </cell>
          <cell r="JH155">
            <v>0</v>
          </cell>
          <cell r="JI155">
            <v>0</v>
          </cell>
          <cell r="JJ155">
            <v>1078.6400000000001</v>
          </cell>
          <cell r="JK155">
            <v>911.44499999999994</v>
          </cell>
          <cell r="JL155">
            <v>714.149</v>
          </cell>
          <cell r="JM155" t="str">
            <v>#N/A N/A</v>
          </cell>
          <cell r="JN155" t="str">
            <v>#N/A N/A</v>
          </cell>
          <cell r="JO155" t="str">
            <v>#N/A N/A</v>
          </cell>
          <cell r="JP155">
            <v>1041.5269775390625</v>
          </cell>
          <cell r="JQ155">
            <v>1244.1370315551758</v>
          </cell>
          <cell r="JR155">
            <v>1431.1500282287598</v>
          </cell>
          <cell r="JS155">
            <v>1589.8600082397461</v>
          </cell>
          <cell r="JT155" t="str">
            <v>#N/A N/A</v>
          </cell>
          <cell r="JU155" t="str">
            <v>#N/A N/A</v>
          </cell>
          <cell r="JV155">
            <v>1517.806</v>
          </cell>
          <cell r="JW155">
            <v>3856.9359999999997</v>
          </cell>
          <cell r="JX155">
            <v>3714.3180000000002</v>
          </cell>
          <cell r="JY155">
            <v>3951.5659999999998</v>
          </cell>
          <cell r="JZ155">
            <v>3917.4790000000003</v>
          </cell>
          <cell r="KA155">
            <v>3868.893</v>
          </cell>
          <cell r="KB155" t="str">
            <v>#N/A N/A</v>
          </cell>
          <cell r="KC155" t="str">
            <v>#N/A N/A</v>
          </cell>
          <cell r="KD155" t="str">
            <v>#N/A N/A</v>
          </cell>
          <cell r="KE155">
            <v>0</v>
          </cell>
          <cell r="KF155">
            <v>0</v>
          </cell>
          <cell r="KG155" t="str">
            <v>#N/A N/A</v>
          </cell>
          <cell r="KH155">
            <v>0</v>
          </cell>
          <cell r="KI155" t="str">
            <v>#N/A N/A</v>
          </cell>
          <cell r="KJ155" t="str">
            <v>#N/A N/A</v>
          </cell>
          <cell r="KK155">
            <v>0</v>
          </cell>
          <cell r="KL155">
            <v>3.3000000000000002E-2</v>
          </cell>
          <cell r="KM155">
            <v>-1.0879999999999999</v>
          </cell>
          <cell r="KN155">
            <v>-1.768</v>
          </cell>
          <cell r="KO155">
            <v>-3.05</v>
          </cell>
          <cell r="KP155">
            <v>-4.1150000000000002</v>
          </cell>
          <cell r="KQ155" t="str">
            <v>#N/A N/A</v>
          </cell>
          <cell r="KR155" t="str">
            <v>#N/A N/A</v>
          </cell>
          <cell r="KS155" t="str">
            <v>#N/A N/A</v>
          </cell>
          <cell r="KT155">
            <v>5338.7198486328125</v>
          </cell>
          <cell r="KU155">
            <v>5503.9639892578125</v>
          </cell>
          <cell r="KV155">
            <v>5441.3031005859375</v>
          </cell>
          <cell r="KW155">
            <v>5818.593994140625</v>
          </cell>
          <cell r="KX155" t="str">
            <v>#N/A N/A</v>
          </cell>
          <cell r="KY155" t="str">
            <v>#N/A N/A</v>
          </cell>
          <cell r="KZ155">
            <v>6414.2140000000009</v>
          </cell>
          <cell r="LA155">
            <v>7707.64</v>
          </cell>
          <cell r="LB155">
            <v>8381.7910000000011</v>
          </cell>
          <cell r="LC155">
            <v>8333.84</v>
          </cell>
          <cell r="LD155">
            <v>8335.1550000000007</v>
          </cell>
          <cell r="LE155">
            <v>8307.9920000000002</v>
          </cell>
          <cell r="LF155" t="str">
            <v>#N/A N/A</v>
          </cell>
          <cell r="LG155" t="str">
            <v>#N/A N/A</v>
          </cell>
          <cell r="LH155" t="str">
            <v>#N/A N/A</v>
          </cell>
          <cell r="LI155">
            <v>-118.50299835205078</v>
          </cell>
          <cell r="LJ155">
            <v>-396.94100952148437</v>
          </cell>
          <cell r="LK155">
            <v>-307.82101440429687</v>
          </cell>
          <cell r="LL155">
            <v>-241.69900512695312</v>
          </cell>
          <cell r="LM155" t="str">
            <v>#N/A N/A</v>
          </cell>
          <cell r="LN155" t="str">
            <v>#N/A N/A</v>
          </cell>
          <cell r="LO155">
            <v>-238.065</v>
          </cell>
          <cell r="LP155">
            <v>-2238.6869999999999</v>
          </cell>
          <cell r="LQ155">
            <v>-1599.588</v>
          </cell>
          <cell r="LR155">
            <v>-623.01400000000001</v>
          </cell>
          <cell r="LS155">
            <v>-413.49699999999996</v>
          </cell>
          <cell r="LT155">
            <v>-365.01099999999997</v>
          </cell>
          <cell r="LU155" t="str">
            <v>#N/A N/A</v>
          </cell>
          <cell r="LV155" t="str">
            <v>#N/A N/A</v>
          </cell>
          <cell r="LW155" t="str">
            <v>#N/A N/A</v>
          </cell>
          <cell r="LX155" t="str">
            <v>#N/A N/A</v>
          </cell>
          <cell r="LY155" t="str">
            <v>#N/A N/A</v>
          </cell>
          <cell r="LZ155" t="str">
            <v>#N/A N/A</v>
          </cell>
          <cell r="MA155" t="str">
            <v>#N/A N/A</v>
          </cell>
          <cell r="MB155" t="str">
            <v>#N/A N/A</v>
          </cell>
          <cell r="MC155" t="str">
            <v>#N/A N/A</v>
          </cell>
          <cell r="MD155">
            <v>71.078000000000003</v>
          </cell>
          <cell r="ME155" t="str">
            <v>#N/A N/A</v>
          </cell>
          <cell r="MF155">
            <v>206.761</v>
          </cell>
          <cell r="MG155">
            <v>66.653999999999996</v>
          </cell>
          <cell r="MH155">
            <v>81.384999999999991</v>
          </cell>
          <cell r="MI155">
            <v>48.964999999999996</v>
          </cell>
          <cell r="MJ155" t="str">
            <v>#N/A N/A</v>
          </cell>
          <cell r="MK155" t="str">
            <v>#N/A N/A</v>
          </cell>
          <cell r="ML155" t="str">
            <v>#N/A N/A</v>
          </cell>
          <cell r="MM155" t="str">
            <v>#N/A N/A</v>
          </cell>
          <cell r="MN155" t="str">
            <v>#N/A N/A</v>
          </cell>
          <cell r="MO155" t="str">
            <v>#N/A N/A</v>
          </cell>
          <cell r="MP155" t="str">
            <v>#N/A N/A</v>
          </cell>
          <cell r="MQ155" t="str">
            <v>#N/A N/A</v>
          </cell>
          <cell r="MR155" t="str">
            <v>#N/A N/A</v>
          </cell>
          <cell r="MS155" t="str">
            <v>#N/A N/A</v>
          </cell>
          <cell r="MT155" t="str">
            <v>#N/A N/A</v>
          </cell>
          <cell r="MU155" t="str">
            <v>#N/A N/A</v>
          </cell>
          <cell r="MV155" t="str">
            <v>#N/A N/A</v>
          </cell>
          <cell r="MW155" t="str">
            <v>#N/A N/A</v>
          </cell>
          <cell r="MX155" t="str">
            <v>#N/A N/A</v>
          </cell>
          <cell r="MY155" t="str">
            <v>#N/A N/A</v>
          </cell>
          <cell r="MZ155" t="str">
            <v>#N/A N/A</v>
          </cell>
          <cell r="NA155" t="str">
            <v>#N/A N/A</v>
          </cell>
          <cell r="NB155">
            <v>0</v>
          </cell>
          <cell r="NC155">
            <v>0</v>
          </cell>
          <cell r="ND155">
            <v>0</v>
          </cell>
          <cell r="NE155">
            <v>0</v>
          </cell>
          <cell r="NF155" t="str">
            <v>#N/A N/A</v>
          </cell>
          <cell r="NG155" t="str">
            <v>#N/A N/A</v>
          </cell>
          <cell r="NH155" t="str">
            <v>#N/A N/A</v>
          </cell>
          <cell r="NI155" t="str">
            <v>#N/A N/A</v>
          </cell>
          <cell r="NJ155">
            <v>0</v>
          </cell>
          <cell r="NK155">
            <v>0</v>
          </cell>
          <cell r="NL155">
            <v>0</v>
          </cell>
          <cell r="NM155">
            <v>0</v>
          </cell>
          <cell r="NN155" t="str">
            <v>#N/A N/A</v>
          </cell>
          <cell r="NO155" t="str">
            <v>#N/A N/A</v>
          </cell>
          <cell r="NP155" t="str">
            <v>#N/A N/A</v>
          </cell>
          <cell r="NQ155">
            <v>349.81298828125</v>
          </cell>
          <cell r="NR155">
            <v>361.12799072265625</v>
          </cell>
          <cell r="NS155">
            <v>332.57998657226562</v>
          </cell>
          <cell r="NT155">
            <v>308.19100952148437</v>
          </cell>
          <cell r="NU155" t="str">
            <v>#N/A N/A</v>
          </cell>
          <cell r="NV155" t="str">
            <v>#N/A N/A</v>
          </cell>
          <cell r="NW155">
            <v>345.99</v>
          </cell>
          <cell r="NX155">
            <v>317.375</v>
          </cell>
          <cell r="NY155">
            <v>382.245</v>
          </cell>
          <cell r="NZ155">
            <v>536.78899999999999</v>
          </cell>
          <cell r="OA155">
            <v>561.83199999999999</v>
          </cell>
          <cell r="OB155">
            <v>683.16800000000001</v>
          </cell>
          <cell r="OC155" t="str">
            <v>#N/A N/A</v>
          </cell>
          <cell r="OD155" t="str">
            <v>CLP</v>
          </cell>
        </row>
        <row r="156">
          <cell r="C156" t="str">
            <v>SANTANA</v>
          </cell>
          <cell r="D156" t="str">
            <v>#N/A N/A</v>
          </cell>
          <cell r="E156" t="str">
            <v>#N/A N/A</v>
          </cell>
          <cell r="F156">
            <v>1182.198974609375</v>
          </cell>
          <cell r="G156">
            <v>1868.8089599609375</v>
          </cell>
          <cell r="H156">
            <v>2477.18701171875</v>
          </cell>
          <cell r="I156" t="str">
            <v>#N/A N/A</v>
          </cell>
          <cell r="J156" t="str">
            <v>#N/A N/A</v>
          </cell>
          <cell r="K156">
            <v>3453.40087890625</v>
          </cell>
          <cell r="L156">
            <v>5154.2250000000004</v>
          </cell>
          <cell r="M156">
            <v>1473.0329999999999</v>
          </cell>
          <cell r="N156">
            <v>4846.6000000000004</v>
          </cell>
          <cell r="O156">
            <v>1610.903</v>
          </cell>
          <cell r="P156">
            <v>3292.556</v>
          </cell>
          <cell r="Q156">
            <v>3351.4670000000001</v>
          </cell>
          <cell r="R156" t="str">
            <v>#N/A N/A</v>
          </cell>
          <cell r="S156" t="str">
            <v>#N/A N/A</v>
          </cell>
          <cell r="T156" t="str">
            <v>#N/A N/A</v>
          </cell>
          <cell r="U156">
            <v>301.7860107421875</v>
          </cell>
          <cell r="V156">
            <v>530.00897216796875</v>
          </cell>
          <cell r="W156">
            <v>144.22799682617187</v>
          </cell>
          <cell r="X156" t="str">
            <v>#N/A N/A</v>
          </cell>
          <cell r="Y156" t="str">
            <v>#N/A N/A</v>
          </cell>
          <cell r="Z156">
            <v>671.2750244140625</v>
          </cell>
          <cell r="AA156">
            <v>232.833</v>
          </cell>
          <cell r="AB156">
            <v>2041.298</v>
          </cell>
          <cell r="AC156">
            <v>92.86399999999999</v>
          </cell>
          <cell r="AD156">
            <v>614.83799999999997</v>
          </cell>
          <cell r="AE156">
            <v>1684.4469999999999</v>
          </cell>
          <cell r="AF156">
            <v>1226.192</v>
          </cell>
          <cell r="AG156" t="str">
            <v>#N/A N/A</v>
          </cell>
          <cell r="AH156" t="str">
            <v>#N/A N/A</v>
          </cell>
          <cell r="AI156" t="str">
            <v>#N/A N/A</v>
          </cell>
          <cell r="AJ156">
            <v>839.08401107788086</v>
          </cell>
          <cell r="AK156">
            <v>1302.9040470123291</v>
          </cell>
          <cell r="AL156">
            <v>2295.3640823364258</v>
          </cell>
          <cell r="AM156" t="str">
            <v>#N/A N/A</v>
          </cell>
          <cell r="AN156" t="str">
            <v>#N/A N/A</v>
          </cell>
          <cell r="AO156">
            <v>2730.2449512481689</v>
          </cell>
          <cell r="AP156">
            <v>4861.3519999999999</v>
          </cell>
          <cell r="AQ156">
            <v>-658.80700000000002</v>
          </cell>
          <cell r="AR156">
            <v>4639.2719999999999</v>
          </cell>
          <cell r="AS156">
            <v>850.52800000000002</v>
          </cell>
          <cell r="AT156">
            <v>1407.8519999999999</v>
          </cell>
          <cell r="AU156">
            <v>1864.386</v>
          </cell>
          <cell r="AV156" t="str">
            <v>#N/A N/A</v>
          </cell>
          <cell r="AW156" t="str">
            <v>#N/A N/A</v>
          </cell>
          <cell r="AX156" t="str">
            <v>#N/A N/A</v>
          </cell>
          <cell r="AY156">
            <v>795.81201171875</v>
          </cell>
          <cell r="AZ156">
            <v>1286.373046875</v>
          </cell>
          <cell r="BA156">
            <v>2279.30908203125</v>
          </cell>
          <cell r="BB156" t="str">
            <v>#N/A N/A</v>
          </cell>
          <cell r="BC156" t="str">
            <v>#N/A N/A</v>
          </cell>
          <cell r="BD156">
            <v>2726.949951171875</v>
          </cell>
          <cell r="BE156">
            <v>4857.9789999999994</v>
          </cell>
          <cell r="BF156">
            <v>-662.81099999999992</v>
          </cell>
          <cell r="BG156">
            <v>4633.9290000000001</v>
          </cell>
          <cell r="BH156">
            <v>844.92599999999993</v>
          </cell>
          <cell r="BI156">
            <v>1402.6569999999999</v>
          </cell>
          <cell r="BJ156">
            <v>1857.2639999999999</v>
          </cell>
          <cell r="BK156" t="str">
            <v>#N/A N/A</v>
          </cell>
          <cell r="BL156" t="str">
            <v>#N/A N/A</v>
          </cell>
          <cell r="BM156" t="str">
            <v>#N/A N/A</v>
          </cell>
          <cell r="BN156" t="str">
            <v>#N/A N/A</v>
          </cell>
          <cell r="BO156" t="str">
            <v>#N/A N/A</v>
          </cell>
          <cell r="BP156" t="str">
            <v>#N/A N/A</v>
          </cell>
          <cell r="BQ156" t="str">
            <v>#N/A N/A</v>
          </cell>
          <cell r="BR156" t="str">
            <v>#N/A N/A</v>
          </cell>
          <cell r="BS156">
            <v>0</v>
          </cell>
          <cell r="BT156" t="str">
            <v>#N/A N/A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 t="str">
            <v>#N/A N/A</v>
          </cell>
          <cell r="CA156" t="str">
            <v>#N/A N/A</v>
          </cell>
          <cell r="CB156" t="str">
            <v>#N/A N/A</v>
          </cell>
          <cell r="CC156">
            <v>45.009998321533203</v>
          </cell>
          <cell r="CD156">
            <v>49.790000915527344</v>
          </cell>
          <cell r="CE156">
            <v>40.653999328613281</v>
          </cell>
          <cell r="CF156" t="str">
            <v>#N/A N/A</v>
          </cell>
          <cell r="CG156" t="str">
            <v>#N/A N/A</v>
          </cell>
          <cell r="CH156">
            <v>5.7000000029802322E-2</v>
          </cell>
          <cell r="CI156">
            <v>1.4329999999999998</v>
          </cell>
          <cell r="CJ156">
            <v>0.96799999999999997</v>
          </cell>
          <cell r="CK156">
            <v>0.20899999999999999</v>
          </cell>
          <cell r="CL156">
            <v>0.11399999999999999</v>
          </cell>
          <cell r="CM156">
            <v>0.128</v>
          </cell>
          <cell r="CN156">
            <v>0.215</v>
          </cell>
          <cell r="CO156" t="str">
            <v>#N/A N/A</v>
          </cell>
          <cell r="CP156" t="str">
            <v>#N/A N/A</v>
          </cell>
          <cell r="CQ156" t="str">
            <v>#N/A N/A</v>
          </cell>
          <cell r="CR156">
            <v>1046.0040016174316</v>
          </cell>
          <cell r="CS156">
            <v>1470.7670514583588</v>
          </cell>
          <cell r="CT156">
            <v>2157.2090845108032</v>
          </cell>
          <cell r="CU156" t="str">
            <v>#N/A N/A</v>
          </cell>
          <cell r="CV156" t="str">
            <v>#N/A N/A</v>
          </cell>
          <cell r="CW156">
            <v>2490.1139594726264</v>
          </cell>
          <cell r="CX156">
            <v>5193.1939999999995</v>
          </cell>
          <cell r="CY156">
            <v>-359.76500000000004</v>
          </cell>
          <cell r="CZ156">
            <v>4451.8950000000004</v>
          </cell>
          <cell r="DA156">
            <v>1109.4549999999999</v>
          </cell>
          <cell r="DB156">
            <v>1735.213</v>
          </cell>
          <cell r="DC156">
            <v>2343.7190000000001</v>
          </cell>
          <cell r="DD156" t="str">
            <v>#N/A N/A</v>
          </cell>
          <cell r="DE156" t="str">
            <v>#N/A N/A</v>
          </cell>
          <cell r="DF156" t="str">
            <v>#N/A N/A</v>
          </cell>
          <cell r="DG156">
            <v>-9.5159997940063477</v>
          </cell>
          <cell r="DH156">
            <v>92.629997253417969</v>
          </cell>
          <cell r="DI156">
            <v>139.79899597167969</v>
          </cell>
          <cell r="DJ156" t="str">
            <v>#N/A N/A</v>
          </cell>
          <cell r="DK156" t="str">
            <v>#N/A N/A</v>
          </cell>
          <cell r="DL156">
            <v>-180.44599914550781</v>
          </cell>
          <cell r="DM156">
            <v>45.949999999999996</v>
          </cell>
          <cell r="DN156">
            <v>-57.217999999999996</v>
          </cell>
          <cell r="DO156">
            <v>-7.37</v>
          </cell>
          <cell r="DP156">
            <v>14.068</v>
          </cell>
          <cell r="DQ156">
            <v>-47.628999999999998</v>
          </cell>
          <cell r="DR156">
            <v>71.917000000000002</v>
          </cell>
          <cell r="DS156" t="str">
            <v>#N/A N/A</v>
          </cell>
          <cell r="DT156" t="str">
            <v>#N/A N/A</v>
          </cell>
          <cell r="DU156" t="str">
            <v>#N/A N/A</v>
          </cell>
          <cell r="DV156">
            <v>1055.52001953125</v>
          </cell>
          <cell r="DW156">
            <v>1378.136962890625</v>
          </cell>
          <cell r="DX156">
            <v>2017.4100341796875</v>
          </cell>
          <cell r="DY156" t="str">
            <v>#N/A N/A</v>
          </cell>
          <cell r="DZ156" t="str">
            <v>#N/A N/A</v>
          </cell>
          <cell r="EA156">
            <v>2670.56005859375</v>
          </cell>
          <cell r="EB156">
            <v>5147.2439999999997</v>
          </cell>
          <cell r="EC156">
            <v>-302.54699999999997</v>
          </cell>
          <cell r="ED156">
            <v>4459.2649999999994</v>
          </cell>
          <cell r="EE156">
            <v>1095.3869999999999</v>
          </cell>
          <cell r="EF156">
            <v>1782.8419999999999</v>
          </cell>
          <cell r="EG156">
            <v>2271.8019999999997</v>
          </cell>
          <cell r="EH156" t="str">
            <v>#N/A N/A</v>
          </cell>
          <cell r="EI156" t="str">
            <v>#N/A N/A</v>
          </cell>
          <cell r="EJ156" t="str">
            <v>#N/A N/A</v>
          </cell>
          <cell r="EK156">
            <v>34.583000183105469</v>
          </cell>
          <cell r="EL156">
            <v>294.8330078125</v>
          </cell>
          <cell r="EM156">
            <v>219.36700439453125</v>
          </cell>
          <cell r="EN156" t="str">
            <v>#N/A N/A</v>
          </cell>
          <cell r="EO156" t="str">
            <v>#N/A N/A</v>
          </cell>
          <cell r="EP156">
            <v>94.001998901367188</v>
          </cell>
          <cell r="EQ156">
            <v>5791.6179999999995</v>
          </cell>
          <cell r="ER156">
            <v>1069.2909999999999</v>
          </cell>
          <cell r="ES156">
            <v>755.65099999999995</v>
          </cell>
          <cell r="ET156">
            <v>738.20600000000002</v>
          </cell>
          <cell r="EU156">
            <v>2767.19</v>
          </cell>
          <cell r="EV156">
            <v>1628.2559999999999</v>
          </cell>
          <cell r="EW156" t="str">
            <v>#N/A N/A</v>
          </cell>
          <cell r="EX156" t="str">
            <v>#N/A N/A</v>
          </cell>
          <cell r="EY156" t="str">
            <v>#N/A N/A</v>
          </cell>
          <cell r="EZ156">
            <v>7052.9482421875</v>
          </cell>
          <cell r="FA156">
            <v>7944.89892578125</v>
          </cell>
          <cell r="FB156">
            <v>13381.4892578125</v>
          </cell>
          <cell r="FC156" t="str">
            <v>#N/A N/A</v>
          </cell>
          <cell r="FD156" t="str">
            <v>#N/A N/A</v>
          </cell>
          <cell r="FE156">
            <v>19008.86328125</v>
          </cell>
          <cell r="FF156" t="str">
            <v>#N/A N/A</v>
          </cell>
          <cell r="FG156">
            <v>20811.607</v>
          </cell>
          <cell r="FH156">
            <v>23363.544999999998</v>
          </cell>
          <cell r="FI156">
            <v>25179.893</v>
          </cell>
          <cell r="FJ156">
            <v>20343.264999999999</v>
          </cell>
          <cell r="FK156">
            <v>17471.510999999999</v>
          </cell>
          <cell r="FL156" t="str">
            <v>#N/A N/A</v>
          </cell>
          <cell r="FM156" t="str">
            <v>#N/A N/A</v>
          </cell>
          <cell r="FN156" t="str">
            <v>#N/A N/A</v>
          </cell>
          <cell r="FO156">
            <v>1.3020000457763672</v>
          </cell>
          <cell r="FP156">
            <v>0.44999998807907104</v>
          </cell>
          <cell r="FQ156">
            <v>0.46799999475479126</v>
          </cell>
          <cell r="FR156" t="str">
            <v>#N/A N/A</v>
          </cell>
          <cell r="FS156" t="str">
            <v>#N/A N/A</v>
          </cell>
          <cell r="FT156">
            <v>0</v>
          </cell>
          <cell r="FU156" t="str">
            <v>#N/A N/A</v>
          </cell>
          <cell r="FV156">
            <v>1.296</v>
          </cell>
          <cell r="FW156">
            <v>1.591</v>
          </cell>
          <cell r="FX156">
            <v>2.1179999999999999</v>
          </cell>
          <cell r="FY156">
            <v>4.2</v>
          </cell>
          <cell r="FZ156">
            <v>5.7489999999999997</v>
          </cell>
          <cell r="GA156" t="str">
            <v>#N/A N/A</v>
          </cell>
          <cell r="GB156" t="str">
            <v>#N/A N/A</v>
          </cell>
          <cell r="GC156" t="str">
            <v>#N/A N/A</v>
          </cell>
          <cell r="GD156">
            <v>0</v>
          </cell>
          <cell r="GE156">
            <v>0</v>
          </cell>
          <cell r="GF156">
            <v>0</v>
          </cell>
          <cell r="GG156" t="str">
            <v>#N/A N/A</v>
          </cell>
          <cell r="GH156" t="str">
            <v>#N/A N/A</v>
          </cell>
          <cell r="GI156">
            <v>0</v>
          </cell>
          <cell r="GJ156" t="str">
            <v>#N/A N/A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 t="str">
            <v>#N/A N/A</v>
          </cell>
          <cell r="GQ156" t="str">
            <v>#N/A N/A</v>
          </cell>
          <cell r="GR156" t="str">
            <v>#N/A N/A</v>
          </cell>
          <cell r="GS156">
            <v>8076.40478515625</v>
          </cell>
          <cell r="GT156">
            <v>10950.0185546875</v>
          </cell>
          <cell r="GU156">
            <v>14457.349609375</v>
          </cell>
          <cell r="GV156" t="str">
            <v>#N/A N/A</v>
          </cell>
          <cell r="GW156" t="str">
            <v>#N/A N/A</v>
          </cell>
          <cell r="GX156">
            <v>19889.6796875</v>
          </cell>
          <cell r="GY156">
            <v>34504.866999999998</v>
          </cell>
          <cell r="GZ156">
            <v>25928.063999999998</v>
          </cell>
          <cell r="HA156">
            <v>28059.904999999999</v>
          </cell>
          <cell r="HB156">
            <v>30216.575999999997</v>
          </cell>
          <cell r="HC156">
            <v>30583.441999999999</v>
          </cell>
          <cell r="HD156">
            <v>28659.210999999999</v>
          </cell>
          <cell r="HE156" t="str">
            <v>#N/A N/A</v>
          </cell>
          <cell r="HF156" t="str">
            <v>#N/A N/A</v>
          </cell>
          <cell r="HG156" t="str">
            <v>#N/A N/A</v>
          </cell>
          <cell r="HH156">
            <v>1795.6390380859375</v>
          </cell>
          <cell r="HI156">
            <v>1521.258056640625</v>
          </cell>
          <cell r="HJ156">
            <v>1537.1500244140625</v>
          </cell>
          <cell r="HK156" t="str">
            <v>#N/A N/A</v>
          </cell>
          <cell r="HL156" t="str">
            <v>#N/A N/A</v>
          </cell>
          <cell r="HM156">
            <v>306.47299194335937</v>
          </cell>
          <cell r="HN156" t="str">
            <v>#N/A N/A</v>
          </cell>
          <cell r="HO156">
            <v>116.059</v>
          </cell>
          <cell r="HP156">
            <v>114.94999999999999</v>
          </cell>
          <cell r="HQ156">
            <v>112.038</v>
          </cell>
          <cell r="HR156">
            <v>125.39</v>
          </cell>
          <cell r="HS156">
            <v>132.80600000000001</v>
          </cell>
          <cell r="HT156" t="str">
            <v>#N/A N/A</v>
          </cell>
          <cell r="HU156" t="str">
            <v>#N/A N/A</v>
          </cell>
          <cell r="HV156" t="str">
            <v>#N/A N/A</v>
          </cell>
          <cell r="HW156">
            <v>14300.033203125</v>
          </cell>
          <cell r="HX156">
            <v>18608.5859375</v>
          </cell>
          <cell r="HY156">
            <v>20011.919921875</v>
          </cell>
          <cell r="HZ156" t="str">
            <v>#N/A N/A</v>
          </cell>
          <cell r="IA156" t="str">
            <v>#N/A N/A</v>
          </cell>
          <cell r="IB156">
            <v>25877.443359375</v>
          </cell>
          <cell r="IC156">
            <v>35474.877</v>
          </cell>
          <cell r="ID156">
            <v>26911.744999999999</v>
          </cell>
          <cell r="IE156">
            <v>28980.392</v>
          </cell>
          <cell r="IF156">
            <v>30954.753999999997</v>
          </cell>
          <cell r="IG156">
            <v>31298.42</v>
          </cell>
          <cell r="IH156">
            <v>29410.859999999997</v>
          </cell>
          <cell r="II156" t="str">
            <v>#N/A N/A</v>
          </cell>
          <cell r="IJ156" t="str">
            <v>#N/A N/A</v>
          </cell>
          <cell r="IK156" t="str">
            <v>#N/A N/A</v>
          </cell>
          <cell r="IL156">
            <v>0</v>
          </cell>
          <cell r="IM156">
            <v>0</v>
          </cell>
          <cell r="IN156">
            <v>5.299999937415123E-2</v>
          </cell>
          <cell r="IO156" t="str">
            <v>#N/A N/A</v>
          </cell>
          <cell r="IP156" t="str">
            <v>#N/A N/A</v>
          </cell>
          <cell r="IQ156">
            <v>0</v>
          </cell>
          <cell r="IR156" t="str">
            <v>#N/A N/A</v>
          </cell>
          <cell r="IS156">
            <v>348.39299999999997</v>
          </cell>
          <cell r="IT156">
            <v>390.899</v>
          </cell>
          <cell r="IU156">
            <v>461.25099999999998</v>
          </cell>
          <cell r="IV156">
            <v>946.279</v>
          </cell>
          <cell r="IW156">
            <v>932.37299999999993</v>
          </cell>
          <cell r="IX156" t="str">
            <v>#N/A N/A</v>
          </cell>
          <cell r="IY156" t="str">
            <v>#N/A N/A</v>
          </cell>
          <cell r="IZ156" t="str">
            <v>#N/A N/A</v>
          </cell>
          <cell r="JA156">
            <v>1690.7300415039062</v>
          </cell>
          <cell r="JB156">
            <v>694.82102203369141</v>
          </cell>
          <cell r="JC156">
            <v>685.46300506591797</v>
          </cell>
          <cell r="JD156" t="str">
            <v>#N/A N/A</v>
          </cell>
          <cell r="JE156" t="str">
            <v>#N/A N/A</v>
          </cell>
          <cell r="JF156">
            <v>0.10100000351667404</v>
          </cell>
          <cell r="JG156">
            <v>0.10100000000000001</v>
          </cell>
          <cell r="JH156">
            <v>0.251</v>
          </cell>
          <cell r="JI156">
            <v>0.14299999999999999</v>
          </cell>
          <cell r="JJ156">
            <v>1E-3</v>
          </cell>
          <cell r="JK156">
            <v>2.786</v>
          </cell>
          <cell r="JL156">
            <v>1E-3</v>
          </cell>
          <cell r="JM156" t="str">
            <v>#N/A N/A</v>
          </cell>
          <cell r="JN156" t="str">
            <v>#N/A N/A</v>
          </cell>
          <cell r="JO156" t="str">
            <v>#N/A N/A</v>
          </cell>
          <cell r="JP156">
            <v>1734.0320434570312</v>
          </cell>
          <cell r="JQ156">
            <v>4752.1181030273437</v>
          </cell>
          <cell r="JR156">
            <v>4549.5280151367187</v>
          </cell>
          <cell r="JS156" t="str">
            <v>#N/A N/A</v>
          </cell>
          <cell r="JT156" t="str">
            <v>#N/A N/A</v>
          </cell>
          <cell r="JU156">
            <v>7183.8251953125</v>
          </cell>
          <cell r="JV156">
            <v>12199.58</v>
          </cell>
          <cell r="JW156">
            <v>4897.99</v>
          </cell>
          <cell r="JX156">
            <v>3047.5729999999999</v>
          </cell>
          <cell r="JY156">
            <v>4221.0329999999994</v>
          </cell>
          <cell r="JZ156">
            <v>3538.39</v>
          </cell>
          <cell r="KA156">
            <v>1069.463</v>
          </cell>
          <cell r="KB156" t="str">
            <v>#N/A N/A</v>
          </cell>
          <cell r="KC156" t="str">
            <v>#N/A N/A</v>
          </cell>
          <cell r="KD156" t="str">
            <v>#N/A N/A</v>
          </cell>
          <cell r="KE156">
            <v>0</v>
          </cell>
          <cell r="KF156">
            <v>0</v>
          </cell>
          <cell r="KG156">
            <v>0</v>
          </cell>
          <cell r="KH156" t="str">
            <v>#N/A N/A</v>
          </cell>
          <cell r="KI156" t="str">
            <v>#N/A N/A</v>
          </cell>
          <cell r="KJ156">
            <v>0</v>
          </cell>
          <cell r="KK156">
            <v>0</v>
          </cell>
          <cell r="KL156">
            <v>0</v>
          </cell>
          <cell r="KM156">
            <v>0</v>
          </cell>
          <cell r="KN156">
            <v>0</v>
          </cell>
          <cell r="KO156">
            <v>0</v>
          </cell>
          <cell r="KP156">
            <v>0</v>
          </cell>
          <cell r="KQ156" t="str">
            <v>#N/A N/A</v>
          </cell>
          <cell r="KR156" t="str">
            <v>#N/A N/A</v>
          </cell>
          <cell r="KS156" t="str">
            <v>#N/A N/A</v>
          </cell>
          <cell r="KT156">
            <v>12566.0009765625</v>
          </cell>
          <cell r="KU156">
            <v>13856.466796875</v>
          </cell>
          <cell r="KV156">
            <v>15462.39208984375</v>
          </cell>
          <cell r="KW156" t="str">
            <v>#N/A N/A</v>
          </cell>
          <cell r="KX156" t="str">
            <v>#N/A N/A</v>
          </cell>
          <cell r="KY156">
            <v>18693.619140625</v>
          </cell>
          <cell r="KZ156">
            <v>23275.296999999999</v>
          </cell>
          <cell r="LA156">
            <v>22013.754999999997</v>
          </cell>
          <cell r="LB156">
            <v>25932.819</v>
          </cell>
          <cell r="LC156">
            <v>26733.720999999998</v>
          </cell>
          <cell r="LD156">
            <v>27760.03</v>
          </cell>
          <cell r="LE156">
            <v>28341.396999999997</v>
          </cell>
          <cell r="LF156" t="str">
            <v>#N/A N/A</v>
          </cell>
          <cell r="LG156" t="str">
            <v>#N/A N/A</v>
          </cell>
          <cell r="LH156" t="str">
            <v>#N/A N/A</v>
          </cell>
          <cell r="LI156">
            <v>0</v>
          </cell>
          <cell r="LJ156">
            <v>0</v>
          </cell>
          <cell r="LK156">
            <v>0</v>
          </cell>
          <cell r="LL156" t="str">
            <v>#N/A N/A</v>
          </cell>
          <cell r="LM156" t="str">
            <v>#N/A N/A</v>
          </cell>
          <cell r="LN156">
            <v>0</v>
          </cell>
          <cell r="LO156" t="str">
            <v>#N/A N/A</v>
          </cell>
          <cell r="LP156">
            <v>0</v>
          </cell>
          <cell r="LQ156">
            <v>-2.0169999999999999</v>
          </cell>
          <cell r="LR156">
            <v>-0.47299999999999998</v>
          </cell>
          <cell r="LS156">
            <v>-18.547000000000001</v>
          </cell>
          <cell r="LT156">
            <v>-14.537999999999998</v>
          </cell>
          <cell r="LU156" t="str">
            <v>#N/A N/A</v>
          </cell>
          <cell r="LV156" t="str">
            <v>#N/A N/A</v>
          </cell>
          <cell r="LW156" t="str">
            <v>#N/A N/A</v>
          </cell>
          <cell r="LX156" t="str">
            <v>#N/A N/A</v>
          </cell>
          <cell r="LY156" t="str">
            <v>#N/A N/A</v>
          </cell>
          <cell r="LZ156" t="str">
            <v>#N/A N/A</v>
          </cell>
          <cell r="MA156" t="str">
            <v>#N/A N/A</v>
          </cell>
          <cell r="MB156" t="str">
            <v>#N/A N/A</v>
          </cell>
          <cell r="MC156" t="str">
            <v>#N/A N/A</v>
          </cell>
          <cell r="MD156" t="str">
            <v>#N/A N/A</v>
          </cell>
          <cell r="ME156" t="str">
            <v>#N/A N/A</v>
          </cell>
          <cell r="MF156" t="str">
            <v>#N/A N/A</v>
          </cell>
          <cell r="MG156" t="str">
            <v>#N/A N/A</v>
          </cell>
          <cell r="MH156" t="str">
            <v>#N/A N/A</v>
          </cell>
          <cell r="MI156" t="str">
            <v>#N/A N/A</v>
          </cell>
          <cell r="MJ156" t="str">
            <v>#N/A N/A</v>
          </cell>
          <cell r="MK156" t="str">
            <v>#N/A N/A</v>
          </cell>
          <cell r="ML156" t="str">
            <v>#N/A N/A</v>
          </cell>
          <cell r="MM156" t="str">
            <v>#N/A N/A</v>
          </cell>
          <cell r="MN156" t="str">
            <v>#N/A N/A</v>
          </cell>
          <cell r="MO156" t="str">
            <v>#N/A N/A</v>
          </cell>
          <cell r="MP156" t="str">
            <v>#N/A N/A</v>
          </cell>
          <cell r="MQ156" t="str">
            <v>#N/A N/A</v>
          </cell>
          <cell r="MR156" t="str">
            <v>#N/A N/A</v>
          </cell>
          <cell r="MS156" t="str">
            <v>#N/A N/A</v>
          </cell>
          <cell r="MT156" t="str">
            <v>#N/A N/A</v>
          </cell>
          <cell r="MU156">
            <v>7.37</v>
          </cell>
          <cell r="MV156">
            <v>14.068</v>
          </cell>
          <cell r="MW156">
            <v>35.978999999999999</v>
          </cell>
          <cell r="MX156">
            <v>104.48099999999999</v>
          </cell>
          <cell r="MY156" t="str">
            <v>#N/A N/A</v>
          </cell>
          <cell r="MZ156" t="str">
            <v>#N/A N/A</v>
          </cell>
          <cell r="NA156" t="str">
            <v>#N/A N/A</v>
          </cell>
          <cell r="NB156">
            <v>-368.75100708007812</v>
          </cell>
          <cell r="NC156">
            <v>-527.760009765625</v>
          </cell>
          <cell r="ND156">
            <v>-689.0689697265625</v>
          </cell>
          <cell r="NE156" t="str">
            <v>#N/A N/A</v>
          </cell>
          <cell r="NF156" t="str">
            <v>#N/A N/A</v>
          </cell>
          <cell r="NG156">
            <v>0</v>
          </cell>
          <cell r="NH156">
            <v>-1335.28</v>
          </cell>
          <cell r="NI156">
            <v>-1196.1420000000001</v>
          </cell>
          <cell r="NJ156">
            <v>-457.05799999999999</v>
          </cell>
          <cell r="NK156">
            <v>-499.22399999999999</v>
          </cell>
          <cell r="NL156">
            <v>-597.44099999999992</v>
          </cell>
          <cell r="NM156">
            <v>-1242.0719999999999</v>
          </cell>
          <cell r="NN156" t="str">
            <v>#N/A N/A</v>
          </cell>
          <cell r="NO156" t="str">
            <v>#N/A N/A</v>
          </cell>
          <cell r="NP156" t="str">
            <v>#N/A N/A</v>
          </cell>
          <cell r="NQ156">
            <v>43.271999359130859</v>
          </cell>
          <cell r="NR156">
            <v>16.531000137329102</v>
          </cell>
          <cell r="NS156">
            <v>16.055000305175781</v>
          </cell>
          <cell r="NT156" t="str">
            <v>#N/A N/A</v>
          </cell>
          <cell r="NU156" t="str">
            <v>#N/A N/A</v>
          </cell>
          <cell r="NV156">
            <v>3.2950000762939453</v>
          </cell>
          <cell r="NW156">
            <v>3.3729999999999998</v>
          </cell>
          <cell r="NX156">
            <v>4.0039999999999996</v>
          </cell>
          <cell r="NY156">
            <v>5.343</v>
          </cell>
          <cell r="NZ156">
            <v>5.6019999999999994</v>
          </cell>
          <cell r="OA156">
            <v>5.1949999999999994</v>
          </cell>
          <cell r="OB156">
            <v>7.1219999999999999</v>
          </cell>
          <cell r="OC156" t="str">
            <v>#N/A N/A</v>
          </cell>
          <cell r="OD156" t="str">
            <v>CLP</v>
          </cell>
        </row>
        <row r="157">
          <cell r="C157" t="str">
            <v>CRUZADOS SADP</v>
          </cell>
          <cell r="D157" t="str">
            <v>#N/A N/A</v>
          </cell>
          <cell r="E157" t="str">
            <v>#N/A N/A</v>
          </cell>
          <cell r="F157" t="str">
            <v>#N/A N/A</v>
          </cell>
          <cell r="G157" t="str">
            <v>#N/A N/A</v>
          </cell>
          <cell r="H157" t="str">
            <v>#N/A N/A</v>
          </cell>
          <cell r="I157" t="str">
            <v>#N/A N/A</v>
          </cell>
          <cell r="J157" t="str">
            <v>#N/A N/A</v>
          </cell>
          <cell r="K157">
            <v>459.04500000000002</v>
          </cell>
          <cell r="L157">
            <v>3472.3470000000002</v>
          </cell>
          <cell r="M157">
            <v>9585.4240000000009</v>
          </cell>
          <cell r="N157">
            <v>7450.8090000000002</v>
          </cell>
          <cell r="O157">
            <v>9097.4709999999995</v>
          </cell>
          <cell r="P157">
            <v>9360.2729999999992</v>
          </cell>
          <cell r="Q157">
            <v>9666.6360000000004</v>
          </cell>
          <cell r="R157" t="str">
            <v>#N/A N/A</v>
          </cell>
          <cell r="S157" t="str">
            <v>#N/A N/A</v>
          </cell>
          <cell r="T157" t="str">
            <v>#N/A N/A</v>
          </cell>
          <cell r="U157" t="str">
            <v>#N/A N/A</v>
          </cell>
          <cell r="V157" t="str">
            <v>#N/A N/A</v>
          </cell>
          <cell r="W157" t="str">
            <v>#N/A N/A</v>
          </cell>
          <cell r="X157" t="str">
            <v>#N/A N/A</v>
          </cell>
          <cell r="Y157" t="str">
            <v>#N/A N/A</v>
          </cell>
          <cell r="Z157">
            <v>1201.355</v>
          </cell>
          <cell r="AA157">
            <v>6152.9359999999997</v>
          </cell>
          <cell r="AB157">
            <v>9273.4030000000002</v>
          </cell>
          <cell r="AC157">
            <v>6916.1409999999996</v>
          </cell>
          <cell r="AD157">
            <v>7670.4539999999997</v>
          </cell>
          <cell r="AE157">
            <v>7641.2579999999998</v>
          </cell>
          <cell r="AF157">
            <v>9593.0460000000003</v>
          </cell>
          <cell r="AG157" t="str">
            <v>#N/A N/A</v>
          </cell>
          <cell r="AH157" t="str">
            <v>#N/A N/A</v>
          </cell>
          <cell r="AI157" t="str">
            <v>#N/A N/A</v>
          </cell>
          <cell r="AJ157" t="str">
            <v>#N/A N/A</v>
          </cell>
          <cell r="AK157" t="str">
            <v>#N/A N/A</v>
          </cell>
          <cell r="AL157" t="str">
            <v>#N/A N/A</v>
          </cell>
          <cell r="AM157" t="str">
            <v>#N/A N/A</v>
          </cell>
          <cell r="AN157" t="str">
            <v>#N/A N/A</v>
          </cell>
          <cell r="AO157">
            <v>610.30900000000008</v>
          </cell>
          <cell r="AP157">
            <v>-3474.4850000000001</v>
          </cell>
          <cell r="AQ157">
            <v>830.7299999999999</v>
          </cell>
          <cell r="AR157">
            <v>331.79899999999998</v>
          </cell>
          <cell r="AS157">
            <v>1937.577</v>
          </cell>
          <cell r="AT157">
            <v>1463.701</v>
          </cell>
          <cell r="AU157">
            <v>962.54900000000021</v>
          </cell>
          <cell r="AV157" t="str">
            <v>#N/A N/A</v>
          </cell>
          <cell r="AW157" t="str">
            <v>#N/A N/A</v>
          </cell>
          <cell r="AX157" t="str">
            <v>#N/A N/A</v>
          </cell>
          <cell r="AY157" t="str">
            <v>#N/A N/A</v>
          </cell>
          <cell r="AZ157" t="str">
            <v>#N/A N/A</v>
          </cell>
          <cell r="BA157" t="str">
            <v>#N/A N/A</v>
          </cell>
          <cell r="BB157" t="str">
            <v>#N/A N/A</v>
          </cell>
          <cell r="BC157" t="str">
            <v>#N/A N/A</v>
          </cell>
          <cell r="BD157">
            <v>-954.22499999999991</v>
          </cell>
          <cell r="BE157">
            <v>-3636.1459999999997</v>
          </cell>
          <cell r="BF157">
            <v>-458.37899999999996</v>
          </cell>
          <cell r="BG157">
            <v>-1135.778</v>
          </cell>
          <cell r="BH157">
            <v>-56.512</v>
          </cell>
          <cell r="BI157">
            <v>98.915999999999997</v>
          </cell>
          <cell r="BJ157">
            <v>-1147.894</v>
          </cell>
          <cell r="BK157" t="str">
            <v>#N/A N/A</v>
          </cell>
          <cell r="BL157" t="str">
            <v>#N/A N/A</v>
          </cell>
          <cell r="BM157" t="str">
            <v>#N/A N/A</v>
          </cell>
          <cell r="BN157" t="str">
            <v>#N/A N/A</v>
          </cell>
          <cell r="BO157" t="str">
            <v>#N/A N/A</v>
          </cell>
          <cell r="BP157" t="str">
            <v>#N/A N/A</v>
          </cell>
          <cell r="BQ157" t="str">
            <v>#N/A N/A</v>
          </cell>
          <cell r="BR157" t="str">
            <v>#N/A N/A</v>
          </cell>
          <cell r="BS157">
            <v>2.2130000000000001</v>
          </cell>
          <cell r="BT157">
            <v>21.003999999999998</v>
          </cell>
          <cell r="BU157">
            <v>21.053999999999998</v>
          </cell>
          <cell r="BV157">
            <v>30.388999999999999</v>
          </cell>
          <cell r="BW157">
            <v>34.976999999999997</v>
          </cell>
          <cell r="BX157">
            <v>54.311999999999998</v>
          </cell>
          <cell r="BY157">
            <v>9.629999999999999</v>
          </cell>
          <cell r="BZ157" t="str">
            <v>#N/A N/A</v>
          </cell>
          <cell r="CA157" t="str">
            <v>#N/A N/A</v>
          </cell>
          <cell r="CB157" t="str">
            <v>#N/A N/A</v>
          </cell>
          <cell r="CC157" t="str">
            <v>#N/A N/A</v>
          </cell>
          <cell r="CD157" t="str">
            <v>#N/A N/A</v>
          </cell>
          <cell r="CE157" t="str">
            <v>#N/A N/A</v>
          </cell>
          <cell r="CF157" t="str">
            <v>#N/A N/A</v>
          </cell>
          <cell r="CG157" t="str">
            <v>#N/A N/A</v>
          </cell>
          <cell r="CH157">
            <v>0.36399999999999999</v>
          </cell>
          <cell r="CI157">
            <v>1.0879999999999999</v>
          </cell>
          <cell r="CJ157">
            <v>4.9529999999999994</v>
          </cell>
          <cell r="CK157">
            <v>4.8730000000000002</v>
          </cell>
          <cell r="CL157">
            <v>4.5729999999999995</v>
          </cell>
          <cell r="CM157">
            <v>6.8949999999999996</v>
          </cell>
          <cell r="CN157">
            <v>7.5720000000000001</v>
          </cell>
          <cell r="CO157" t="str">
            <v>#N/A N/A</v>
          </cell>
          <cell r="CP157" t="str">
            <v>#N/A N/A</v>
          </cell>
          <cell r="CQ157" t="str">
            <v>#N/A N/A</v>
          </cell>
          <cell r="CR157" t="str">
            <v>#N/A N/A</v>
          </cell>
          <cell r="CS157" t="str">
            <v>#N/A N/A</v>
          </cell>
          <cell r="CT157" t="str">
            <v>#N/A N/A</v>
          </cell>
          <cell r="CU157" t="str">
            <v>#N/A N/A</v>
          </cell>
          <cell r="CV157" t="str">
            <v>#N/A N/A</v>
          </cell>
          <cell r="CW157">
            <v>-948.21699999999998</v>
          </cell>
          <cell r="CX157">
            <v>-3638.8649999999998</v>
          </cell>
          <cell r="CY157">
            <v>-538.91499999999996</v>
          </cell>
          <cell r="CZ157">
            <v>-1201.748</v>
          </cell>
          <cell r="DA157">
            <v>57.521000000000015</v>
          </cell>
          <cell r="DB157">
            <v>250.64400000000001</v>
          </cell>
          <cell r="DC157">
            <v>-1103.9390000000001</v>
          </cell>
          <cell r="DD157" t="str">
            <v>#N/A N/A</v>
          </cell>
          <cell r="DE157" t="str">
            <v>#N/A N/A</v>
          </cell>
          <cell r="DF157" t="str">
            <v>#N/A N/A</v>
          </cell>
          <cell r="DG157" t="str">
            <v>#N/A N/A</v>
          </cell>
          <cell r="DH157" t="str">
            <v>#N/A N/A</v>
          </cell>
          <cell r="DI157" t="str">
            <v>#N/A N/A</v>
          </cell>
          <cell r="DJ157" t="str">
            <v>#N/A N/A</v>
          </cell>
          <cell r="DK157" t="str">
            <v>#N/A N/A</v>
          </cell>
          <cell r="DL157">
            <v>-203.953</v>
          </cell>
          <cell r="DM157">
            <v>-747.846</v>
          </cell>
          <cell r="DN157">
            <v>-195.273</v>
          </cell>
          <cell r="DO157">
            <v>-459.73399999999998</v>
          </cell>
          <cell r="DP157">
            <v>-163.095</v>
          </cell>
          <cell r="DQ157">
            <v>178.892</v>
          </cell>
          <cell r="DR157">
            <v>-622.01400000000001</v>
          </cell>
          <cell r="DS157" t="str">
            <v>#N/A N/A</v>
          </cell>
          <cell r="DT157" t="str">
            <v>#N/A N/A</v>
          </cell>
          <cell r="DU157" t="str">
            <v>#N/A N/A</v>
          </cell>
          <cell r="DV157" t="str">
            <v>#N/A N/A</v>
          </cell>
          <cell r="DW157" t="str">
            <v>#N/A N/A</v>
          </cell>
          <cell r="DX157" t="str">
            <v>#N/A N/A</v>
          </cell>
          <cell r="DY157" t="str">
            <v>#N/A N/A</v>
          </cell>
          <cell r="DZ157" t="str">
            <v>#N/A N/A</v>
          </cell>
          <cell r="EA157">
            <v>-744.26400000000001</v>
          </cell>
          <cell r="EB157">
            <v>-2891.0189999999998</v>
          </cell>
          <cell r="EC157">
            <v>-343.642</v>
          </cell>
          <cell r="ED157">
            <v>-742.01400000000001</v>
          </cell>
          <cell r="EE157">
            <v>220.61599999999999</v>
          </cell>
          <cell r="EF157">
            <v>71.751999999999995</v>
          </cell>
          <cell r="EG157">
            <v>-481.92499999999995</v>
          </cell>
          <cell r="EH157" t="str">
            <v>#N/A N/A</v>
          </cell>
          <cell r="EI157" t="str">
            <v>#N/A N/A</v>
          </cell>
          <cell r="EJ157" t="str">
            <v>#N/A N/A</v>
          </cell>
          <cell r="EK157" t="str">
            <v>#N/A N/A</v>
          </cell>
          <cell r="EL157" t="str">
            <v>#N/A N/A</v>
          </cell>
          <cell r="EM157" t="str">
            <v>#N/A N/A</v>
          </cell>
          <cell r="EN157" t="str">
            <v>#N/A N/A</v>
          </cell>
          <cell r="EO157" t="str">
            <v>#N/A N/A</v>
          </cell>
          <cell r="EP157">
            <v>16.798999999999999</v>
          </cell>
          <cell r="EQ157">
            <v>121.33099999999999</v>
          </cell>
          <cell r="ER157">
            <v>216.69799999999998</v>
          </cell>
          <cell r="ES157">
            <v>45.925999999999995</v>
          </cell>
          <cell r="ET157">
            <v>55.190999999999995</v>
          </cell>
          <cell r="EU157">
            <v>116.142</v>
          </cell>
          <cell r="EV157">
            <v>202.578</v>
          </cell>
          <cell r="EW157" t="str">
            <v>#N/A N/A</v>
          </cell>
          <cell r="EX157" t="str">
            <v>#N/A N/A</v>
          </cell>
          <cell r="EY157" t="str">
            <v>#N/A N/A</v>
          </cell>
          <cell r="EZ157" t="str">
            <v>#N/A N/A</v>
          </cell>
          <cell r="FA157" t="str">
            <v>#N/A N/A</v>
          </cell>
          <cell r="FB157" t="str">
            <v>#N/A N/A</v>
          </cell>
          <cell r="FC157" t="str">
            <v>#N/A N/A</v>
          </cell>
          <cell r="FD157" t="str">
            <v>#N/A N/A</v>
          </cell>
          <cell r="FE157">
            <v>3150.567</v>
          </cell>
          <cell r="FF157">
            <v>859.529</v>
          </cell>
          <cell r="FG157">
            <v>1524.723</v>
          </cell>
          <cell r="FH157">
            <v>1066.1659999999999</v>
          </cell>
          <cell r="FI157">
            <v>697.69599999999991</v>
          </cell>
          <cell r="FJ157">
            <v>1437.28</v>
          </cell>
          <cell r="FK157">
            <v>1619.6709999999998</v>
          </cell>
          <cell r="FL157" t="str">
            <v>#N/A N/A</v>
          </cell>
          <cell r="FM157" t="str">
            <v>#N/A N/A</v>
          </cell>
          <cell r="FN157" t="str">
            <v>#N/A N/A</v>
          </cell>
          <cell r="FO157" t="str">
            <v>#N/A N/A</v>
          </cell>
          <cell r="FP157" t="str">
            <v>#N/A N/A</v>
          </cell>
          <cell r="FQ157" t="str">
            <v>#N/A N/A</v>
          </cell>
          <cell r="FR157" t="str">
            <v>#N/A N/A</v>
          </cell>
          <cell r="FS157" t="str">
            <v>#N/A N/A</v>
          </cell>
          <cell r="FT157">
            <v>286.596</v>
          </cell>
          <cell r="FU157">
            <v>300.66300000000001</v>
          </cell>
          <cell r="FV157">
            <v>893.07099999999991</v>
          </cell>
          <cell r="FW157">
            <v>791.28300000000002</v>
          </cell>
          <cell r="FX157">
            <v>2504.413</v>
          </cell>
          <cell r="FY157">
            <v>1326.62</v>
          </cell>
          <cell r="FZ157">
            <v>2353.643</v>
          </cell>
          <cell r="GA157" t="str">
            <v>#N/A N/A</v>
          </cell>
          <cell r="GB157" t="str">
            <v>#N/A N/A</v>
          </cell>
          <cell r="GC157" t="str">
            <v>#N/A N/A</v>
          </cell>
          <cell r="GD157" t="str">
            <v>#N/A N/A</v>
          </cell>
          <cell r="GE157" t="str">
            <v>#N/A N/A</v>
          </cell>
          <cell r="GF157" t="str">
            <v>#N/A N/A</v>
          </cell>
          <cell r="GG157" t="str">
            <v>#N/A N/A</v>
          </cell>
          <cell r="GH157" t="str">
            <v>#N/A N/A</v>
          </cell>
          <cell r="GI157">
            <v>2.6059999999999999</v>
          </cell>
          <cell r="GJ157">
            <v>2.2469999999999999</v>
          </cell>
          <cell r="GK157">
            <v>4.5960000000000001</v>
          </cell>
          <cell r="GL157">
            <v>11.554</v>
          </cell>
          <cell r="GM157">
            <v>21.68</v>
          </cell>
          <cell r="GN157">
            <v>28.317999999999998</v>
          </cell>
          <cell r="GO157">
            <v>30.786999999999999</v>
          </cell>
          <cell r="GP157" t="str">
            <v>#N/A N/A</v>
          </cell>
          <cell r="GQ157" t="str">
            <v>#N/A N/A</v>
          </cell>
          <cell r="GR157" t="str">
            <v>#N/A N/A</v>
          </cell>
          <cell r="GS157" t="str">
            <v>#N/A N/A</v>
          </cell>
          <cell r="GT157" t="str">
            <v>#N/A N/A</v>
          </cell>
          <cell r="GU157" t="str">
            <v>#N/A N/A</v>
          </cell>
          <cell r="GV157" t="str">
            <v>#N/A N/A</v>
          </cell>
          <cell r="GW157" t="str">
            <v>#N/A N/A</v>
          </cell>
          <cell r="GX157">
            <v>3473.241</v>
          </cell>
          <cell r="GY157">
            <v>1327.127</v>
          </cell>
          <cell r="GZ157">
            <v>2666.17</v>
          </cell>
          <cell r="HA157">
            <v>1914.9289999999999</v>
          </cell>
          <cell r="HB157">
            <v>3278.98</v>
          </cell>
          <cell r="HC157">
            <v>2926.4179999999997</v>
          </cell>
          <cell r="HD157">
            <v>4244.5010000000002</v>
          </cell>
          <cell r="HE157" t="str">
            <v>#N/A N/A</v>
          </cell>
          <cell r="HF157" t="str">
            <v>#N/A N/A</v>
          </cell>
          <cell r="HG157" t="str">
            <v>#N/A N/A</v>
          </cell>
          <cell r="HH157" t="str">
            <v>#N/A N/A</v>
          </cell>
          <cell r="HI157" t="str">
            <v>#N/A N/A</v>
          </cell>
          <cell r="HJ157" t="str">
            <v>#N/A N/A</v>
          </cell>
          <cell r="HK157" t="str">
            <v>#N/A N/A</v>
          </cell>
          <cell r="HL157" t="str">
            <v>#N/A N/A</v>
          </cell>
          <cell r="HM157">
            <v>44.71</v>
          </cell>
          <cell r="HN157">
            <v>59.223999999999997</v>
          </cell>
          <cell r="HO157">
            <v>115.35799999999999</v>
          </cell>
          <cell r="HP157">
            <v>141.5</v>
          </cell>
          <cell r="HQ157">
            <v>166.67</v>
          </cell>
          <cell r="HR157">
            <v>185.21199999999999</v>
          </cell>
          <cell r="HS157">
            <v>538.87799999999993</v>
          </cell>
          <cell r="HT157" t="str">
            <v>#N/A N/A</v>
          </cell>
          <cell r="HU157" t="str">
            <v>#N/A N/A</v>
          </cell>
          <cell r="HV157" t="str">
            <v>#N/A N/A</v>
          </cell>
          <cell r="HW157" t="str">
            <v>#N/A N/A</v>
          </cell>
          <cell r="HX157" t="str">
            <v>#N/A N/A</v>
          </cell>
          <cell r="HY157" t="str">
            <v>#N/A N/A</v>
          </cell>
          <cell r="HZ157" t="str">
            <v>#N/A N/A</v>
          </cell>
          <cell r="IA157" t="str">
            <v>#N/A N/A</v>
          </cell>
          <cell r="IB157">
            <v>14904.003999999999</v>
          </cell>
          <cell r="IC157">
            <v>11808.259</v>
          </cell>
          <cell r="ID157">
            <v>12025.891</v>
          </cell>
          <cell r="IE157">
            <v>11804.56</v>
          </cell>
          <cell r="IF157">
            <v>12290.906999999999</v>
          </cell>
          <cell r="IG157">
            <v>13017.956</v>
          </cell>
          <cell r="IH157">
            <v>15120.281999999999</v>
          </cell>
          <cell r="II157" t="str">
            <v>#N/A N/A</v>
          </cell>
          <cell r="IJ157" t="str">
            <v>#N/A N/A</v>
          </cell>
          <cell r="IK157" t="str">
            <v>#N/A N/A</v>
          </cell>
          <cell r="IL157" t="str">
            <v>#N/A N/A</v>
          </cell>
          <cell r="IM157" t="str">
            <v>#N/A N/A</v>
          </cell>
          <cell r="IN157" t="str">
            <v>#N/A N/A</v>
          </cell>
          <cell r="IO157" t="str">
            <v>#N/A N/A</v>
          </cell>
          <cell r="IP157" t="str">
            <v>#N/A N/A</v>
          </cell>
          <cell r="IQ157">
            <v>268.38600000000002</v>
          </cell>
          <cell r="IR157">
            <v>190.29999999999998</v>
          </cell>
          <cell r="IS157">
            <v>707.178</v>
          </cell>
          <cell r="IT157">
            <v>1237.7759999999998</v>
          </cell>
          <cell r="IU157">
            <v>1227.2729999999999</v>
          </cell>
          <cell r="IV157">
            <v>1382.8019999999999</v>
          </cell>
          <cell r="IW157">
            <v>2790.817</v>
          </cell>
          <cell r="IX157" t="str">
            <v>#N/A N/A</v>
          </cell>
          <cell r="IY157" t="str">
            <v>#N/A N/A</v>
          </cell>
          <cell r="IZ157" t="str">
            <v>#N/A N/A</v>
          </cell>
          <cell r="JA157" t="str">
            <v>#N/A N/A</v>
          </cell>
          <cell r="JB157" t="str">
            <v>#N/A N/A</v>
          </cell>
          <cell r="JC157" t="str">
            <v>#N/A N/A</v>
          </cell>
          <cell r="JD157" t="str">
            <v>#N/A N/A</v>
          </cell>
          <cell r="JE157" t="str">
            <v>#N/A N/A</v>
          </cell>
          <cell r="JF157" t="str">
            <v>#N/A N/A</v>
          </cell>
          <cell r="JG157" t="str">
            <v>#N/A N/A</v>
          </cell>
          <cell r="JH157" t="str">
            <v>#N/A N/A</v>
          </cell>
          <cell r="JI157">
            <v>0</v>
          </cell>
          <cell r="JJ157">
            <v>0</v>
          </cell>
          <cell r="JK157">
            <v>0</v>
          </cell>
          <cell r="JL157">
            <v>0</v>
          </cell>
          <cell r="JM157" t="str">
            <v>#N/A N/A</v>
          </cell>
          <cell r="JN157" t="str">
            <v>#N/A N/A</v>
          </cell>
          <cell r="JO157" t="str">
            <v>#N/A N/A</v>
          </cell>
          <cell r="JP157" t="str">
            <v>#N/A N/A</v>
          </cell>
          <cell r="JQ157" t="str">
            <v>#N/A N/A</v>
          </cell>
          <cell r="JR157" t="str">
            <v>#N/A N/A</v>
          </cell>
          <cell r="JS157" t="str">
            <v>#N/A N/A</v>
          </cell>
          <cell r="JT157" t="str">
            <v>#N/A N/A</v>
          </cell>
          <cell r="JU157">
            <v>569.44799999999998</v>
          </cell>
          <cell r="JV157">
            <v>364.72200000000004</v>
          </cell>
          <cell r="JW157">
            <v>925.99600000000009</v>
          </cell>
          <cell r="JX157">
            <v>1446.6790000000001</v>
          </cell>
          <cell r="JY157">
            <v>1712.41</v>
          </cell>
          <cell r="JZ157">
            <v>1987.5940000000001</v>
          </cell>
          <cell r="KA157">
            <v>3311.6979999999999</v>
          </cell>
          <cell r="KB157" t="str">
            <v>#N/A N/A</v>
          </cell>
          <cell r="KC157" t="str">
            <v>#N/A N/A</v>
          </cell>
          <cell r="KD157" t="str">
            <v>#N/A N/A</v>
          </cell>
          <cell r="KE157" t="str">
            <v>#N/A N/A</v>
          </cell>
          <cell r="KF157" t="str">
            <v>#N/A N/A</v>
          </cell>
          <cell r="KG157" t="str">
            <v>#N/A N/A</v>
          </cell>
          <cell r="KH157" t="str">
            <v>#N/A N/A</v>
          </cell>
          <cell r="KI157" t="str">
            <v>#N/A N/A</v>
          </cell>
          <cell r="KJ157">
            <v>0</v>
          </cell>
          <cell r="KK157">
            <v>0</v>
          </cell>
          <cell r="KL157">
            <v>0</v>
          </cell>
          <cell r="KM157">
            <v>0</v>
          </cell>
          <cell r="KN157">
            <v>0</v>
          </cell>
          <cell r="KO157">
            <v>0</v>
          </cell>
          <cell r="KP157">
            <v>0</v>
          </cell>
          <cell r="KQ157" t="str">
            <v>#N/A N/A</v>
          </cell>
          <cell r="KR157" t="str">
            <v>#N/A N/A</v>
          </cell>
          <cell r="KS157" t="str">
            <v>#N/A N/A</v>
          </cell>
          <cell r="KT157" t="str">
            <v>#N/A N/A</v>
          </cell>
          <cell r="KU157" t="str">
            <v>#N/A N/A</v>
          </cell>
          <cell r="KV157" t="str">
            <v>#N/A N/A</v>
          </cell>
          <cell r="KW157" t="str">
            <v>#N/A N/A</v>
          </cell>
          <cell r="KX157" t="str">
            <v>#N/A N/A</v>
          </cell>
          <cell r="KY157">
            <v>14334.555999999999</v>
          </cell>
          <cell r="KZ157">
            <v>11443.537</v>
          </cell>
          <cell r="LA157">
            <v>11099.894999999999</v>
          </cell>
          <cell r="LB157">
            <v>10357.880999999999</v>
          </cell>
          <cell r="LC157">
            <v>10578.496999999999</v>
          </cell>
          <cell r="LD157">
            <v>11030.361999999999</v>
          </cell>
          <cell r="LE157">
            <v>11808.583999999999</v>
          </cell>
          <cell r="LF157" t="str">
            <v>#N/A N/A</v>
          </cell>
          <cell r="LG157" t="str">
            <v>#N/A N/A</v>
          </cell>
          <cell r="LH157" t="str">
            <v>#N/A N/A</v>
          </cell>
          <cell r="LI157" t="str">
            <v>#N/A N/A</v>
          </cell>
          <cell r="LJ157" t="str">
            <v>#N/A N/A</v>
          </cell>
          <cell r="LK157" t="str">
            <v>#N/A N/A</v>
          </cell>
          <cell r="LL157" t="str">
            <v>#N/A N/A</v>
          </cell>
          <cell r="LM157" t="str">
            <v>#N/A N/A</v>
          </cell>
          <cell r="LN157">
            <v>0</v>
          </cell>
          <cell r="LO157">
            <v>0</v>
          </cell>
          <cell r="LP157">
            <v>-92.16</v>
          </cell>
          <cell r="LQ157">
            <v>-17.300999999999998</v>
          </cell>
          <cell r="LR157">
            <v>-8.5069999999999997</v>
          </cell>
          <cell r="LS157">
            <v>-45.588999999999999</v>
          </cell>
          <cell r="LT157">
            <v>-277.18299999999999</v>
          </cell>
          <cell r="LU157" t="str">
            <v>#N/A N/A</v>
          </cell>
          <cell r="LV157" t="str">
            <v>#N/A N/A</v>
          </cell>
          <cell r="LW157" t="str">
            <v>#N/A N/A</v>
          </cell>
          <cell r="LX157" t="str">
            <v>#N/A N/A</v>
          </cell>
          <cell r="LY157" t="str">
            <v>#N/A N/A</v>
          </cell>
          <cell r="LZ157" t="str">
            <v>#N/A N/A</v>
          </cell>
          <cell r="MA157" t="str">
            <v>#N/A N/A</v>
          </cell>
          <cell r="MB157" t="str">
            <v>#N/A N/A</v>
          </cell>
          <cell r="MC157" t="str">
            <v>#N/A N/A</v>
          </cell>
          <cell r="MD157" t="str">
            <v>#N/A N/A</v>
          </cell>
          <cell r="ME157" t="str">
            <v>#N/A N/A</v>
          </cell>
          <cell r="MF157" t="str">
            <v>#N/A N/A</v>
          </cell>
          <cell r="MG157" t="str">
            <v>#N/A N/A</v>
          </cell>
          <cell r="MH157" t="str">
            <v>#N/A N/A</v>
          </cell>
          <cell r="MI157" t="str">
            <v>#N/A N/A</v>
          </cell>
          <cell r="MJ157" t="str">
            <v>#N/A N/A</v>
          </cell>
          <cell r="MK157" t="str">
            <v>#N/A N/A</v>
          </cell>
          <cell r="ML157" t="str">
            <v>#N/A N/A</v>
          </cell>
          <cell r="MM157" t="str">
            <v>#N/A N/A</v>
          </cell>
          <cell r="MN157" t="str">
            <v>#N/A N/A</v>
          </cell>
          <cell r="MO157" t="str">
            <v>#N/A N/A</v>
          </cell>
          <cell r="MP157" t="str">
            <v>#N/A N/A</v>
          </cell>
          <cell r="MQ157" t="str">
            <v>#N/A N/A</v>
          </cell>
          <cell r="MR157" t="str">
            <v>#N/A N/A</v>
          </cell>
          <cell r="MS157" t="str">
            <v>#N/A N/A</v>
          </cell>
          <cell r="MT157" t="str">
            <v>#N/A N/A</v>
          </cell>
          <cell r="MU157" t="str">
            <v>#N/A N/A</v>
          </cell>
          <cell r="MV157" t="str">
            <v>#N/A N/A</v>
          </cell>
          <cell r="MW157" t="str">
            <v>#N/A N/A</v>
          </cell>
          <cell r="MX157" t="str">
            <v>#N/A N/A</v>
          </cell>
          <cell r="MY157" t="str">
            <v>#N/A N/A</v>
          </cell>
          <cell r="MZ157" t="str">
            <v>#N/A N/A</v>
          </cell>
          <cell r="NA157" t="str">
            <v>#N/A N/A</v>
          </cell>
          <cell r="NB157" t="str">
            <v>#N/A N/A</v>
          </cell>
          <cell r="NC157" t="str">
            <v>#N/A N/A</v>
          </cell>
          <cell r="ND157" t="str">
            <v>#N/A N/A</v>
          </cell>
          <cell r="NE157" t="str">
            <v>#N/A N/A</v>
          </cell>
          <cell r="NF157" t="str">
            <v>#N/A N/A</v>
          </cell>
          <cell r="NG157">
            <v>0</v>
          </cell>
          <cell r="NH157">
            <v>0</v>
          </cell>
          <cell r="NI157">
            <v>0</v>
          </cell>
          <cell r="NJ157" t="str">
            <v>#N/A N/A</v>
          </cell>
          <cell r="NK157">
            <v>0</v>
          </cell>
          <cell r="NL157">
            <v>0</v>
          </cell>
          <cell r="NM157">
            <v>0</v>
          </cell>
          <cell r="NN157" t="str">
            <v>#N/A N/A</v>
          </cell>
          <cell r="NO157" t="str">
            <v>#N/A N/A</v>
          </cell>
          <cell r="NP157" t="str">
            <v>#N/A N/A</v>
          </cell>
          <cell r="NQ157" t="str">
            <v>#N/A N/A</v>
          </cell>
          <cell r="NR157" t="str">
            <v>#N/A N/A</v>
          </cell>
          <cell r="NS157" t="str">
            <v>#N/A N/A</v>
          </cell>
          <cell r="NT157" t="str">
            <v>#N/A N/A</v>
          </cell>
          <cell r="NU157" t="str">
            <v>#N/A N/A</v>
          </cell>
          <cell r="NV157">
            <v>1564.5339999999999</v>
          </cell>
          <cell r="NW157">
            <v>161.661</v>
          </cell>
          <cell r="NX157">
            <v>1289.1089999999999</v>
          </cell>
          <cell r="NY157">
            <v>1467.577</v>
          </cell>
          <cell r="NZ157">
            <v>1994.0889999999999</v>
          </cell>
          <cell r="OA157">
            <v>1364.7849999999999</v>
          </cell>
          <cell r="OB157">
            <v>2110.4430000000002</v>
          </cell>
          <cell r="OC157" t="str">
            <v>#N/A N/A</v>
          </cell>
          <cell r="OD157" t="str">
            <v>CLP</v>
          </cell>
        </row>
        <row r="158">
          <cell r="C158" t="str">
            <v>SCHWAGER ENER SA</v>
          </cell>
          <cell r="D158" t="str">
            <v>#N/A N/A</v>
          </cell>
          <cell r="E158">
            <v>748.76800537109375</v>
          </cell>
          <cell r="F158">
            <v>1147.2049560546875</v>
          </cell>
          <cell r="G158">
            <v>293.56399536132812</v>
          </cell>
          <cell r="H158">
            <v>295.64599609375</v>
          </cell>
          <cell r="I158">
            <v>329.260986328125</v>
          </cell>
          <cell r="J158">
            <v>398.46798706054687</v>
          </cell>
          <cell r="K158">
            <v>793.43399999999997</v>
          </cell>
          <cell r="L158">
            <v>1965.373</v>
          </cell>
          <cell r="M158">
            <v>2444.42</v>
          </cell>
          <cell r="N158">
            <v>6519.7659999999996</v>
          </cell>
          <cell r="O158">
            <v>12963.656999999999</v>
          </cell>
          <cell r="P158">
            <v>20272.624</v>
          </cell>
          <cell r="Q158">
            <v>25946.887999999999</v>
          </cell>
          <cell r="R158" t="str">
            <v>#N/A N/A</v>
          </cell>
          <cell r="S158" t="str">
            <v>#N/A N/A</v>
          </cell>
          <cell r="T158">
            <v>518.95001220703125</v>
          </cell>
          <cell r="U158">
            <v>736.36700439453125</v>
          </cell>
          <cell r="V158">
            <v>616.2039794921875</v>
          </cell>
          <cell r="W158">
            <v>405.43399047851562</v>
          </cell>
          <cell r="X158">
            <v>252.92900085449219</v>
          </cell>
          <cell r="Y158">
            <v>209.48599243164062</v>
          </cell>
          <cell r="Z158">
            <v>593.29</v>
          </cell>
          <cell r="AA158">
            <v>3049.1979999999999</v>
          </cell>
          <cell r="AB158">
            <v>2223.4319999999998</v>
          </cell>
          <cell r="AC158">
            <v>5090.6099999999997</v>
          </cell>
          <cell r="AD158">
            <v>9655.0329999999994</v>
          </cell>
          <cell r="AE158">
            <v>14964.48</v>
          </cell>
          <cell r="AF158">
            <v>19624.981</v>
          </cell>
          <cell r="AG158" t="str">
            <v>#N/A N/A</v>
          </cell>
          <cell r="AH158" t="str">
            <v>#N/A N/A</v>
          </cell>
          <cell r="AI158">
            <v>112.30700302124023</v>
          </cell>
          <cell r="AJ158">
            <v>3.88800048828125</v>
          </cell>
          <cell r="AK158">
            <v>-1842.3870239257812</v>
          </cell>
          <cell r="AL158">
            <v>-1361.5679473876953</v>
          </cell>
          <cell r="AM158">
            <v>-971.65398025512695</v>
          </cell>
          <cell r="AN158">
            <v>-1150.0459594726562</v>
          </cell>
          <cell r="AO158" t="str">
            <v>#N/A N/A</v>
          </cell>
          <cell r="AP158">
            <v>-2678.5299999999997</v>
          </cell>
          <cell r="AQ158">
            <v>-1394.4590000000001</v>
          </cell>
          <cell r="AR158">
            <v>-498.57600000000002</v>
          </cell>
          <cell r="AS158">
            <v>1089.652</v>
          </cell>
          <cell r="AT158">
            <v>2392.4839999999999</v>
          </cell>
          <cell r="AU158">
            <v>3239.7640000000001</v>
          </cell>
          <cell r="AV158" t="str">
            <v>#N/A N/A</v>
          </cell>
          <cell r="AW158" t="str">
            <v>#N/A N/A</v>
          </cell>
          <cell r="AX158">
            <v>77.273002624511719</v>
          </cell>
          <cell r="AY158">
            <v>-53.981998443603516</v>
          </cell>
          <cell r="AZ158">
            <v>-1977.3270263671875</v>
          </cell>
          <cell r="BA158">
            <v>-1455.7679443359375</v>
          </cell>
          <cell r="BB158">
            <v>-1035.5059814453125</v>
          </cell>
          <cell r="BC158">
            <v>-1273.6319580078125</v>
          </cell>
          <cell r="BD158">
            <v>-1189.9189999999999</v>
          </cell>
          <cell r="BE158">
            <v>-2749.953</v>
          </cell>
          <cell r="BF158">
            <v>-1577.972</v>
          </cell>
          <cell r="BG158">
            <v>-753.59399999999994</v>
          </cell>
          <cell r="BH158">
            <v>752.86500000000001</v>
          </cell>
          <cell r="BI158">
            <v>1949.7159999999999</v>
          </cell>
          <cell r="BJ158">
            <v>2421.4949999999999</v>
          </cell>
          <cell r="BK158" t="str">
            <v>#N/A N/A</v>
          </cell>
          <cell r="BL158" t="str">
            <v>#N/A N/A</v>
          </cell>
          <cell r="BM158">
            <v>2.4130001068115234</v>
          </cell>
          <cell r="BN158">
            <v>0</v>
          </cell>
          <cell r="BO158">
            <v>2.9690001010894775</v>
          </cell>
          <cell r="BP158">
            <v>6.4180002212524414</v>
          </cell>
          <cell r="BQ158">
            <v>3.0639998912811279</v>
          </cell>
          <cell r="BR158">
            <v>23.118999481201172</v>
          </cell>
          <cell r="BS158">
            <v>0</v>
          </cell>
          <cell r="BT158">
            <v>99.074999999999989</v>
          </cell>
          <cell r="BU158">
            <v>135.977</v>
          </cell>
          <cell r="BV158">
            <v>54.218999999999994</v>
          </cell>
          <cell r="BW158">
            <v>47.878999999999998</v>
          </cell>
          <cell r="BX158">
            <v>18.634999999999998</v>
          </cell>
          <cell r="BY158">
            <v>7.6349999999999998</v>
          </cell>
          <cell r="BZ158" t="str">
            <v>#N/A N/A</v>
          </cell>
          <cell r="CA158" t="str">
            <v>#N/A N/A</v>
          </cell>
          <cell r="CB158">
            <v>102.42500305175781</v>
          </cell>
          <cell r="CC158">
            <v>33.819000244140625</v>
          </cell>
          <cell r="CD158">
            <v>7.8299999237060547</v>
          </cell>
          <cell r="CE158">
            <v>21.63599967956543</v>
          </cell>
          <cell r="CF158">
            <v>56.290000915527344</v>
          </cell>
          <cell r="CG158">
            <v>74.097999572753906</v>
          </cell>
          <cell r="CH158">
            <v>92.682000000000002</v>
          </cell>
          <cell r="CI158">
            <v>123.68599999999999</v>
          </cell>
          <cell r="CJ158">
            <v>64.44</v>
          </cell>
          <cell r="CK158">
            <v>168.38299999999998</v>
          </cell>
          <cell r="CL158">
            <v>424.71199999999999</v>
          </cell>
          <cell r="CM158">
            <v>560.995</v>
          </cell>
          <cell r="CN158">
            <v>779.75900000000001</v>
          </cell>
          <cell r="CO158" t="str">
            <v>#N/A N/A</v>
          </cell>
          <cell r="CP158" t="str">
            <v>#N/A N/A</v>
          </cell>
          <cell r="CQ158">
            <v>345.34101104736328</v>
          </cell>
          <cell r="CR158">
            <v>-39.886997222900391</v>
          </cell>
          <cell r="CS158">
            <v>-3823.8660106658936</v>
          </cell>
          <cell r="CT158">
            <v>-1612.6569499969482</v>
          </cell>
          <cell r="CU158">
            <v>-39.624961853027344</v>
          </cell>
          <cell r="CV158">
            <v>-1572.7249526977539</v>
          </cell>
          <cell r="CW158">
            <v>-1017.252</v>
          </cell>
          <cell r="CX158">
            <v>-2843.3959999999997</v>
          </cell>
          <cell r="CY158">
            <v>-1839.548</v>
          </cell>
          <cell r="CZ158">
            <v>-826.36300000000006</v>
          </cell>
          <cell r="DA158">
            <v>396.24599999999998</v>
          </cell>
          <cell r="DB158">
            <v>1378.982</v>
          </cell>
          <cell r="DC158">
            <v>1589.2239999999999</v>
          </cell>
          <cell r="DD158" t="str">
            <v>#N/A N/A</v>
          </cell>
          <cell r="DE158" t="str">
            <v>#N/A N/A</v>
          </cell>
          <cell r="DF158">
            <v>0.22499999403953552</v>
          </cell>
          <cell r="DG158">
            <v>0.19599999487400055</v>
          </cell>
          <cell r="DH158">
            <v>0.91100001335144043</v>
          </cell>
          <cell r="DI158">
            <v>0</v>
          </cell>
          <cell r="DJ158">
            <v>0.10599999874830246</v>
          </cell>
          <cell r="DK158">
            <v>0.13099999725818634</v>
          </cell>
          <cell r="DL158">
            <v>-158.733</v>
          </cell>
          <cell r="DM158">
            <v>-448.25599999999997</v>
          </cell>
          <cell r="DN158">
            <v>-487.62699999999995</v>
          </cell>
          <cell r="DO158">
            <v>-745.48899999999992</v>
          </cell>
          <cell r="DP158">
            <v>-51.311999999999998</v>
          </cell>
          <cell r="DQ158">
            <v>188.16199999999998</v>
          </cell>
          <cell r="DR158">
            <v>207.10899999999998</v>
          </cell>
          <cell r="DS158" t="str">
            <v>#N/A N/A</v>
          </cell>
          <cell r="DT158" t="str">
            <v>#N/A N/A</v>
          </cell>
          <cell r="DU158">
            <v>345.11599731445312</v>
          </cell>
          <cell r="DV158">
            <v>-40.083000183105469</v>
          </cell>
          <cell r="DW158">
            <v>-3824.777099609375</v>
          </cell>
          <cell r="DX158">
            <v>-1612.656982421875</v>
          </cell>
          <cell r="DY158">
            <v>-39.730998992919922</v>
          </cell>
          <cell r="DZ158">
            <v>-1572.85595703125</v>
          </cell>
          <cell r="EA158">
            <v>-858.51900000000001</v>
          </cell>
          <cell r="EB158">
            <v>-2395.14</v>
          </cell>
          <cell r="EC158">
            <v>-1351.921</v>
          </cell>
          <cell r="ED158">
            <v>-80.873999999999995</v>
          </cell>
          <cell r="EE158">
            <v>447.55799999999999</v>
          </cell>
          <cell r="EF158">
            <v>1190.82</v>
          </cell>
          <cell r="EG158">
            <v>1382.115</v>
          </cell>
          <cell r="EH158" t="str">
            <v>#N/A N/A</v>
          </cell>
          <cell r="EI158" t="str">
            <v>#N/A N/A</v>
          </cell>
          <cell r="EJ158">
            <v>48.175998687744141</v>
          </cell>
          <cell r="EK158">
            <v>17.504999160766602</v>
          </cell>
          <cell r="EL158">
            <v>64.610000610351563</v>
          </cell>
          <cell r="EM158">
            <v>65.629997253417969</v>
          </cell>
          <cell r="EN158">
            <v>98.011001586914063</v>
          </cell>
          <cell r="EO158">
            <v>13.237000465393066</v>
          </cell>
          <cell r="EP158">
            <v>6937.5439999999999</v>
          </cell>
          <cell r="EQ158">
            <v>4533.7110000000002</v>
          </cell>
          <cell r="ER158">
            <v>2276.4690000000001</v>
          </cell>
          <cell r="ES158">
            <v>162.54499999999999</v>
          </cell>
          <cell r="ET158">
            <v>175.77099999999999</v>
          </cell>
          <cell r="EU158">
            <v>760.18399999999997</v>
          </cell>
          <cell r="EV158">
            <v>211.874</v>
          </cell>
          <cell r="EW158" t="str">
            <v>#N/A N/A</v>
          </cell>
          <cell r="EX158" t="str">
            <v>#N/A N/A</v>
          </cell>
          <cell r="EY158">
            <v>0</v>
          </cell>
          <cell r="EZ158">
            <v>74.517997741699219</v>
          </cell>
          <cell r="FA158">
            <v>73.668998718261719</v>
          </cell>
          <cell r="FB158">
            <v>20.202999114990234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601.96100000000001</v>
          </cell>
          <cell r="FI158">
            <v>660.59899999999993</v>
          </cell>
          <cell r="FJ158">
            <v>0</v>
          </cell>
          <cell r="FK158">
            <v>0</v>
          </cell>
          <cell r="FL158" t="str">
            <v>#N/A N/A</v>
          </cell>
          <cell r="FM158" t="str">
            <v>#N/A N/A</v>
          </cell>
          <cell r="FN158">
            <v>225.85000610351562</v>
          </cell>
          <cell r="FO158">
            <v>140.50199890136719</v>
          </cell>
          <cell r="FP158">
            <v>129.41200256347656</v>
          </cell>
          <cell r="FQ158">
            <v>90.66400146484375</v>
          </cell>
          <cell r="FR158">
            <v>62.606998443603516</v>
          </cell>
          <cell r="FS158">
            <v>20.968999862670898</v>
          </cell>
          <cell r="FT158">
            <v>413.03499999999997</v>
          </cell>
          <cell r="FU158">
            <v>306.96600000000001</v>
          </cell>
          <cell r="FV158">
            <v>952.42</v>
          </cell>
          <cell r="FW158">
            <v>1885.366</v>
          </cell>
          <cell r="FX158">
            <v>2578.576</v>
          </cell>
          <cell r="FY158">
            <v>3721.6789999999996</v>
          </cell>
          <cell r="FZ158">
            <v>4150.0439999999999</v>
          </cell>
          <cell r="GA158" t="str">
            <v>#N/A N/A</v>
          </cell>
          <cell r="GB158" t="str">
            <v>#N/A N/A</v>
          </cell>
          <cell r="GC158">
            <v>65.496002197265625</v>
          </cell>
          <cell r="GD158">
            <v>6.3270001411437988</v>
          </cell>
          <cell r="GE158">
            <v>71.958000183105469</v>
          </cell>
          <cell r="GF158">
            <v>11.588000297546387</v>
          </cell>
          <cell r="GG158">
            <v>40.770000457763672</v>
          </cell>
          <cell r="GH158">
            <v>37.854999542236328</v>
          </cell>
          <cell r="GI158">
            <v>55.064</v>
          </cell>
          <cell r="GJ158">
            <v>84.884</v>
          </cell>
          <cell r="GK158">
            <v>43.184999999999995</v>
          </cell>
          <cell r="GL158">
            <v>73.152000000000001</v>
          </cell>
          <cell r="GM158">
            <v>108.029</v>
          </cell>
          <cell r="GN158">
            <v>137.321</v>
          </cell>
          <cell r="GO158">
            <v>1625.154</v>
          </cell>
          <cell r="GP158" t="str">
            <v>#N/A N/A</v>
          </cell>
          <cell r="GQ158" t="str">
            <v>#N/A N/A</v>
          </cell>
          <cell r="GR158">
            <v>391.24899291992187</v>
          </cell>
          <cell r="GS158">
            <v>495.48800659179687</v>
          </cell>
          <cell r="GT158">
            <v>719.53900146484375</v>
          </cell>
          <cell r="GU158">
            <v>507.0369873046875</v>
          </cell>
          <cell r="GV158">
            <v>919.06201171875</v>
          </cell>
          <cell r="GW158">
            <v>228.80400085449219</v>
          </cell>
          <cell r="GX158">
            <v>8342.4959999999992</v>
          </cell>
          <cell r="GY158">
            <v>5878.6689999999999</v>
          </cell>
          <cell r="GZ158">
            <v>3923.4849999999997</v>
          </cell>
          <cell r="HA158">
            <v>4459.6350000000002</v>
          </cell>
          <cell r="HB158">
            <v>5250.8789999999999</v>
          </cell>
          <cell r="HC158">
            <v>6892.3789999999999</v>
          </cell>
          <cell r="HD158">
            <v>7965.4969999999994</v>
          </cell>
          <cell r="HE158" t="str">
            <v>#N/A N/A</v>
          </cell>
          <cell r="HF158" t="str">
            <v>#N/A N/A</v>
          </cell>
          <cell r="HG158">
            <v>3945.943115234375</v>
          </cell>
          <cell r="HH158">
            <v>4286.69384765625</v>
          </cell>
          <cell r="HI158">
            <v>1782.447998046875</v>
          </cell>
          <cell r="HJ158">
            <v>1536.178955078125</v>
          </cell>
          <cell r="HK158">
            <v>1611.2039794921875</v>
          </cell>
          <cell r="HL158">
            <v>1255.2950439453125</v>
          </cell>
          <cell r="HM158">
            <v>1328.4559999999999</v>
          </cell>
          <cell r="HN158">
            <v>2712.547</v>
          </cell>
          <cell r="HO158">
            <v>3832.3539999999998</v>
          </cell>
          <cell r="HP158">
            <v>3978.7059999999997</v>
          </cell>
          <cell r="HQ158">
            <v>6175</v>
          </cell>
          <cell r="HR158">
            <v>8457.2649999999994</v>
          </cell>
          <cell r="HS158">
            <v>9260.1419999999998</v>
          </cell>
          <cell r="HT158" t="str">
            <v>#N/A N/A</v>
          </cell>
          <cell r="HU158" t="str">
            <v>#N/A N/A</v>
          </cell>
          <cell r="HV158">
            <v>4337.44091796875</v>
          </cell>
          <cell r="HW158">
            <v>4837.5830078125</v>
          </cell>
          <cell r="HX158">
            <v>3164.617919921875</v>
          </cell>
          <cell r="HY158">
            <v>2819.425048828125</v>
          </cell>
          <cell r="HZ158">
            <v>4058.405029296875</v>
          </cell>
          <cell r="IA158">
            <v>3787.592041015625</v>
          </cell>
          <cell r="IB158">
            <v>16170.575999999999</v>
          </cell>
          <cell r="IC158">
            <v>15412.682999999999</v>
          </cell>
          <cell r="ID158">
            <v>14816.800999999999</v>
          </cell>
          <cell r="IE158">
            <v>18120.946</v>
          </cell>
          <cell r="IF158">
            <v>22626.126</v>
          </cell>
          <cell r="IG158">
            <v>27315.197</v>
          </cell>
          <cell r="IH158">
            <v>29507.679</v>
          </cell>
          <cell r="II158" t="str">
            <v>#N/A N/A</v>
          </cell>
          <cell r="IJ158" t="str">
            <v>#N/A N/A</v>
          </cell>
          <cell r="IK158">
            <v>81.945999145507812</v>
          </cell>
          <cell r="IL158">
            <v>101.04399871826172</v>
          </cell>
          <cell r="IM158">
            <v>156.10000610351562</v>
          </cell>
          <cell r="IN158">
            <v>315.67800903320312</v>
          </cell>
          <cell r="IO158">
            <v>77.482002258300781</v>
          </cell>
          <cell r="IP158">
            <v>82.846000671386719</v>
          </cell>
          <cell r="IQ158">
            <v>181.375</v>
          </cell>
          <cell r="IR158">
            <v>0</v>
          </cell>
          <cell r="IS158">
            <v>464.51099999999997</v>
          </cell>
          <cell r="IT158">
            <v>1779.9399999999998</v>
          </cell>
          <cell r="IU158">
            <v>2054.6210000000001</v>
          </cell>
          <cell r="IV158">
            <v>3250.0219999999999</v>
          </cell>
          <cell r="IW158">
            <v>3882.1699999999996</v>
          </cell>
          <cell r="IX158" t="str">
            <v>#N/A N/A</v>
          </cell>
          <cell r="IY158" t="str">
            <v>#N/A N/A</v>
          </cell>
          <cell r="IZ158">
            <v>1039.9629974365234</v>
          </cell>
          <cell r="JA158">
            <v>1501.4949798583984</v>
          </cell>
          <cell r="JB158">
            <v>1362.5809783935547</v>
          </cell>
          <cell r="JC158">
            <v>1178.6530151367187</v>
          </cell>
          <cell r="JD158">
            <v>1483.6950073242187</v>
          </cell>
          <cell r="JE158">
            <v>420.34300994873047</v>
          </cell>
          <cell r="JF158">
            <v>493.08199999999999</v>
          </cell>
          <cell r="JG158">
            <v>891.01699999999994</v>
          </cell>
          <cell r="JH158">
            <v>1107.048</v>
          </cell>
          <cell r="JI158">
            <v>1486.5810000000001</v>
          </cell>
          <cell r="JJ158">
            <v>3303.0590000000002</v>
          </cell>
          <cell r="JK158">
            <v>4592.1440000000002</v>
          </cell>
          <cell r="JL158">
            <v>5210.7269999999999</v>
          </cell>
          <cell r="JM158" t="str">
            <v>#N/A N/A</v>
          </cell>
          <cell r="JN158" t="str">
            <v>#N/A N/A</v>
          </cell>
          <cell r="JO158">
            <v>2281.0950012207031</v>
          </cell>
          <cell r="JP158">
            <v>2449.9179992675781</v>
          </cell>
          <cell r="JQ158">
            <v>2128.1799621582031</v>
          </cell>
          <cell r="JR158">
            <v>3343.52294921875</v>
          </cell>
          <cell r="JS158">
            <v>2381</v>
          </cell>
          <cell r="JT158">
            <v>1511.843994140625</v>
          </cell>
          <cell r="JU158">
            <v>1811.0159999999998</v>
          </cell>
          <cell r="JV158">
            <v>1251.259</v>
          </cell>
          <cell r="JW158">
            <v>1952.3319999999999</v>
          </cell>
          <cell r="JX158">
            <v>4219.049</v>
          </cell>
          <cell r="JY158">
            <v>8265.6239999999998</v>
          </cell>
          <cell r="JZ158">
            <v>12025.630000000001</v>
          </cell>
          <cell r="KA158">
            <v>13484.862999999999</v>
          </cell>
          <cell r="KB158" t="str">
            <v>#N/A N/A</v>
          </cell>
          <cell r="KC158" t="str">
            <v>#N/A N/A</v>
          </cell>
          <cell r="KD158">
            <v>0</v>
          </cell>
          <cell r="KE158">
            <v>0</v>
          </cell>
          <cell r="KF158">
            <v>-2.5220000743865967</v>
          </cell>
          <cell r="KG158">
            <v>-2.7079999446868896</v>
          </cell>
          <cell r="KH158">
            <v>234.69999694824219</v>
          </cell>
          <cell r="KI158">
            <v>242.02999877929687</v>
          </cell>
          <cell r="KJ158">
            <v>235.39599999999999</v>
          </cell>
          <cell r="KK158">
            <v>1569.425</v>
          </cell>
          <cell r="KL158">
            <v>1629.1559999999999</v>
          </cell>
          <cell r="KM158">
            <v>1846.2929999999999</v>
          </cell>
          <cell r="KN158">
            <v>2245.8179999999998</v>
          </cell>
          <cell r="KO158">
            <v>2599.9029999999998</v>
          </cell>
          <cell r="KP158">
            <v>2735.8029999999999</v>
          </cell>
          <cell r="KQ158" t="str">
            <v>#N/A N/A</v>
          </cell>
          <cell r="KR158" t="str">
            <v>#N/A N/A</v>
          </cell>
          <cell r="KS158">
            <v>2056.3460083007812</v>
          </cell>
          <cell r="KT158">
            <v>2387.6649780273437</v>
          </cell>
          <cell r="KU158">
            <v>1036.4382050037384</v>
          </cell>
          <cell r="KV158">
            <v>-524.09813666343689</v>
          </cell>
          <cell r="KW158">
            <v>1677.4050750732422</v>
          </cell>
          <cell r="KX158">
            <v>2275.7477722167969</v>
          </cell>
          <cell r="KY158">
            <v>14359.560000000001</v>
          </cell>
          <cell r="KZ158">
            <v>14161.423999999999</v>
          </cell>
          <cell r="LA158">
            <v>12864.469000000001</v>
          </cell>
          <cell r="LB158">
            <v>13901.896999999999</v>
          </cell>
          <cell r="LC158">
            <v>14360.501999999999</v>
          </cell>
          <cell r="LD158">
            <v>15289.566999999999</v>
          </cell>
          <cell r="LE158">
            <v>16022.815999999999</v>
          </cell>
          <cell r="LF158" t="str">
            <v>#N/A N/A</v>
          </cell>
          <cell r="LG158" t="str">
            <v>#N/A N/A</v>
          </cell>
          <cell r="LH158">
            <v>-391.13900756835937</v>
          </cell>
          <cell r="LI158">
            <v>-466.74200439453125</v>
          </cell>
          <cell r="LJ158">
            <v>-210.88400268554687</v>
          </cell>
          <cell r="LK158">
            <v>-45.247001647949219</v>
          </cell>
          <cell r="LL158">
            <v>-50.303001403808594</v>
          </cell>
          <cell r="LM158">
            <v>-37.261001586914063</v>
          </cell>
          <cell r="LN158">
            <v>0</v>
          </cell>
          <cell r="LO158">
            <v>0</v>
          </cell>
          <cell r="LP158">
            <v>-1386.95</v>
          </cell>
          <cell r="LQ158">
            <v>-1325.752</v>
          </cell>
          <cell r="LR158">
            <v>-2500.5509999999999</v>
          </cell>
          <cell r="LS158">
            <v>-2604.759</v>
          </cell>
          <cell r="LT158">
            <v>-1618.845</v>
          </cell>
          <cell r="LU158" t="str">
            <v>#N/A N/A</v>
          </cell>
          <cell r="LV158" t="str">
            <v>#N/A N/A</v>
          </cell>
          <cell r="LW158" t="str">
            <v>#N/A N/A</v>
          </cell>
          <cell r="LX158" t="str">
            <v>#N/A N/A</v>
          </cell>
          <cell r="LY158" t="str">
            <v>#N/A N/A</v>
          </cell>
          <cell r="LZ158" t="str">
            <v>#N/A N/A</v>
          </cell>
          <cell r="MA158" t="str">
            <v>#N/A N/A</v>
          </cell>
          <cell r="MB158" t="str">
            <v>#N/A N/A</v>
          </cell>
          <cell r="MC158">
            <v>0</v>
          </cell>
          <cell r="MD158">
            <v>0</v>
          </cell>
          <cell r="ME158">
            <v>64.44</v>
          </cell>
          <cell r="MF158">
            <v>161.739</v>
          </cell>
          <cell r="MG158">
            <v>424.262</v>
          </cell>
          <cell r="MH158">
            <v>560.95499999999993</v>
          </cell>
          <cell r="MI158">
            <v>779.75900000000001</v>
          </cell>
          <cell r="MJ158" t="str">
            <v>#N/A N/A</v>
          </cell>
          <cell r="MK158" t="str">
            <v>#N/A N/A</v>
          </cell>
          <cell r="ML158" t="str">
            <v>#N/A N/A</v>
          </cell>
          <cell r="MM158" t="str">
            <v>#N/A N/A</v>
          </cell>
          <cell r="MN158" t="str">
            <v>#N/A N/A</v>
          </cell>
          <cell r="MO158" t="str">
            <v>#N/A N/A</v>
          </cell>
          <cell r="MP158" t="str">
            <v>#N/A N/A</v>
          </cell>
          <cell r="MQ158" t="str">
            <v>#N/A N/A</v>
          </cell>
          <cell r="MR158">
            <v>0</v>
          </cell>
          <cell r="MS158">
            <v>0</v>
          </cell>
          <cell r="MT158" t="str">
            <v>#N/A N/A</v>
          </cell>
          <cell r="MU158" t="str">
            <v>#N/A N/A</v>
          </cell>
          <cell r="MV158">
            <v>185.95099999999999</v>
          </cell>
          <cell r="MW158">
            <v>0</v>
          </cell>
          <cell r="MX158">
            <v>0</v>
          </cell>
          <cell r="MY158" t="str">
            <v>#N/A N/A</v>
          </cell>
          <cell r="MZ158" t="str">
            <v>#N/A N/A</v>
          </cell>
          <cell r="NA158">
            <v>-257.58700561523437</v>
          </cell>
          <cell r="NB158">
            <v>-96.382003784179688</v>
          </cell>
          <cell r="NC158">
            <v>-8.8330001831054687</v>
          </cell>
          <cell r="ND158">
            <v>-7.1999996900558472E-2</v>
          </cell>
          <cell r="NE158">
            <v>-0.1550000011920929</v>
          </cell>
          <cell r="NF158">
            <v>-22.76099967956543</v>
          </cell>
          <cell r="NG158">
            <v>-8.0830000000000002</v>
          </cell>
          <cell r="NH158">
            <v>0</v>
          </cell>
          <cell r="NI158">
            <v>0</v>
          </cell>
          <cell r="NJ158">
            <v>0</v>
          </cell>
          <cell r="NK158">
            <v>0</v>
          </cell>
          <cell r="NL158">
            <v>-328.70400000000001</v>
          </cell>
          <cell r="NM158">
            <v>-565.60899999999992</v>
          </cell>
          <cell r="NN158" t="str">
            <v>#N/A N/A</v>
          </cell>
          <cell r="NO158" t="str">
            <v>#N/A N/A</v>
          </cell>
          <cell r="NP158">
            <v>35.034000396728516</v>
          </cell>
          <cell r="NQ158">
            <v>57.869998931884766</v>
          </cell>
          <cell r="NR158">
            <v>134.94000244140625</v>
          </cell>
          <cell r="NS158">
            <v>94.199996948242188</v>
          </cell>
          <cell r="NT158">
            <v>63.852001190185547</v>
          </cell>
          <cell r="NU158">
            <v>123.58599853515625</v>
          </cell>
          <cell r="NV158" t="str">
            <v>#N/A N/A</v>
          </cell>
          <cell r="NW158">
            <v>71.423000000000002</v>
          </cell>
          <cell r="NX158">
            <v>183.51300000000001</v>
          </cell>
          <cell r="NY158">
            <v>255.018</v>
          </cell>
          <cell r="NZ158">
            <v>336.78699999999998</v>
          </cell>
          <cell r="OA158">
            <v>442.76799999999997</v>
          </cell>
          <cell r="OB158">
            <v>818.26900000000001</v>
          </cell>
          <cell r="OC158" t="str">
            <v>#N/A N/A</v>
          </cell>
          <cell r="OD158" t="str">
            <v>CLP</v>
          </cell>
        </row>
        <row r="159">
          <cell r="C159" t="str">
            <v>MARBELLA COUNTRY</v>
          </cell>
          <cell r="D159" t="str">
            <v>#N/A N/A</v>
          </cell>
          <cell r="E159" t="str">
            <v>#N/A N/A</v>
          </cell>
          <cell r="F159">
            <v>41.659000396728516</v>
          </cell>
          <cell r="G159">
            <v>20.533000946044922</v>
          </cell>
          <cell r="H159">
            <v>4.8600001335144043</v>
          </cell>
          <cell r="I159">
            <v>5.1539998054504395</v>
          </cell>
          <cell r="J159">
            <v>2.8280000686645508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786.96100000000001</v>
          </cell>
          <cell r="Q159">
            <v>377.88600000000002</v>
          </cell>
          <cell r="R159" t="str">
            <v>#N/A N/A</v>
          </cell>
          <cell r="S159" t="str">
            <v>#N/A N/A</v>
          </cell>
          <cell r="T159" t="str">
            <v>#N/A N/A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 t="str">
            <v>#N/A N/A</v>
          </cell>
          <cell r="AH159" t="str">
            <v>#N/A N/A</v>
          </cell>
          <cell r="AI159" t="str">
            <v>#N/A N/A</v>
          </cell>
          <cell r="AJ159">
            <v>-7.9589996337890625</v>
          </cell>
          <cell r="AK159">
            <v>-24.076999664306641</v>
          </cell>
          <cell r="AL159">
            <v>-46.148002624511719</v>
          </cell>
          <cell r="AM159">
            <v>-25.701999664306641</v>
          </cell>
          <cell r="AN159">
            <v>-50.441001892089844</v>
          </cell>
          <cell r="AO159">
            <v>-12.541999999999998</v>
          </cell>
          <cell r="AP159">
            <v>-12.529999999999998</v>
          </cell>
          <cell r="AQ159">
            <v>-87.533000000000001</v>
          </cell>
          <cell r="AR159">
            <v>-15.149999999999999</v>
          </cell>
          <cell r="AS159">
            <v>-1.7489999999999988</v>
          </cell>
          <cell r="AT159">
            <v>398.64600000000002</v>
          </cell>
          <cell r="AU159">
            <v>225.25700000000001</v>
          </cell>
          <cell r="AV159" t="str">
            <v>#N/A N/A</v>
          </cell>
          <cell r="AW159" t="str">
            <v>#N/A N/A</v>
          </cell>
          <cell r="AX159" t="str">
            <v>#N/A N/A</v>
          </cell>
          <cell r="AY159">
            <v>-53.694999694824219</v>
          </cell>
          <cell r="AZ159">
            <v>-70.735000610351562</v>
          </cell>
          <cell r="BA159">
            <v>-93.786003112792969</v>
          </cell>
          <cell r="BB159">
            <v>-76.864997863769531</v>
          </cell>
          <cell r="BC159">
            <v>-97.719001770019531</v>
          </cell>
          <cell r="BD159">
            <v>-37.143999999999998</v>
          </cell>
          <cell r="BE159">
            <v>-37.76</v>
          </cell>
          <cell r="BF159">
            <v>-110.434</v>
          </cell>
          <cell r="BG159">
            <v>-30.11</v>
          </cell>
          <cell r="BH159">
            <v>-16.709</v>
          </cell>
          <cell r="BI159">
            <v>383.685</v>
          </cell>
          <cell r="BJ159">
            <v>186.42699999999999</v>
          </cell>
          <cell r="BK159" t="str">
            <v>#N/A N/A</v>
          </cell>
          <cell r="BL159" t="str">
            <v>#N/A N/A</v>
          </cell>
          <cell r="BM159" t="str">
            <v>#N/A N/A</v>
          </cell>
          <cell r="BN159" t="str">
            <v>#N/A N/A</v>
          </cell>
          <cell r="BO159" t="str">
            <v>#N/A N/A</v>
          </cell>
          <cell r="BP159" t="str">
            <v>#N/A N/A</v>
          </cell>
          <cell r="BQ159" t="str">
            <v>#N/A N/A</v>
          </cell>
          <cell r="BR159" t="str">
            <v>#N/A N/A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 t="str">
            <v>#N/A N/A</v>
          </cell>
          <cell r="CA159" t="str">
            <v>#N/A N/A</v>
          </cell>
          <cell r="CB159" t="str">
            <v>#N/A N/A</v>
          </cell>
          <cell r="CC159">
            <v>2.8900001049041748</v>
          </cell>
          <cell r="CD159">
            <v>5.369999885559082</v>
          </cell>
          <cell r="CE159">
            <v>0</v>
          </cell>
          <cell r="CF159">
            <v>0</v>
          </cell>
          <cell r="CG159">
            <v>0</v>
          </cell>
          <cell r="CH159">
            <v>10.747999999999999</v>
          </cell>
          <cell r="CI159">
            <v>11.849</v>
          </cell>
          <cell r="CJ159">
            <v>0.89999999999999991</v>
          </cell>
          <cell r="CK159">
            <v>0.43099999999999999</v>
          </cell>
          <cell r="CL159">
            <v>0.52500000000000002</v>
          </cell>
          <cell r="CM159">
            <v>0.13399999999999998</v>
          </cell>
          <cell r="CN159" t="str">
            <v>#N/A N/A</v>
          </cell>
          <cell r="CO159" t="str">
            <v>#N/A N/A</v>
          </cell>
          <cell r="CP159" t="str">
            <v>#N/A N/A</v>
          </cell>
          <cell r="CQ159" t="str">
            <v>#N/A N/A</v>
          </cell>
          <cell r="CR159">
            <v>-53.288999795913696</v>
          </cell>
          <cell r="CS159">
            <v>-68.361000537872314</v>
          </cell>
          <cell r="CT159">
            <v>-167.09300231933594</v>
          </cell>
          <cell r="CU159">
            <v>-59.456996917724609</v>
          </cell>
          <cell r="CV159">
            <v>-29.644004821777344</v>
          </cell>
          <cell r="CW159">
            <v>-50.042999999999999</v>
          </cell>
          <cell r="CX159">
            <v>-49.180999999999997</v>
          </cell>
          <cell r="CY159">
            <v>-109.988</v>
          </cell>
          <cell r="CZ159">
            <v>-29.771999999999998</v>
          </cell>
          <cell r="DA159">
            <v>-16.149000000000001</v>
          </cell>
          <cell r="DB159">
            <v>386.73500000000001</v>
          </cell>
          <cell r="DC159">
            <v>190.36799999999999</v>
          </cell>
          <cell r="DD159" t="str">
            <v>#N/A N/A</v>
          </cell>
          <cell r="DE159" t="str">
            <v>#N/A N/A</v>
          </cell>
          <cell r="DF159" t="str">
            <v>#N/A N/A</v>
          </cell>
          <cell r="DG159">
            <v>-6.1139998435974121</v>
          </cell>
          <cell r="DH159">
            <v>-5.6420001983642578</v>
          </cell>
          <cell r="DI159">
            <v>-26.343999862670898</v>
          </cell>
          <cell r="DJ159">
            <v>-12.116000175476074</v>
          </cell>
          <cell r="DK159">
            <v>-7.7150001525878906</v>
          </cell>
          <cell r="DL159" t="str">
            <v>#N/A N/A</v>
          </cell>
          <cell r="DM159" t="str">
            <v>#N/A N/A</v>
          </cell>
          <cell r="DN159" t="str">
            <v>#N/A N/A</v>
          </cell>
          <cell r="DO159" t="str">
            <v>#N/A N/A</v>
          </cell>
          <cell r="DP159" t="str">
            <v>#N/A N/A</v>
          </cell>
          <cell r="DQ159" t="str">
            <v>#N/A N/A</v>
          </cell>
          <cell r="DR159">
            <v>0</v>
          </cell>
          <cell r="DS159" t="str">
            <v>#N/A N/A</v>
          </cell>
          <cell r="DT159" t="str">
            <v>#N/A N/A</v>
          </cell>
          <cell r="DU159" t="str">
            <v>#N/A N/A</v>
          </cell>
          <cell r="DV159">
            <v>-47.174999237060547</v>
          </cell>
          <cell r="DW159">
            <v>-62.719001770019531</v>
          </cell>
          <cell r="DX159">
            <v>-140.74899291992187</v>
          </cell>
          <cell r="DY159">
            <v>-47.340999603271484</v>
          </cell>
          <cell r="DZ159">
            <v>-21.929000854492188</v>
          </cell>
          <cell r="EA159">
            <v>-50.042999999999999</v>
          </cell>
          <cell r="EB159">
            <v>-49.180999999999997</v>
          </cell>
          <cell r="EC159">
            <v>-109.988</v>
          </cell>
          <cell r="ED159">
            <v>-29.771999999999998</v>
          </cell>
          <cell r="EE159">
            <v>-16.149000000000001</v>
          </cell>
          <cell r="EF159">
            <v>386.73499999999996</v>
          </cell>
          <cell r="EG159">
            <v>190.36799999999999</v>
          </cell>
          <cell r="EH159" t="str">
            <v>#N/A N/A</v>
          </cell>
          <cell r="EI159" t="str">
            <v>#N/A N/A</v>
          </cell>
          <cell r="EJ159" t="str">
            <v>#N/A N/A</v>
          </cell>
          <cell r="EK159">
            <v>1.0140000581741333</v>
          </cell>
          <cell r="EL159">
            <v>0.20499999821186066</v>
          </cell>
          <cell r="EM159">
            <v>1.2109999656677246</v>
          </cell>
          <cell r="EN159">
            <v>0.66399997472763062</v>
          </cell>
          <cell r="EO159">
            <v>2.4460000991821289</v>
          </cell>
          <cell r="EP159">
            <v>0.36899999999999999</v>
          </cell>
          <cell r="EQ159">
            <v>2.7789999999999999</v>
          </cell>
          <cell r="ER159">
            <v>2.157</v>
          </cell>
          <cell r="ES159">
            <v>1.0799999999999998</v>
          </cell>
          <cell r="ET159">
            <v>0.34499999999999997</v>
          </cell>
          <cell r="EU159">
            <v>3.298</v>
          </cell>
          <cell r="EV159">
            <v>15.412999999999998</v>
          </cell>
          <cell r="EW159" t="str">
            <v>#N/A N/A</v>
          </cell>
          <cell r="EX159" t="str">
            <v>#N/A N/A</v>
          </cell>
          <cell r="EY159" t="str">
            <v>#N/A N/A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L159" t="str">
            <v>#N/A N/A</v>
          </cell>
          <cell r="FM159" t="str">
            <v>#N/A N/A</v>
          </cell>
          <cell r="FN159" t="str">
            <v>#N/A N/A</v>
          </cell>
          <cell r="FO159">
            <v>13.444999694824219</v>
          </cell>
          <cell r="FP159">
            <v>15.170999526977539</v>
          </cell>
          <cell r="FQ159">
            <v>10.758999824523926</v>
          </cell>
          <cell r="FR159">
            <v>11.786999702453613</v>
          </cell>
          <cell r="FS159">
            <v>0</v>
          </cell>
          <cell r="FT159">
            <v>0.25</v>
          </cell>
          <cell r="FU159">
            <v>1.2409999999999999</v>
          </cell>
          <cell r="FV159">
            <v>1.405</v>
          </cell>
          <cell r="FW159">
            <v>2.7E-2</v>
          </cell>
          <cell r="FX159">
            <v>0</v>
          </cell>
          <cell r="FY159">
            <v>286.04399999999998</v>
          </cell>
          <cell r="FZ159">
            <v>432.24199999999996</v>
          </cell>
          <cell r="GA159" t="str">
            <v>#N/A N/A</v>
          </cell>
          <cell r="GB159" t="str">
            <v>#N/A N/A</v>
          </cell>
          <cell r="GC159" t="str">
            <v>#N/A N/A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 t="str">
            <v>#N/A N/A</v>
          </cell>
          <cell r="GQ159" t="str">
            <v>#N/A N/A</v>
          </cell>
          <cell r="GR159" t="str">
            <v>#N/A N/A</v>
          </cell>
          <cell r="GS159">
            <v>126.77200317382812</v>
          </cell>
          <cell r="GT159">
            <v>117.09600067138672</v>
          </cell>
          <cell r="GU159">
            <v>38.659000396728516</v>
          </cell>
          <cell r="GV159">
            <v>40.784000396728516</v>
          </cell>
          <cell r="GW159">
            <v>40.366001129150391</v>
          </cell>
          <cell r="GX159">
            <v>38.911000000000001</v>
          </cell>
          <cell r="GY159">
            <v>45.080999999999996</v>
          </cell>
          <cell r="GZ159">
            <v>47.555</v>
          </cell>
          <cell r="HA159">
            <v>47.413999999999994</v>
          </cell>
          <cell r="HB159">
            <v>48.972000000000001</v>
          </cell>
          <cell r="HC159">
            <v>379.33599999999996</v>
          </cell>
          <cell r="HD159">
            <v>447.65499999999997</v>
          </cell>
          <cell r="HE159" t="str">
            <v>#N/A N/A</v>
          </cell>
          <cell r="HF159" t="str">
            <v>#N/A N/A</v>
          </cell>
          <cell r="HG159" t="str">
            <v>#N/A N/A</v>
          </cell>
          <cell r="HH159">
            <v>9282.998046875</v>
          </cell>
          <cell r="HI159">
            <v>9570.52734375</v>
          </cell>
          <cell r="HJ159">
            <v>9723.87109375</v>
          </cell>
          <cell r="HK159">
            <v>10392.275390625</v>
          </cell>
          <cell r="HL159">
            <v>11285.9619140625</v>
          </cell>
          <cell r="HM159">
            <v>11637.626</v>
          </cell>
          <cell r="HN159">
            <v>11906.23</v>
          </cell>
          <cell r="HO159">
            <v>11729.436</v>
          </cell>
          <cell r="HP159">
            <v>11714.475999999999</v>
          </cell>
          <cell r="HQ159">
            <v>11706.308999999999</v>
          </cell>
          <cell r="HR159">
            <v>11666.867</v>
          </cell>
          <cell r="HS159">
            <v>11628.394999999999</v>
          </cell>
          <cell r="HT159" t="str">
            <v>#N/A N/A</v>
          </cell>
          <cell r="HU159" t="str">
            <v>#N/A N/A</v>
          </cell>
          <cell r="HV159" t="str">
            <v>#N/A N/A</v>
          </cell>
          <cell r="HW159">
            <v>9434.7998046875</v>
          </cell>
          <cell r="HX159">
            <v>9718.294921875</v>
          </cell>
          <cell r="HY159">
            <v>9819.5458984375</v>
          </cell>
          <cell r="HZ159">
            <v>10502.19140625</v>
          </cell>
          <cell r="IA159">
            <v>11407.537109375</v>
          </cell>
          <cell r="IB159">
            <v>11680.898999999999</v>
          </cell>
          <cell r="IC159">
            <v>11955.064999999999</v>
          </cell>
          <cell r="ID159">
            <v>11776.991</v>
          </cell>
          <cell r="IE159">
            <v>11761.89</v>
          </cell>
          <cell r="IF159">
            <v>11755.280999999999</v>
          </cell>
          <cell r="IG159">
            <v>12046.203</v>
          </cell>
          <cell r="IH159">
            <v>12076.05</v>
          </cell>
          <cell r="II159" t="str">
            <v>#N/A N/A</v>
          </cell>
          <cell r="IJ159" t="str">
            <v>#N/A N/A</v>
          </cell>
          <cell r="IK159" t="str">
            <v>#N/A N/A</v>
          </cell>
          <cell r="IL159">
            <v>11.27299976348877</v>
          </cell>
          <cell r="IM159">
            <v>1.0119999647140503</v>
          </cell>
          <cell r="IN159">
            <v>3.7409999370574951</v>
          </cell>
          <cell r="IO159">
            <v>5.9320001602172852</v>
          </cell>
          <cell r="IP159">
            <v>0.87900000810623169</v>
          </cell>
          <cell r="IQ159">
            <v>75.346999999999994</v>
          </cell>
          <cell r="IR159">
            <v>7.4409999999999998</v>
          </cell>
          <cell r="IS159">
            <v>6.1619999999999999</v>
          </cell>
          <cell r="IT159">
            <v>5.7</v>
          </cell>
          <cell r="IU159">
            <v>5.7059999999999995</v>
          </cell>
          <cell r="IV159">
            <v>38.390999999999998</v>
          </cell>
          <cell r="IW159">
            <v>14.738999999999999</v>
          </cell>
          <cell r="IX159" t="str">
            <v>#N/A N/A</v>
          </cell>
          <cell r="IY159" t="str">
            <v>#N/A N/A</v>
          </cell>
          <cell r="IZ159" t="str">
            <v>#N/A N/A</v>
          </cell>
          <cell r="JA159">
            <v>0</v>
          </cell>
          <cell r="JB159">
            <v>0</v>
          </cell>
          <cell r="JC159">
            <v>0</v>
          </cell>
          <cell r="JD159">
            <v>0</v>
          </cell>
          <cell r="JE159">
            <v>0</v>
          </cell>
          <cell r="JF159">
            <v>0</v>
          </cell>
          <cell r="JG159">
            <v>0</v>
          </cell>
          <cell r="JH159">
            <v>0</v>
          </cell>
          <cell r="JI159">
            <v>0</v>
          </cell>
          <cell r="JJ159">
            <v>0</v>
          </cell>
          <cell r="JK159">
            <v>0</v>
          </cell>
          <cell r="JL159">
            <v>0</v>
          </cell>
          <cell r="JM159" t="str">
            <v>#N/A N/A</v>
          </cell>
          <cell r="JN159" t="str">
            <v>#N/A N/A</v>
          </cell>
          <cell r="JO159" t="str">
            <v>#N/A N/A</v>
          </cell>
          <cell r="JP159">
            <v>154.59400177001953</v>
          </cell>
          <cell r="JQ159">
            <v>160.45600128173828</v>
          </cell>
          <cell r="JR159">
            <v>201.74099731445312</v>
          </cell>
          <cell r="JS159">
            <v>220.01000213623047</v>
          </cell>
          <cell r="JT159">
            <v>232.17100238800049</v>
          </cell>
          <cell r="JU159">
            <v>334.79399999999998</v>
          </cell>
          <cell r="JV159">
            <v>459.16899999999998</v>
          </cell>
          <cell r="JW159">
            <v>562.928</v>
          </cell>
          <cell r="JX159">
            <v>577.59699999999998</v>
          </cell>
          <cell r="JY159">
            <v>587.13699999999994</v>
          </cell>
          <cell r="JZ159">
            <v>491.32600000000002</v>
          </cell>
          <cell r="KA159">
            <v>318.01900000000001</v>
          </cell>
          <cell r="KB159" t="str">
            <v>#N/A N/A</v>
          </cell>
          <cell r="KC159" t="str">
            <v>#N/A N/A</v>
          </cell>
          <cell r="KD159" t="str">
            <v>#N/A N/A</v>
          </cell>
          <cell r="KE159">
            <v>0</v>
          </cell>
          <cell r="KF159">
            <v>0</v>
          </cell>
          <cell r="KG159">
            <v>0</v>
          </cell>
          <cell r="KH159">
            <v>0</v>
          </cell>
          <cell r="KI159">
            <v>0</v>
          </cell>
          <cell r="KJ159" t="str">
            <v>#N/A N/A</v>
          </cell>
          <cell r="KK159" t="str">
            <v>#N/A N/A</v>
          </cell>
          <cell r="KL159">
            <v>0</v>
          </cell>
          <cell r="KM159">
            <v>0</v>
          </cell>
          <cell r="KN159">
            <v>0</v>
          </cell>
          <cell r="KO159">
            <v>0</v>
          </cell>
          <cell r="KP159">
            <v>0</v>
          </cell>
          <cell r="KQ159" t="str">
            <v>#N/A N/A</v>
          </cell>
          <cell r="KR159" t="str">
            <v>#N/A N/A</v>
          </cell>
          <cell r="KS159" t="str">
            <v>#N/A N/A</v>
          </cell>
          <cell r="KT159">
            <v>9280.2060546875</v>
          </cell>
          <cell r="KU159">
            <v>9557.8388671875</v>
          </cell>
          <cell r="KV159">
            <v>9617.8046875</v>
          </cell>
          <cell r="KW159">
            <v>10282.18115234375</v>
          </cell>
          <cell r="KX159">
            <v>11175.36572265625</v>
          </cell>
          <cell r="KY159">
            <v>11346.105</v>
          </cell>
          <cell r="KZ159">
            <v>11495.895999999999</v>
          </cell>
          <cell r="LA159">
            <v>11214.063</v>
          </cell>
          <cell r="LB159">
            <v>11184.293</v>
          </cell>
          <cell r="LC159">
            <v>11168.144</v>
          </cell>
          <cell r="LD159">
            <v>11554.876999999999</v>
          </cell>
          <cell r="LE159">
            <v>11758.030999999997</v>
          </cell>
          <cell r="LF159" t="str">
            <v>#N/A N/A</v>
          </cell>
          <cell r="LG159" t="str">
            <v>#N/A N/A</v>
          </cell>
          <cell r="LH159" t="str">
            <v>#N/A N/A</v>
          </cell>
          <cell r="LI159">
            <v>0</v>
          </cell>
          <cell r="LJ159">
            <v>0</v>
          </cell>
          <cell r="LK159">
            <v>0</v>
          </cell>
          <cell r="LL159">
            <v>0</v>
          </cell>
          <cell r="LM159">
            <v>-16.000999450683594</v>
          </cell>
          <cell r="LN159">
            <v>-4.0430000000000001</v>
          </cell>
          <cell r="LO159">
            <v>0</v>
          </cell>
          <cell r="LP159">
            <v>-47.132999999999996</v>
          </cell>
          <cell r="LQ159">
            <v>0</v>
          </cell>
          <cell r="LR159">
            <v>-6.7929999999999993</v>
          </cell>
          <cell r="LS159">
            <v>-104.898</v>
          </cell>
          <cell r="LT159">
            <v>0</v>
          </cell>
          <cell r="LU159" t="str">
            <v>#N/A N/A</v>
          </cell>
          <cell r="LV159" t="str">
            <v>#N/A N/A</v>
          </cell>
          <cell r="LW159" t="str">
            <v>#N/A N/A</v>
          </cell>
          <cell r="LX159" t="str">
            <v>#N/A N/A</v>
          </cell>
          <cell r="LY159" t="str">
            <v>#N/A N/A</v>
          </cell>
          <cell r="LZ159" t="str">
            <v>#N/A N/A</v>
          </cell>
          <cell r="MA159" t="str">
            <v>#N/A N/A</v>
          </cell>
          <cell r="MB159" t="str">
            <v>#N/A N/A</v>
          </cell>
          <cell r="MC159" t="str">
            <v>#N/A N/A</v>
          </cell>
          <cell r="MD159" t="str">
            <v>#N/A N/A</v>
          </cell>
          <cell r="ME159" t="str">
            <v>#N/A N/A</v>
          </cell>
          <cell r="MF159" t="str">
            <v>#N/A N/A</v>
          </cell>
          <cell r="MG159" t="str">
            <v>#N/A N/A</v>
          </cell>
          <cell r="MH159" t="str">
            <v>#N/A N/A</v>
          </cell>
          <cell r="MI159" t="str">
            <v>#N/A N/A</v>
          </cell>
          <cell r="MJ159" t="str">
            <v>#N/A N/A</v>
          </cell>
          <cell r="MK159" t="str">
            <v>#N/A N/A</v>
          </cell>
          <cell r="ML159" t="str">
            <v>#N/A N/A</v>
          </cell>
          <cell r="MM159" t="str">
            <v>#N/A N/A</v>
          </cell>
          <cell r="MN159" t="str">
            <v>#N/A N/A</v>
          </cell>
          <cell r="MO159" t="str">
            <v>#N/A N/A</v>
          </cell>
          <cell r="MP159" t="str">
            <v>#N/A N/A</v>
          </cell>
          <cell r="MQ159" t="str">
            <v>#N/A N/A</v>
          </cell>
          <cell r="MR159" t="str">
            <v>#N/A N/A</v>
          </cell>
          <cell r="MS159" t="str">
            <v>#N/A N/A</v>
          </cell>
          <cell r="MT159" t="str">
            <v>#N/A N/A</v>
          </cell>
          <cell r="MU159" t="str">
            <v>#N/A N/A</v>
          </cell>
          <cell r="MV159" t="str">
            <v>#N/A N/A</v>
          </cell>
          <cell r="MW159" t="str">
            <v>#N/A N/A</v>
          </cell>
          <cell r="MX159">
            <v>2.403</v>
          </cell>
          <cell r="MY159" t="str">
            <v>#N/A N/A</v>
          </cell>
          <cell r="MZ159" t="str">
            <v>#N/A N/A</v>
          </cell>
          <cell r="NA159" t="str">
            <v>#N/A N/A</v>
          </cell>
          <cell r="NB159">
            <v>0</v>
          </cell>
          <cell r="NC159">
            <v>0</v>
          </cell>
          <cell r="ND159">
            <v>0</v>
          </cell>
          <cell r="NE159">
            <v>0</v>
          </cell>
          <cell r="NF159">
            <v>0</v>
          </cell>
          <cell r="NG159">
            <v>0</v>
          </cell>
          <cell r="NH159">
            <v>0</v>
          </cell>
          <cell r="NI159">
            <v>0</v>
          </cell>
          <cell r="NJ159">
            <v>0</v>
          </cell>
          <cell r="NK159">
            <v>0</v>
          </cell>
          <cell r="NL159">
            <v>0</v>
          </cell>
          <cell r="NM159">
            <v>0</v>
          </cell>
          <cell r="NN159" t="str">
            <v>#N/A N/A</v>
          </cell>
          <cell r="NO159" t="str">
            <v>#N/A N/A</v>
          </cell>
          <cell r="NP159" t="str">
            <v>#N/A N/A</v>
          </cell>
          <cell r="NQ159">
            <v>45.736000061035156</v>
          </cell>
          <cell r="NR159">
            <v>46.658000946044922</v>
          </cell>
          <cell r="NS159">
            <v>47.63800048828125</v>
          </cell>
          <cell r="NT159">
            <v>51.162998199462891</v>
          </cell>
          <cell r="NU159">
            <v>47.277999877929688</v>
          </cell>
          <cell r="NV159">
            <v>24.602</v>
          </cell>
          <cell r="NW159">
            <v>25.23</v>
          </cell>
          <cell r="NX159">
            <v>22.901</v>
          </cell>
          <cell r="NY159">
            <v>14.959999999999999</v>
          </cell>
          <cell r="NZ159">
            <v>14.959999999999999</v>
          </cell>
          <cell r="OA159">
            <v>14.960999999999999</v>
          </cell>
          <cell r="OB159">
            <v>38.83</v>
          </cell>
          <cell r="OC159" t="str">
            <v>#N/A N/A</v>
          </cell>
          <cell r="OD159" t="str">
            <v>CLP</v>
          </cell>
        </row>
        <row r="160">
          <cell r="C160" t="str">
            <v>INDIVER</v>
          </cell>
          <cell r="D160">
            <v>4246.8701171875</v>
          </cell>
          <cell r="E160">
            <v>4786.61083984375</v>
          </cell>
          <cell r="F160">
            <v>6020.3740234375</v>
          </cell>
          <cell r="G160">
            <v>73.614997863769531</v>
          </cell>
          <cell r="H160">
            <v>108.20899963378906</v>
          </cell>
          <cell r="I160">
            <v>174.964</v>
          </cell>
          <cell r="J160">
            <v>283.80899047851562</v>
          </cell>
          <cell r="K160">
            <v>13785.463</v>
          </cell>
          <cell r="L160">
            <v>646.07500000000005</v>
          </cell>
          <cell r="M160">
            <v>2371.5940000000001</v>
          </cell>
          <cell r="N160">
            <v>341.87900000000002</v>
          </cell>
          <cell r="O160">
            <v>305.005</v>
          </cell>
          <cell r="P160">
            <v>121070.389</v>
          </cell>
          <cell r="Q160">
            <v>520.33000000000004</v>
          </cell>
          <cell r="R160">
            <v>253.97900000000001</v>
          </cell>
          <cell r="S160" t="str">
            <v>#N/A N/A</v>
          </cell>
          <cell r="T160" t="str">
            <v>#N/A N/A</v>
          </cell>
          <cell r="U160" t="str">
            <v>#N/A N/A</v>
          </cell>
          <cell r="V160" t="str">
            <v>#N/A N/A</v>
          </cell>
          <cell r="W160" t="str">
            <v>#N/A N/A</v>
          </cell>
          <cell r="X160" t="str">
            <v>#N/A N/A</v>
          </cell>
          <cell r="Y160" t="str">
            <v>#N/A N/A</v>
          </cell>
          <cell r="Z160" t="str">
            <v>#N/A N/A</v>
          </cell>
          <cell r="AA160" t="str">
            <v>#N/A N/A</v>
          </cell>
          <cell r="AB160" t="str">
            <v>#N/A N/A</v>
          </cell>
          <cell r="AC160" t="str">
            <v>#N/A N/A</v>
          </cell>
          <cell r="AD160" t="str">
            <v>#N/A N/A</v>
          </cell>
          <cell r="AE160" t="str">
            <v>#N/A N/A</v>
          </cell>
          <cell r="AF160" t="str">
            <v>#N/A N/A</v>
          </cell>
          <cell r="AG160" t="str">
            <v>#N/A N/A</v>
          </cell>
          <cell r="AH160">
            <v>4083.155029296875</v>
          </cell>
          <cell r="AI160">
            <v>4611.547119140625</v>
          </cell>
          <cell r="AJ160">
            <v>5848.0179443359375</v>
          </cell>
          <cell r="AK160">
            <v>-147.59185791015625</v>
          </cell>
          <cell r="AL160">
            <v>-149.6461181640625</v>
          </cell>
          <cell r="AM160">
            <v>-125.09000000000037</v>
          </cell>
          <cell r="AN160">
            <v>-32.114990234375</v>
          </cell>
          <cell r="AO160">
            <v>13203.062999999998</v>
          </cell>
          <cell r="AP160">
            <v>157.1399999999999</v>
          </cell>
          <cell r="AQ160">
            <v>2013.739</v>
          </cell>
          <cell r="AR160">
            <v>-170.089</v>
          </cell>
          <cell r="AS160">
            <v>-213.64900000000003</v>
          </cell>
          <cell r="AT160">
            <v>118646.51300000001</v>
          </cell>
          <cell r="AU160">
            <v>-397.25599999999997</v>
          </cell>
          <cell r="AV160">
            <v>-147.94499999999999</v>
          </cell>
          <cell r="AW160">
            <v>1697.0550537109375</v>
          </cell>
          <cell r="AX160">
            <v>2307.97509765625</v>
          </cell>
          <cell r="AY160">
            <v>3637.60693359375</v>
          </cell>
          <cell r="AZ160">
            <v>-2420.951904296875</v>
          </cell>
          <cell r="BA160">
            <v>-2266.610107421875</v>
          </cell>
          <cell r="BB160">
            <v>-2582.4539999999997</v>
          </cell>
          <cell r="BC160">
            <v>-3398.908935546875</v>
          </cell>
          <cell r="BD160">
            <v>11404.07</v>
          </cell>
          <cell r="BE160">
            <v>-599.65199999999993</v>
          </cell>
          <cell r="BF160">
            <v>441.36399999999998</v>
          </cell>
          <cell r="BG160">
            <v>-1787.461</v>
          </cell>
          <cell r="BH160">
            <v>-1437.3969999999999</v>
          </cell>
          <cell r="BI160">
            <v>117561.871</v>
          </cell>
          <cell r="BJ160">
            <v>-408.63200000000001</v>
          </cell>
          <cell r="BK160">
            <v>-176.45399999999998</v>
          </cell>
          <cell r="BL160">
            <v>18.759000778198242</v>
          </cell>
          <cell r="BM160">
            <v>31.263999938964844</v>
          </cell>
          <cell r="BN160">
            <v>29.339000701904297</v>
          </cell>
          <cell r="BO160">
            <v>73.614997863769531</v>
          </cell>
          <cell r="BP160">
            <v>108.20899963378906</v>
          </cell>
          <cell r="BQ160">
            <v>174.964</v>
          </cell>
          <cell r="BR160">
            <v>283.80899047851562</v>
          </cell>
          <cell r="BS160">
            <v>13785.463</v>
          </cell>
          <cell r="BT160">
            <v>36.933999999999997</v>
          </cell>
          <cell r="BU160">
            <v>2355.67</v>
          </cell>
          <cell r="BV160">
            <v>325.86500000000001</v>
          </cell>
          <cell r="BW160">
            <v>285.47699999999998</v>
          </cell>
          <cell r="BX160">
            <v>678.74299999999994</v>
          </cell>
          <cell r="BY160">
            <v>520.05700000000002</v>
          </cell>
          <cell r="BZ160">
            <v>253.97899999999998</v>
          </cell>
          <cell r="CA160" t="str">
            <v>#N/A N/A</v>
          </cell>
          <cell r="CB160" t="str">
            <v>#N/A N/A</v>
          </cell>
          <cell r="CC160" t="str">
            <v>#N/A N/A</v>
          </cell>
          <cell r="CD160" t="str">
            <v>#N/A N/A</v>
          </cell>
          <cell r="CE160" t="str">
            <v>#N/A N/A</v>
          </cell>
          <cell r="CF160" t="str">
            <v>#N/A N/A</v>
          </cell>
          <cell r="CG160" t="str">
            <v>#N/A N/A</v>
          </cell>
          <cell r="CH160" t="str">
            <v>#N/A N/A</v>
          </cell>
          <cell r="CI160" t="str">
            <v>#N/A N/A</v>
          </cell>
          <cell r="CJ160" t="str">
            <v>#N/A N/A</v>
          </cell>
          <cell r="CK160" t="str">
            <v>#N/A N/A</v>
          </cell>
          <cell r="CL160" t="str">
            <v>#N/A N/A</v>
          </cell>
          <cell r="CM160" t="str">
            <v>#N/A N/A</v>
          </cell>
          <cell r="CN160" t="str">
            <v>#N/A N/A</v>
          </cell>
          <cell r="CO160" t="str">
            <v>#N/A N/A</v>
          </cell>
          <cell r="CP160">
            <v>1630.6970520019531</v>
          </cell>
          <cell r="CQ160">
            <v>2283.5770969390869</v>
          </cell>
          <cell r="CR160">
            <v>3530.5409317016602</v>
          </cell>
          <cell r="CS160">
            <v>5139.892333984375</v>
          </cell>
          <cell r="CT160">
            <v>6641.221923828125</v>
          </cell>
          <cell r="CU160">
            <v>8531.6550000000007</v>
          </cell>
          <cell r="CV160">
            <v>8905.013916015625</v>
          </cell>
          <cell r="CW160">
            <v>12263.661</v>
          </cell>
          <cell r="CX160">
            <v>6719.7060000000001</v>
          </cell>
          <cell r="CY160">
            <v>-1668.424</v>
          </cell>
          <cell r="CZ160">
            <v>7407.1179999999995</v>
          </cell>
          <cell r="DA160">
            <v>7249.6870000000008</v>
          </cell>
          <cell r="DB160">
            <v>123399.515</v>
          </cell>
          <cell r="DC160">
            <v>-441.86099999999999</v>
          </cell>
          <cell r="DD160">
            <v>-189.28</v>
          </cell>
          <cell r="DE160">
            <v>-193.77400207519531</v>
          </cell>
          <cell r="DF160">
            <v>-131.08700561523438</v>
          </cell>
          <cell r="DG160">
            <v>-141.94200134277344</v>
          </cell>
          <cell r="DH160">
            <v>-229.57899475097656</v>
          </cell>
          <cell r="DI160">
            <v>-157.18299865722656</v>
          </cell>
          <cell r="DJ160">
            <v>-147.672</v>
          </cell>
          <cell r="DK160">
            <v>-183.98100280761719</v>
          </cell>
          <cell r="DL160">
            <v>-209.42599999999999</v>
          </cell>
          <cell r="DM160">
            <v>3.423</v>
          </cell>
          <cell r="DN160">
            <v>406.995</v>
          </cell>
          <cell r="DO160">
            <v>148.52500000000001</v>
          </cell>
          <cell r="DP160">
            <v>-66.545000000000002</v>
          </cell>
          <cell r="DQ160">
            <v>5092.6709999999994</v>
          </cell>
          <cell r="DR160">
            <v>35.362000000000002</v>
          </cell>
          <cell r="DS160">
            <v>0</v>
          </cell>
          <cell r="DT160">
            <v>1824.470947265625</v>
          </cell>
          <cell r="DU160">
            <v>2414.6640625</v>
          </cell>
          <cell r="DV160">
            <v>3672.48291015625</v>
          </cell>
          <cell r="DW160">
            <v>5369.47119140625</v>
          </cell>
          <cell r="DX160">
            <v>6798.40478515625</v>
          </cell>
          <cell r="DY160">
            <v>8680.4509999999991</v>
          </cell>
          <cell r="DZ160">
            <v>9088.9951171875</v>
          </cell>
          <cell r="EA160">
            <v>12473.087</v>
          </cell>
          <cell r="EB160">
            <v>6716.2829999999994</v>
          </cell>
          <cell r="EC160">
            <v>-2075.4189999999999</v>
          </cell>
          <cell r="ED160">
            <v>7258.5929999999998</v>
          </cell>
          <cell r="EE160">
            <v>7316.232</v>
          </cell>
          <cell r="EF160">
            <v>118306.844</v>
          </cell>
          <cell r="EG160">
            <v>-477.22299999999996</v>
          </cell>
          <cell r="EH160">
            <v>-189.28</v>
          </cell>
          <cell r="EI160">
            <v>1250.531982421875</v>
          </cell>
          <cell r="EJ160">
            <v>1511.3609619140625</v>
          </cell>
          <cell r="EK160">
            <v>856.9940185546875</v>
          </cell>
          <cell r="EL160">
            <v>2476.466064453125</v>
          </cell>
          <cell r="EM160">
            <v>3626.26806640625</v>
          </cell>
          <cell r="EN160">
            <v>4906.7820000000002</v>
          </cell>
          <cell r="EO160">
            <v>5160.43896484375</v>
          </cell>
          <cell r="EP160">
            <v>3589.114</v>
          </cell>
          <cell r="EQ160">
            <v>3511.5569999999998</v>
          </cell>
          <cell r="ER160">
            <v>10700.625</v>
          </cell>
          <cell r="ES160">
            <v>3860.1899999999996</v>
          </cell>
          <cell r="ET160">
            <v>1731.989</v>
          </cell>
          <cell r="EU160">
            <v>29269.984</v>
          </cell>
          <cell r="EV160">
            <v>11365.946</v>
          </cell>
          <cell r="EW160">
            <v>3908.502</v>
          </cell>
          <cell r="EX160">
            <v>160.93499755859375</v>
          </cell>
          <cell r="EY160">
            <v>238.56700134277344</v>
          </cell>
          <cell r="EZ160">
            <v>90.695999145507813</v>
          </cell>
          <cell r="FA160">
            <v>171.94500732421875</v>
          </cell>
          <cell r="FB160">
            <v>207.72500610351562</v>
          </cell>
          <cell r="FC160">
            <v>228.29899999999998</v>
          </cell>
          <cell r="FD160">
            <v>223.03199768066406</v>
          </cell>
          <cell r="FE160">
            <v>405.90999999999997</v>
          </cell>
          <cell r="FF160">
            <v>587.572</v>
          </cell>
          <cell r="FG160">
            <v>507.92399999999998</v>
          </cell>
          <cell r="FH160">
            <v>488.66699999999997</v>
          </cell>
          <cell r="FI160">
            <v>61.401999999999994</v>
          </cell>
          <cell r="FJ160">
            <v>1.9189999999999998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 t="str">
            <v>#N/A N/A</v>
          </cell>
          <cell r="FP160">
            <v>2.1749999523162842</v>
          </cell>
          <cell r="FQ160">
            <v>0</v>
          </cell>
          <cell r="FR160">
            <v>0</v>
          </cell>
          <cell r="FS160">
            <v>0.20000000298023224</v>
          </cell>
          <cell r="FT160">
            <v>260.101</v>
          </cell>
          <cell r="FU160">
            <v>1.264</v>
          </cell>
          <cell r="FV160">
            <v>3.831</v>
          </cell>
          <cell r="FW160">
            <v>0.39999999999999997</v>
          </cell>
          <cell r="FX160">
            <v>1.855</v>
          </cell>
          <cell r="FY160">
            <v>9.9999999999999992E-2</v>
          </cell>
          <cell r="FZ160">
            <v>0</v>
          </cell>
          <cell r="GA160">
            <v>0</v>
          </cell>
          <cell r="GB160" t="str">
            <v>#N/A N/A</v>
          </cell>
          <cell r="GC160" t="str">
            <v>#N/A N/A</v>
          </cell>
          <cell r="GD160" t="str">
            <v>#N/A N/A</v>
          </cell>
          <cell r="GE160" t="str">
            <v>#N/A N/A</v>
          </cell>
          <cell r="GF160" t="str">
            <v>#N/A N/A</v>
          </cell>
          <cell r="GG160" t="str">
            <v>#N/A N/A</v>
          </cell>
          <cell r="GH160" t="str">
            <v>#N/A N/A</v>
          </cell>
          <cell r="GI160" t="str">
            <v>#N/A N/A</v>
          </cell>
          <cell r="GJ160" t="str">
            <v>#N/A N/A</v>
          </cell>
          <cell r="GK160" t="str">
            <v>#N/A N/A</v>
          </cell>
          <cell r="GL160" t="str">
            <v>#N/A N/A</v>
          </cell>
          <cell r="GM160" t="str">
            <v>#N/A N/A</v>
          </cell>
          <cell r="GN160" t="str">
            <v>#N/A N/A</v>
          </cell>
          <cell r="GO160" t="str">
            <v>#N/A N/A</v>
          </cell>
          <cell r="GP160" t="str">
            <v>#N/A N/A</v>
          </cell>
          <cell r="GQ160" t="str">
            <v>#N/A N/A</v>
          </cell>
          <cell r="GR160" t="str">
            <v>#N/A N/A</v>
          </cell>
          <cell r="GS160" t="str">
            <v>#N/A N/A</v>
          </cell>
          <cell r="GT160" t="str">
            <v>#N/A N/A</v>
          </cell>
          <cell r="GU160" t="str">
            <v>#N/A N/A</v>
          </cell>
          <cell r="GV160" t="str">
            <v>#N/A N/A</v>
          </cell>
          <cell r="GW160" t="str">
            <v>#N/A N/A</v>
          </cell>
          <cell r="GX160" t="str">
            <v>#N/A N/A</v>
          </cell>
          <cell r="GY160" t="str">
            <v>#N/A N/A</v>
          </cell>
          <cell r="GZ160" t="str">
            <v>#N/A N/A</v>
          </cell>
          <cell r="HA160" t="str">
            <v>#N/A N/A</v>
          </cell>
          <cell r="HB160" t="str">
            <v>#N/A N/A</v>
          </cell>
          <cell r="HC160" t="str">
            <v>#N/A N/A</v>
          </cell>
          <cell r="HD160" t="str">
            <v>#N/A N/A</v>
          </cell>
          <cell r="HE160" t="str">
            <v>#N/A N/A</v>
          </cell>
          <cell r="HF160">
            <v>1.8420000076293945</v>
          </cell>
          <cell r="HG160">
            <v>5.4279999732971191</v>
          </cell>
          <cell r="HH160">
            <v>9.7629995346069336</v>
          </cell>
          <cell r="HI160">
            <v>5.5729999542236328</v>
          </cell>
          <cell r="HJ160">
            <v>6.2100000381469727</v>
          </cell>
          <cell r="HK160">
            <v>6.6419999999999995</v>
          </cell>
          <cell r="HL160">
            <v>5.9910001754760742</v>
          </cell>
          <cell r="HM160">
            <v>4.3620000000000001</v>
          </cell>
          <cell r="HN160">
            <v>3.226</v>
          </cell>
          <cell r="HO160">
            <v>1.4809999999999999</v>
          </cell>
          <cell r="HP160">
            <v>1.9</v>
          </cell>
          <cell r="HQ160">
            <v>1.242</v>
          </cell>
          <cell r="HR160">
            <v>1.0129999999999999</v>
          </cell>
          <cell r="HS160">
            <v>0</v>
          </cell>
          <cell r="HT160">
            <v>0</v>
          </cell>
          <cell r="HU160">
            <v>57950.109375</v>
          </cell>
          <cell r="HV160">
            <v>56111.96484375</v>
          </cell>
          <cell r="HW160">
            <v>57324.37890625</v>
          </cell>
          <cell r="HX160">
            <v>63060.35546875</v>
          </cell>
          <cell r="HY160">
            <v>67917.8828125</v>
          </cell>
          <cell r="HZ160">
            <v>92508.995999999999</v>
          </cell>
          <cell r="IA160">
            <v>106219.0078125</v>
          </cell>
          <cell r="IB160">
            <v>127357.72499999999</v>
          </cell>
          <cell r="IC160">
            <v>139021.08900000001</v>
          </cell>
          <cell r="ID160">
            <v>139259.16500000001</v>
          </cell>
          <cell r="IE160">
            <v>143841.61599999998</v>
          </cell>
          <cell r="IF160">
            <v>147497.70499999999</v>
          </cell>
          <cell r="IG160">
            <v>29288.277999999998</v>
          </cell>
          <cell r="IH160">
            <v>11367.486999999999</v>
          </cell>
          <cell r="II160">
            <v>3910.0429999999997</v>
          </cell>
          <cell r="IJ160" t="str">
            <v>#N/A N/A</v>
          </cell>
          <cell r="IK160" t="str">
            <v>#N/A N/A</v>
          </cell>
          <cell r="IL160" t="str">
            <v>#N/A N/A</v>
          </cell>
          <cell r="IM160" t="str">
            <v>#N/A N/A</v>
          </cell>
          <cell r="IN160" t="str">
            <v>#N/A N/A</v>
          </cell>
          <cell r="IO160" t="str">
            <v>#N/A N/A</v>
          </cell>
          <cell r="IP160" t="str">
            <v>#N/A N/A</v>
          </cell>
          <cell r="IQ160" t="str">
            <v>#N/A N/A</v>
          </cell>
          <cell r="IR160" t="str">
            <v>#N/A N/A</v>
          </cell>
          <cell r="IS160" t="str">
            <v>#N/A N/A</v>
          </cell>
          <cell r="IT160" t="str">
            <v>#N/A N/A</v>
          </cell>
          <cell r="IU160" t="str">
            <v>#N/A N/A</v>
          </cell>
          <cell r="IV160" t="str">
            <v>#N/A N/A</v>
          </cell>
          <cell r="IW160" t="str">
            <v>#N/A N/A</v>
          </cell>
          <cell r="IX160" t="str">
            <v>#N/A N/A</v>
          </cell>
          <cell r="IY160">
            <v>15112.27783203125</v>
          </cell>
          <cell r="IZ160">
            <v>13510.99365234375</v>
          </cell>
          <cell r="JA160">
            <v>12516.5</v>
          </cell>
          <cell r="JB160">
            <v>13573.313842773438</v>
          </cell>
          <cell r="JC160">
            <v>12716.16943359375</v>
          </cell>
          <cell r="JD160">
            <v>29261.932000000001</v>
          </cell>
          <cell r="JE160">
            <v>30031.11376953125</v>
          </cell>
          <cell r="JF160">
            <v>32652.603000000003</v>
          </cell>
          <cell r="JG160">
            <v>30941.137000000002</v>
          </cell>
          <cell r="JH160">
            <v>35056.705000000002</v>
          </cell>
          <cell r="JI160">
            <v>29249.002</v>
          </cell>
          <cell r="JJ160">
            <v>25813.734</v>
          </cell>
          <cell r="JK160">
            <v>0</v>
          </cell>
          <cell r="JL160">
            <v>0</v>
          </cell>
          <cell r="JM160">
            <v>47.738</v>
          </cell>
          <cell r="JN160">
            <v>15391.834838867188</v>
          </cell>
          <cell r="JO160">
            <v>13771.61865234375</v>
          </cell>
          <cell r="JP160">
            <v>12758.285995483398</v>
          </cell>
          <cell r="JQ160">
            <v>13878.518844604492</v>
          </cell>
          <cell r="JR160">
            <v>13080.496421813965</v>
          </cell>
          <cell r="JS160">
            <v>29741.180999999997</v>
          </cell>
          <cell r="JT160">
            <v>30429.531768798828</v>
          </cell>
          <cell r="JU160">
            <v>35820.132000000005</v>
          </cell>
          <cell r="JV160">
            <v>32330.601000000002</v>
          </cell>
          <cell r="JW160">
            <v>35766.26</v>
          </cell>
          <cell r="JX160">
            <v>31846.177</v>
          </cell>
          <cell r="JY160">
            <v>28318.958999999999</v>
          </cell>
          <cell r="JZ160">
            <v>10671.942999999999</v>
          </cell>
          <cell r="KA160">
            <v>3265.799</v>
          </cell>
          <cell r="KB160">
            <v>3258.654</v>
          </cell>
          <cell r="KC160">
            <v>0</v>
          </cell>
          <cell r="KD160">
            <v>0</v>
          </cell>
          <cell r="KE160" t="str">
            <v>#N/A N/A</v>
          </cell>
          <cell r="KF160" t="str">
            <v>#N/A N/A</v>
          </cell>
          <cell r="KG160">
            <v>0</v>
          </cell>
          <cell r="KH160" t="str">
            <v>#N/A N/A</v>
          </cell>
          <cell r="KI160">
            <v>0</v>
          </cell>
          <cell r="KJ160">
            <v>0</v>
          </cell>
          <cell r="KK160">
            <v>0</v>
          </cell>
          <cell r="KL160">
            <v>0</v>
          </cell>
          <cell r="KM160">
            <v>0</v>
          </cell>
          <cell r="KN160">
            <v>0</v>
          </cell>
          <cell r="KO160">
            <v>0</v>
          </cell>
          <cell r="KP160">
            <v>0</v>
          </cell>
          <cell r="KQ160">
            <v>0</v>
          </cell>
          <cell r="KR160">
            <v>42558.2724609375</v>
          </cell>
          <cell r="KS160">
            <v>42340.3466796875</v>
          </cell>
          <cell r="KT160">
            <v>44566.091796875</v>
          </cell>
          <cell r="KU160">
            <v>49181.8388671875</v>
          </cell>
          <cell r="KV160">
            <v>54837.388671875</v>
          </cell>
          <cell r="KW160">
            <v>62767.814999999995</v>
          </cell>
          <cell r="KX160">
            <v>75789.4697265625</v>
          </cell>
          <cell r="KY160">
            <v>91537.592999999993</v>
          </cell>
          <cell r="KZ160">
            <v>106690.48800000001</v>
          </cell>
          <cell r="LA160">
            <v>103492.905</v>
          </cell>
          <cell r="LB160">
            <v>111995.43900000001</v>
          </cell>
          <cell r="LC160">
            <v>119178.74600000001</v>
          </cell>
          <cell r="LD160">
            <v>18616.334999999999</v>
          </cell>
          <cell r="LE160">
            <v>8101.688000000001</v>
          </cell>
          <cell r="LF160">
            <v>651.38900000000001</v>
          </cell>
          <cell r="LG160">
            <v>0</v>
          </cell>
          <cell r="LH160">
            <v>-4.0130000114440918</v>
          </cell>
          <cell r="LI160">
            <v>-0.44100001454353333</v>
          </cell>
          <cell r="LJ160">
            <v>-0.1379999965429306</v>
          </cell>
          <cell r="LK160">
            <v>-1.5130000114440918</v>
          </cell>
          <cell r="LL160">
            <v>-1.091</v>
          </cell>
          <cell r="LM160">
            <v>0</v>
          </cell>
          <cell r="LN160">
            <v>0</v>
          </cell>
          <cell r="LO160">
            <v>0</v>
          </cell>
          <cell r="LP160" t="str">
            <v>#N/A N/A</v>
          </cell>
          <cell r="LQ160">
            <v>0</v>
          </cell>
          <cell r="LR160">
            <v>0</v>
          </cell>
          <cell r="LS160">
            <v>0</v>
          </cell>
          <cell r="LT160">
            <v>-2.12</v>
          </cell>
          <cell r="LU160">
            <v>0</v>
          </cell>
          <cell r="LV160" t="str">
            <v>#N/A N/A</v>
          </cell>
          <cell r="LW160" t="str">
            <v>#N/A N/A</v>
          </cell>
          <cell r="LX160" t="str">
            <v>#N/A N/A</v>
          </cell>
          <cell r="LY160" t="str">
            <v>#N/A N/A</v>
          </cell>
          <cell r="LZ160" t="str">
            <v>#N/A N/A</v>
          </cell>
          <cell r="MA160" t="str">
            <v>#N/A N/A</v>
          </cell>
          <cell r="MB160" t="str">
            <v>#N/A N/A</v>
          </cell>
          <cell r="MC160" t="str">
            <v>#N/A N/A</v>
          </cell>
          <cell r="MD160" t="str">
            <v>#N/A N/A</v>
          </cell>
          <cell r="ME160" t="str">
            <v>#N/A N/A</v>
          </cell>
          <cell r="MF160" t="str">
            <v>#N/A N/A</v>
          </cell>
          <cell r="MG160">
            <v>1266.4559999999999</v>
          </cell>
          <cell r="MH160">
            <v>1444.011</v>
          </cell>
          <cell r="MI160">
            <v>7.093</v>
          </cell>
          <cell r="MJ160">
            <v>28.404999999999998</v>
          </cell>
          <cell r="MK160" t="str">
            <v>#N/A N/A</v>
          </cell>
          <cell r="ML160" t="str">
            <v>#N/A N/A</v>
          </cell>
          <cell r="MM160" t="str">
            <v>#N/A N/A</v>
          </cell>
          <cell r="MN160" t="str">
            <v>#N/A N/A</v>
          </cell>
          <cell r="MO160" t="str">
            <v>#N/A N/A</v>
          </cell>
          <cell r="MP160" t="str">
            <v>#N/A N/A</v>
          </cell>
          <cell r="MQ160" t="str">
            <v>#N/A N/A</v>
          </cell>
          <cell r="MR160" t="str">
            <v>#N/A N/A</v>
          </cell>
          <cell r="MS160" t="str">
            <v>#N/A N/A</v>
          </cell>
          <cell r="MT160" t="str">
            <v>#N/A N/A</v>
          </cell>
          <cell r="MU160" t="str">
            <v>#N/A N/A</v>
          </cell>
          <cell r="MV160">
            <v>37.359000000000002</v>
          </cell>
          <cell r="MW160">
            <v>29.058</v>
          </cell>
          <cell r="MX160">
            <v>5338.4519999999993</v>
          </cell>
          <cell r="MY160">
            <v>68.307999999999993</v>
          </cell>
          <cell r="MZ160">
            <v>-1960.6739501953125</v>
          </cell>
          <cell r="NA160">
            <v>-595.00701904296875</v>
          </cell>
          <cell r="NB160">
            <v>-1373.261962890625</v>
          </cell>
          <cell r="NC160">
            <v>-1257.9189453125</v>
          </cell>
          <cell r="ND160">
            <v>-2337.39111328125</v>
          </cell>
          <cell r="NE160">
            <v>-3057.4639999999999</v>
          </cell>
          <cell r="NF160">
            <v>-3879.919921875</v>
          </cell>
          <cell r="NG160">
            <v>-2734.5920000000001</v>
          </cell>
          <cell r="NH160">
            <v>0</v>
          </cell>
          <cell r="NI160" t="str">
            <v>#N/A N/A</v>
          </cell>
          <cell r="NJ160" t="str">
            <v>#N/A N/A</v>
          </cell>
          <cell r="NK160" t="str">
            <v>#N/A N/A</v>
          </cell>
          <cell r="NL160">
            <v>-169465.43599999999</v>
          </cell>
          <cell r="NM160">
            <v>-10842.198</v>
          </cell>
          <cell r="NN160">
            <v>-1321.413</v>
          </cell>
          <cell r="NO160">
            <v>1300.4429931640625</v>
          </cell>
          <cell r="NP160">
            <v>1313.625</v>
          </cell>
          <cell r="NQ160">
            <v>1346.7440185546875</v>
          </cell>
          <cell r="NR160">
            <v>1396.197021484375</v>
          </cell>
          <cell r="NS160">
            <v>1426.531005859375</v>
          </cell>
          <cell r="NT160">
            <v>1532.146</v>
          </cell>
          <cell r="NU160">
            <v>2018.8189697265625</v>
          </cell>
          <cell r="NV160">
            <v>1.1399999999999999</v>
          </cell>
          <cell r="NW160">
            <v>1.1359999999999999</v>
          </cell>
          <cell r="NX160">
            <v>1.7449999999999999</v>
          </cell>
          <cell r="NY160">
            <v>0.58399999999999996</v>
          </cell>
          <cell r="NZ160">
            <v>0.65799999999999992</v>
          </cell>
          <cell r="OA160">
            <v>0.22899999999999998</v>
          </cell>
          <cell r="OB160">
            <v>1.593</v>
          </cell>
          <cell r="OC160">
            <v>0</v>
          </cell>
          <cell r="OD160" t="str">
            <v>CLP</v>
          </cell>
        </row>
        <row r="161">
          <cell r="C161" t="str">
            <v>INTASA SA</v>
          </cell>
          <cell r="D161" t="str">
            <v>#N/A N/A</v>
          </cell>
          <cell r="E161" t="str">
            <v>#N/A N/A</v>
          </cell>
          <cell r="F161">
            <v>20484.1640625</v>
          </cell>
          <cell r="G161">
            <v>27399.283203125</v>
          </cell>
          <cell r="H161">
            <v>30622.236328125</v>
          </cell>
          <cell r="I161">
            <v>33202.55078125</v>
          </cell>
          <cell r="J161">
            <v>48514.1015625</v>
          </cell>
          <cell r="K161">
            <v>29733.02271949271</v>
          </cell>
          <cell r="L161">
            <v>37463.571751616379</v>
          </cell>
          <cell r="M161">
            <v>48494.527453764458</v>
          </cell>
          <cell r="N161">
            <v>43486.470068200826</v>
          </cell>
          <cell r="O161">
            <v>49525.456016143791</v>
          </cell>
          <cell r="P161">
            <v>51755.165247625009</v>
          </cell>
          <cell r="Q161">
            <v>59447.096906487364</v>
          </cell>
          <cell r="R161">
            <v>37569.117833605538</v>
          </cell>
          <cell r="S161" t="str">
            <v>#N/A N/A</v>
          </cell>
          <cell r="T161" t="str">
            <v>#N/A N/A</v>
          </cell>
          <cell r="U161">
            <v>18065.400390625</v>
          </cell>
          <cell r="V161">
            <v>24406.28125</v>
          </cell>
          <cell r="W161">
            <v>27191.615234375</v>
          </cell>
          <cell r="X161">
            <v>28874.62890625</v>
          </cell>
          <cell r="Y161">
            <v>39854.83203125</v>
          </cell>
          <cell r="Z161">
            <v>25755.581341606048</v>
          </cell>
          <cell r="AA161">
            <v>31585.413335449222</v>
          </cell>
          <cell r="AB161">
            <v>40794.779969334049</v>
          </cell>
          <cell r="AC161">
            <v>37242.992214350779</v>
          </cell>
          <cell r="AD161">
            <v>41873.418080414158</v>
          </cell>
          <cell r="AE161">
            <v>44341.917673277865</v>
          </cell>
          <cell r="AF161">
            <v>51506.1081469329</v>
          </cell>
          <cell r="AG161">
            <v>35421.422345376668</v>
          </cell>
          <cell r="AH161" t="str">
            <v>#N/A N/A</v>
          </cell>
          <cell r="AI161" t="str">
            <v>#N/A N/A</v>
          </cell>
          <cell r="AJ161">
            <v>1560.8640441894531</v>
          </cell>
          <cell r="AK161">
            <v>1555.5809936523437</v>
          </cell>
          <cell r="AL161">
            <v>1320.3390045166016</v>
          </cell>
          <cell r="AM161">
            <v>2166.14599609375</v>
          </cell>
          <cell r="AN161">
            <v>4938.241943359375</v>
          </cell>
          <cell r="AO161">
            <v>1016.4324060657251</v>
          </cell>
          <cell r="AP161">
            <v>2576.0284800899108</v>
          </cell>
          <cell r="AQ161">
            <v>3322.4175809128978</v>
          </cell>
          <cell r="AR161">
            <v>1754.1848121854703</v>
          </cell>
          <cell r="AS161">
            <v>2759.5889480099731</v>
          </cell>
          <cell r="AT161">
            <v>3006.5122795169286</v>
          </cell>
          <cell r="AU161">
            <v>1960.8592080852172</v>
          </cell>
          <cell r="AV161">
            <v>-1730.4637135949849</v>
          </cell>
          <cell r="AW161" t="str">
            <v>#N/A N/A</v>
          </cell>
          <cell r="AX161" t="str">
            <v>#N/A N/A</v>
          </cell>
          <cell r="AY161">
            <v>482.44400024414062</v>
          </cell>
          <cell r="AZ161">
            <v>670.9019775390625</v>
          </cell>
          <cell r="BA161">
            <v>136.11500549316406</v>
          </cell>
          <cell r="BB161">
            <v>1097.1319580078125</v>
          </cell>
          <cell r="BC161">
            <v>3525.364990234375</v>
          </cell>
          <cell r="BD161">
            <v>405.67890423513819</v>
          </cell>
          <cell r="BE161">
            <v>2034.0019016386884</v>
          </cell>
          <cell r="BF161">
            <v>2715.3955887676534</v>
          </cell>
          <cell r="BG161">
            <v>1061.1675243107002</v>
          </cell>
          <cell r="BH161">
            <v>1932.2077014791553</v>
          </cell>
          <cell r="BI161">
            <v>1995.5889366225902</v>
          </cell>
          <cell r="BJ161">
            <v>894.33511794471008</v>
          </cell>
          <cell r="BK161">
            <v>-2771.1763572927894</v>
          </cell>
          <cell r="BL161" t="str">
            <v>#N/A N/A</v>
          </cell>
          <cell r="BM161" t="str">
            <v>#N/A N/A</v>
          </cell>
          <cell r="BN161">
            <v>0</v>
          </cell>
          <cell r="BO161" t="str">
            <v>#N/A N/A</v>
          </cell>
          <cell r="BP161" t="str">
            <v>#N/A N/A</v>
          </cell>
          <cell r="BQ161" t="str">
            <v>#N/A N/A</v>
          </cell>
          <cell r="BR161" t="str">
            <v>#N/A N/A</v>
          </cell>
          <cell r="BS161" t="str">
            <v>#N/A N/A</v>
          </cell>
          <cell r="BT161" t="str">
            <v>#N/A N/A</v>
          </cell>
          <cell r="BU161" t="str">
            <v>#N/A N/A</v>
          </cell>
          <cell r="BV161" t="str">
            <v>#N/A N/A</v>
          </cell>
          <cell r="BW161" t="str">
            <v>#N/A N/A</v>
          </cell>
          <cell r="BX161">
            <v>0</v>
          </cell>
          <cell r="BY161">
            <v>0</v>
          </cell>
          <cell r="BZ161">
            <v>0</v>
          </cell>
          <cell r="CA161" t="str">
            <v>#N/A N/A</v>
          </cell>
          <cell r="CB161" t="str">
            <v>#N/A N/A</v>
          </cell>
          <cell r="CC161">
            <v>338.05499267578125</v>
          </cell>
          <cell r="CD161">
            <v>576.91998291015625</v>
          </cell>
          <cell r="CE161">
            <v>481.17999267578125</v>
          </cell>
          <cell r="CF161">
            <v>532.7130126953125</v>
          </cell>
          <cell r="CG161">
            <v>493.843994140625</v>
          </cell>
          <cell r="CH161">
            <v>427.47157264446389</v>
          </cell>
          <cell r="CI161">
            <v>119.82713634622506</v>
          </cell>
          <cell r="CJ161">
            <v>530.11641704477165</v>
          </cell>
          <cell r="CK161">
            <v>979.46443352967458</v>
          </cell>
          <cell r="CL161">
            <v>1428.3473854780525</v>
          </cell>
          <cell r="CM161">
            <v>928.72517159180609</v>
          </cell>
          <cell r="CN161">
            <v>1611.2435763264502</v>
          </cell>
          <cell r="CO161">
            <v>1883.2909114349484</v>
          </cell>
          <cell r="CP161" t="str">
            <v>#N/A N/A</v>
          </cell>
          <cell r="CQ161" t="str">
            <v>#N/A N/A</v>
          </cell>
          <cell r="CR161">
            <v>79.12200927734375</v>
          </cell>
          <cell r="CS161">
            <v>21.995994567871094</v>
          </cell>
          <cell r="CT161">
            <v>-281.32098770141602</v>
          </cell>
          <cell r="CU161">
            <v>350.70494079589844</v>
          </cell>
          <cell r="CV161">
            <v>1787.6280517578125</v>
          </cell>
          <cell r="CW161">
            <v>-889.58790019606079</v>
          </cell>
          <cell r="CX161">
            <v>1410.9007926383185</v>
          </cell>
          <cell r="CY161">
            <v>1127.9484348069411</v>
          </cell>
          <cell r="CZ161">
            <v>-372.52718772777098</v>
          </cell>
          <cell r="DA161">
            <v>223.93791822271234</v>
          </cell>
          <cell r="DB161">
            <v>728.93794967592896</v>
          </cell>
          <cell r="DC161">
            <v>952.60438990450461</v>
          </cell>
          <cell r="DD161">
            <v>-3997.8512992471865</v>
          </cell>
          <cell r="DE161" t="str">
            <v>#N/A N/A</v>
          </cell>
          <cell r="DF161" t="str">
            <v>#N/A N/A</v>
          </cell>
          <cell r="DG161">
            <v>92.249000549316406</v>
          </cell>
          <cell r="DH161">
            <v>101.57700347900391</v>
          </cell>
          <cell r="DI161">
            <v>33.722000122070313</v>
          </cell>
          <cell r="DJ161">
            <v>2.75</v>
          </cell>
          <cell r="DK161">
            <v>217.67799377441406</v>
          </cell>
          <cell r="DL161">
            <v>6.7054364336386492</v>
          </cell>
          <cell r="DM161">
            <v>173.87682337899042</v>
          </cell>
          <cell r="DN161">
            <v>363.72951242487983</v>
          </cell>
          <cell r="DO161">
            <v>194.53116852625118</v>
          </cell>
          <cell r="DP161">
            <v>248.21437395924531</v>
          </cell>
          <cell r="DQ161">
            <v>892.19265101290296</v>
          </cell>
          <cell r="DR161">
            <v>1440.3640259724468</v>
          </cell>
          <cell r="DS161">
            <v>-957.53677938667374</v>
          </cell>
          <cell r="DT161" t="str">
            <v>#N/A N/A</v>
          </cell>
          <cell r="DU161" t="str">
            <v>#N/A N/A</v>
          </cell>
          <cell r="DV161">
            <v>-13.126999855041504</v>
          </cell>
          <cell r="DW161">
            <v>-79.581001281738281</v>
          </cell>
          <cell r="DX161">
            <v>-315.04299926757812</v>
          </cell>
          <cell r="DY161">
            <v>347.95498657226562</v>
          </cell>
          <cell r="DZ161">
            <v>1569.949951171875</v>
          </cell>
          <cell r="EA161">
            <v>-896.29333662969941</v>
          </cell>
          <cell r="EB161">
            <v>1237.0239692593279</v>
          </cell>
          <cell r="EC161">
            <v>764.21892238206135</v>
          </cell>
          <cell r="ED161">
            <v>-567.05835625402221</v>
          </cell>
          <cell r="EE161">
            <v>-24.276455736532977</v>
          </cell>
          <cell r="EF161">
            <v>-163.25470133697391</v>
          </cell>
          <cell r="EG161">
            <v>-487.7596360679421</v>
          </cell>
          <cell r="EH161">
            <v>-3040.314519860513</v>
          </cell>
          <cell r="EI161" t="str">
            <v>#N/A N/A</v>
          </cell>
          <cell r="EJ161" t="str">
            <v>#N/A N/A</v>
          </cell>
          <cell r="EK161">
            <v>92.843002319335938</v>
          </cell>
          <cell r="EL161">
            <v>510.41500854492188</v>
          </cell>
          <cell r="EM161">
            <v>93.930999755859375</v>
          </cell>
          <cell r="EN161">
            <v>450.32199096679687</v>
          </cell>
          <cell r="EO161">
            <v>78.330001831054688</v>
          </cell>
          <cell r="EP161">
            <v>115.6986</v>
          </cell>
          <cell r="EQ161">
            <v>116.532</v>
          </cell>
          <cell r="ER161">
            <v>467.03049999999996</v>
          </cell>
          <cell r="ES161">
            <v>118.73992</v>
          </cell>
          <cell r="ET161">
            <v>1112.3776500000001</v>
          </cell>
          <cell r="EU161">
            <v>150.5112</v>
          </cell>
          <cell r="EV161">
            <v>347.214</v>
          </cell>
          <cell r="EW161">
            <v>2208.4078500000001</v>
          </cell>
          <cell r="EX161" t="str">
            <v>#N/A N/A</v>
          </cell>
          <cell r="EY161" t="str">
            <v>#N/A N/A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 t="str">
            <v>#N/A N/A</v>
          </cell>
          <cell r="FF161" t="str">
            <v>#N/A N/A</v>
          </cell>
          <cell r="FG161" t="str">
            <v>#N/A N/A</v>
          </cell>
          <cell r="FH161" t="str">
            <v>#N/A N/A</v>
          </cell>
          <cell r="FI161">
            <v>1137.5992500000002</v>
          </cell>
          <cell r="FJ161">
            <v>0</v>
          </cell>
          <cell r="FK161">
            <v>0</v>
          </cell>
          <cell r="FL161">
            <v>0</v>
          </cell>
          <cell r="FM161" t="str">
            <v>#N/A N/A</v>
          </cell>
          <cell r="FN161" t="str">
            <v>#N/A N/A</v>
          </cell>
          <cell r="FO161">
            <v>1783.6910400390625</v>
          </cell>
          <cell r="FP161">
            <v>2362.032958984375</v>
          </cell>
          <cell r="FQ161">
            <v>2542.748046875</v>
          </cell>
          <cell r="FR161">
            <v>3276.888916015625</v>
          </cell>
          <cell r="FS161">
            <v>3416.3330078125</v>
          </cell>
          <cell r="FT161">
            <v>2760.5280000000002</v>
          </cell>
          <cell r="FU161">
            <v>4008.4199999999992</v>
          </cell>
          <cell r="FV161">
            <v>5237.5990000000002</v>
          </cell>
          <cell r="FW161">
            <v>6177.3485799999999</v>
          </cell>
          <cell r="FX161">
            <v>6784.6104000000005</v>
          </cell>
          <cell r="FY161">
            <v>7697.3126999999986</v>
          </cell>
          <cell r="FZ161">
            <v>4564.8011999999999</v>
          </cell>
          <cell r="GA161">
            <v>6037.4318399999984</v>
          </cell>
          <cell r="GB161" t="str">
            <v>#N/A N/A</v>
          </cell>
          <cell r="GC161" t="str">
            <v>#N/A N/A</v>
          </cell>
          <cell r="GD161">
            <v>3116.202880859375</v>
          </cell>
          <cell r="GE161">
            <v>3410.013916015625</v>
          </cell>
          <cell r="GF161">
            <v>4945.9169921875</v>
          </cell>
          <cell r="GG161">
            <v>4417.52587890625</v>
          </cell>
          <cell r="GH161">
            <v>8422.8818359375</v>
          </cell>
          <cell r="GI161">
            <v>4715.2253999999984</v>
          </cell>
          <cell r="GJ161">
            <v>4446</v>
          </cell>
          <cell r="GK161">
            <v>5915.5464999999995</v>
          </cell>
          <cell r="GL161">
            <v>5757.4497500000007</v>
          </cell>
          <cell r="GM161">
            <v>5951.2467000000006</v>
          </cell>
          <cell r="GN161">
            <v>7118.9369999999999</v>
          </cell>
          <cell r="GO161">
            <v>7504.7825999999995</v>
          </cell>
          <cell r="GP161">
            <v>5409.4263299999993</v>
          </cell>
          <cell r="GQ161" t="str">
            <v>#N/A N/A</v>
          </cell>
          <cell r="GR161" t="str">
            <v>#N/A N/A</v>
          </cell>
          <cell r="GS161">
            <v>7967.69189453125</v>
          </cell>
          <cell r="GT161">
            <v>7623.884765625</v>
          </cell>
          <cell r="GU161">
            <v>9510.1376953125</v>
          </cell>
          <cell r="GV161">
            <v>9120.8212890625</v>
          </cell>
          <cell r="GW161">
            <v>12892.884765625</v>
          </cell>
          <cell r="GX161">
            <v>8816.4362999999994</v>
          </cell>
          <cell r="GY161">
            <v>9920.1959999999999</v>
          </cell>
          <cell r="GZ161">
            <v>12758.92</v>
          </cell>
          <cell r="HA161">
            <v>13255.301149999999</v>
          </cell>
          <cell r="HB161">
            <v>15637.392000000002</v>
          </cell>
          <cell r="HC161">
            <v>15499.012199999999</v>
          </cell>
          <cell r="HD161">
            <v>13936.744799999999</v>
          </cell>
          <cell r="HE161">
            <v>15025.216139999999</v>
          </cell>
          <cell r="HF161" t="str">
            <v>#N/A N/A</v>
          </cell>
          <cell r="HG161" t="str">
            <v>#N/A N/A</v>
          </cell>
          <cell r="HH161">
            <v>8217.3994140625</v>
          </cell>
          <cell r="HI161">
            <v>7013.44384765625</v>
          </cell>
          <cell r="HJ161">
            <v>6613.48388671875</v>
          </cell>
          <cell r="HK161">
            <v>5562.248046875</v>
          </cell>
          <cell r="HL161">
            <v>6194.0029296875</v>
          </cell>
          <cell r="HM161">
            <v>5142.4983000000002</v>
          </cell>
          <cell r="HN161">
            <v>5089.0320000000002</v>
          </cell>
          <cell r="HO161">
            <v>5658.3939999999984</v>
          </cell>
          <cell r="HP161">
            <v>5012.9313000000002</v>
          </cell>
          <cell r="HQ161">
            <v>5023.8274500000007</v>
          </cell>
          <cell r="HR161">
            <v>5305.5198</v>
          </cell>
          <cell r="HS161">
            <v>13167.913799999997</v>
          </cell>
          <cell r="HT161">
            <v>15165.96444</v>
          </cell>
          <cell r="HU161" t="str">
            <v>#N/A N/A</v>
          </cell>
          <cell r="HV161" t="str">
            <v>#N/A N/A</v>
          </cell>
          <cell r="HW161">
            <v>16275.875</v>
          </cell>
          <cell r="HX161">
            <v>15488.3359375</v>
          </cell>
          <cell r="HY161">
            <v>16447.3203125</v>
          </cell>
          <cell r="HZ161">
            <v>15361.3359375</v>
          </cell>
          <cell r="IA161">
            <v>20037.701171875</v>
          </cell>
          <cell r="IB161">
            <v>14028.455249999999</v>
          </cell>
          <cell r="IC161">
            <v>15054.624</v>
          </cell>
          <cell r="ID161">
            <v>18530.0455</v>
          </cell>
          <cell r="IE161">
            <v>18378.354149999999</v>
          </cell>
          <cell r="IF161">
            <v>20921.317199999998</v>
          </cell>
          <cell r="IG161">
            <v>21212.975700000003</v>
          </cell>
          <cell r="IH161">
            <v>27112.4532</v>
          </cell>
          <cell r="II161">
            <v>30261.554730000003</v>
          </cell>
          <cell r="IJ161" t="str">
            <v>#N/A N/A</v>
          </cell>
          <cell r="IK161" t="str">
            <v>#N/A N/A</v>
          </cell>
          <cell r="IL161">
            <v>813.135009765625</v>
          </cell>
          <cell r="IM161">
            <v>921.64697265625</v>
          </cell>
          <cell r="IN161">
            <v>716.33697509765625</v>
          </cell>
          <cell r="IO161">
            <v>714.1610107421875</v>
          </cell>
          <cell r="IP161">
            <v>995.3060302734375</v>
          </cell>
          <cell r="IQ161">
            <v>1389.9055499999999</v>
          </cell>
          <cell r="IR161">
            <v>716.04</v>
          </cell>
          <cell r="IS161">
            <v>1813.5744999999999</v>
          </cell>
          <cell r="IT161">
            <v>1755.24414</v>
          </cell>
          <cell r="IU161">
            <v>1752.9012</v>
          </cell>
          <cell r="IV161">
            <v>1756.3686</v>
          </cell>
          <cell r="IW161">
            <v>1300.9895999999999</v>
          </cell>
          <cell r="IX161">
            <v>3030.1098299999999</v>
          </cell>
          <cell r="IY161" t="str">
            <v>#N/A N/A</v>
          </cell>
          <cell r="IZ161" t="str">
            <v>#N/A N/A</v>
          </cell>
          <cell r="JA161">
            <v>2791.0239868164062</v>
          </cell>
          <cell r="JB161">
            <v>2348.7890090942383</v>
          </cell>
          <cell r="JC161">
            <v>2288.77001953125</v>
          </cell>
          <cell r="JD161">
            <v>2146.7849864959717</v>
          </cell>
          <cell r="JE161">
            <v>3099.4890289306641</v>
          </cell>
          <cell r="JF161">
            <v>2725.51395</v>
          </cell>
          <cell r="JG161">
            <v>4129.6319999999996</v>
          </cell>
          <cell r="JH161">
            <v>6136.8534999999993</v>
          </cell>
          <cell r="JI161">
            <v>4898.9792799999996</v>
          </cell>
          <cell r="JJ161">
            <v>5456.7982500000007</v>
          </cell>
          <cell r="JK161">
            <v>3906.6152999999999</v>
          </cell>
          <cell r="JL161">
            <v>8970.8760000000002</v>
          </cell>
          <cell r="JM161">
            <v>15993.028259999999</v>
          </cell>
          <cell r="JN161" t="str">
            <v>#N/A N/A</v>
          </cell>
          <cell r="JO161" t="str">
            <v>#N/A N/A</v>
          </cell>
          <cell r="JP161">
            <v>11245.041931152344</v>
          </cell>
          <cell r="JQ161">
            <v>10953.413276672363</v>
          </cell>
          <cell r="JR161">
            <v>12045.751953125</v>
          </cell>
          <cell r="JS161">
            <v>10949.936109542847</v>
          </cell>
          <cell r="JT161">
            <v>12906.159194946289</v>
          </cell>
          <cell r="JU161">
            <v>9531.9407999999985</v>
          </cell>
          <cell r="JV161">
            <v>10113.012000000001</v>
          </cell>
          <cell r="JW161">
            <v>12470.597500000002</v>
          </cell>
          <cell r="JX161">
            <v>13352.016729999999</v>
          </cell>
          <cell r="JY161">
            <v>11769.029100000002</v>
          </cell>
          <cell r="JZ161">
            <v>12009.3372</v>
          </cell>
          <cell r="KA161">
            <v>16894.441200000001</v>
          </cell>
          <cell r="KB161">
            <v>23610.192210000005</v>
          </cell>
          <cell r="KC161" t="str">
            <v>#N/A N/A</v>
          </cell>
          <cell r="KD161" t="str">
            <v>#N/A N/A</v>
          </cell>
          <cell r="KE161">
            <v>-4.999999888241291E-3</v>
          </cell>
          <cell r="KF161">
            <v>-4.0000001899898052E-3</v>
          </cell>
          <cell r="KG161">
            <v>1.2000000104308128E-2</v>
          </cell>
          <cell r="KH161">
            <v>1.4999999664723873E-2</v>
          </cell>
          <cell r="KI161">
            <v>3.2000001519918442E-2</v>
          </cell>
          <cell r="KJ161" t="str">
            <v>#N/A N/A</v>
          </cell>
          <cell r="KK161" t="str">
            <v>#N/A N/A</v>
          </cell>
          <cell r="KL161" t="str">
            <v>#N/A N/A</v>
          </cell>
          <cell r="KM161">
            <v>0</v>
          </cell>
          <cell r="KN161">
            <v>0</v>
          </cell>
          <cell r="KO161">
            <v>0</v>
          </cell>
          <cell r="KP161">
            <v>0</v>
          </cell>
          <cell r="KQ161">
            <v>0</v>
          </cell>
          <cell r="KR161" t="str">
            <v>#N/A N/A</v>
          </cell>
          <cell r="KS161" t="str">
            <v>#N/A N/A</v>
          </cell>
          <cell r="KT161">
            <v>5030.8331652833149</v>
          </cell>
          <cell r="KU161">
            <v>4534.9230324705131</v>
          </cell>
          <cell r="KV161">
            <v>4401.5681523438534</v>
          </cell>
          <cell r="KW161">
            <v>4411.4000708004451</v>
          </cell>
          <cell r="KX161">
            <v>7131.5429863296449</v>
          </cell>
          <cell r="KY161">
            <v>4496.5144500000006</v>
          </cell>
          <cell r="KZ161">
            <v>4941.6120000000001</v>
          </cell>
          <cell r="LA161">
            <v>6059.4479999999985</v>
          </cell>
          <cell r="LB161">
            <v>5026.3374200000007</v>
          </cell>
          <cell r="LC161">
            <v>9152.2880999999998</v>
          </cell>
          <cell r="LD161">
            <v>9203.6384999999991</v>
          </cell>
          <cell r="LE161">
            <v>10218.011999999999</v>
          </cell>
          <cell r="LF161">
            <v>6651.3625199999997</v>
          </cell>
          <cell r="LG161" t="str">
            <v>#N/A N/A</v>
          </cell>
          <cell r="LH161" t="str">
            <v>#N/A N/A</v>
          </cell>
          <cell r="LI161">
            <v>-392.15798950195312</v>
          </cell>
          <cell r="LJ161">
            <v>-389.79098510742187</v>
          </cell>
          <cell r="LK161">
            <v>-525.6259765625</v>
          </cell>
          <cell r="LL161">
            <v>-535.07501220703125</v>
          </cell>
          <cell r="LM161">
            <v>-451.3179931640625</v>
          </cell>
          <cell r="LN161">
            <v>-344.21240359345057</v>
          </cell>
          <cell r="LO161">
            <v>-953.00816098338157</v>
          </cell>
          <cell r="LP161">
            <v>-615.72828366605313</v>
          </cell>
          <cell r="LQ161">
            <v>-487.78690507957481</v>
          </cell>
          <cell r="LR161">
            <v>-377.02822072452238</v>
          </cell>
          <cell r="LS161">
            <v>-543.4212436111859</v>
          </cell>
          <cell r="LT161">
            <v>-7097.0663825187821</v>
          </cell>
          <cell r="LU161">
            <v>-3797.0120171300664</v>
          </cell>
          <cell r="LV161" t="str">
            <v>#N/A N/A</v>
          </cell>
          <cell r="LW161" t="str">
            <v>#N/A N/A</v>
          </cell>
          <cell r="LX161" t="str">
            <v>#N/A N/A</v>
          </cell>
          <cell r="LY161" t="str">
            <v>#N/A N/A</v>
          </cell>
          <cell r="LZ161" t="str">
            <v>#N/A N/A</v>
          </cell>
          <cell r="MA161" t="str">
            <v>#N/A N/A</v>
          </cell>
          <cell r="MB161" t="str">
            <v>#N/A N/A</v>
          </cell>
          <cell r="MC161">
            <v>192.22251109764125</v>
          </cell>
          <cell r="MD161">
            <v>119.3172336383688</v>
          </cell>
          <cell r="ME161">
            <v>559.13738878079926</v>
          </cell>
          <cell r="MF161">
            <v>1002.3218458315092</v>
          </cell>
          <cell r="MG161">
            <v>1435.2835156884905</v>
          </cell>
          <cell r="MH161">
            <v>926.44188905562464</v>
          </cell>
          <cell r="MI161">
            <v>1423.9962529500324</v>
          </cell>
          <cell r="MJ161">
            <v>1706.795784725964</v>
          </cell>
          <cell r="MK161" t="str">
            <v>#N/A N/A</v>
          </cell>
          <cell r="ML161" t="str">
            <v>#N/A N/A</v>
          </cell>
          <cell r="MM161" t="str">
            <v>#N/A N/A</v>
          </cell>
          <cell r="MN161" t="str">
            <v>#N/A N/A</v>
          </cell>
          <cell r="MO161" t="str">
            <v>#N/A N/A</v>
          </cell>
          <cell r="MP161" t="str">
            <v>#N/A N/A</v>
          </cell>
          <cell r="MQ161" t="str">
            <v>#N/A N/A</v>
          </cell>
          <cell r="MR161" t="str">
            <v>#N/A N/A</v>
          </cell>
          <cell r="MS161" t="str">
            <v>#N/A N/A</v>
          </cell>
          <cell r="MT161" t="str">
            <v>#N/A N/A</v>
          </cell>
          <cell r="MU161" t="str">
            <v>#N/A N/A</v>
          </cell>
          <cell r="MV161" t="str">
            <v>#N/A N/A</v>
          </cell>
          <cell r="MW161" t="str">
            <v>#N/A N/A</v>
          </cell>
          <cell r="MX161" t="str">
            <v>#N/A N/A</v>
          </cell>
          <cell r="MY161">
            <v>-29.077741181939956</v>
          </cell>
          <cell r="MZ161" t="str">
            <v>#N/A N/A</v>
          </cell>
          <cell r="NA161" t="str">
            <v>#N/A N/A</v>
          </cell>
          <cell r="NB161">
            <v>0</v>
          </cell>
          <cell r="NC161">
            <v>0</v>
          </cell>
          <cell r="ND161">
            <v>0</v>
          </cell>
          <cell r="NE161">
            <v>0</v>
          </cell>
          <cell r="NF161">
            <v>-111.77799987792969</v>
          </cell>
          <cell r="NG161">
            <v>-413.5019134077167</v>
          </cell>
          <cell r="NH161">
            <v>0</v>
          </cell>
          <cell r="NI161">
            <v>-352.12112373046875</v>
          </cell>
          <cell r="NJ161">
            <v>-230.51943470360763</v>
          </cell>
          <cell r="NK161">
            <v>0</v>
          </cell>
          <cell r="NL161">
            <v>0</v>
          </cell>
          <cell r="NM161">
            <v>0</v>
          </cell>
          <cell r="NN161">
            <v>0</v>
          </cell>
          <cell r="NO161" t="str">
            <v>#N/A N/A</v>
          </cell>
          <cell r="NP161" t="str">
            <v>#N/A N/A</v>
          </cell>
          <cell r="NQ161">
            <v>1078.4200439453125</v>
          </cell>
          <cell r="NR161">
            <v>884.67901611328125</v>
          </cell>
          <cell r="NS161">
            <v>1184.2239990234375</v>
          </cell>
          <cell r="NT161">
            <v>1069.0140380859375</v>
          </cell>
          <cell r="NU161">
            <v>1412.876953125</v>
          </cell>
          <cell r="NV161">
            <v>610.75350183058686</v>
          </cell>
          <cell r="NW161">
            <v>542.02657845122224</v>
          </cell>
          <cell r="NX161">
            <v>607.02199214524478</v>
          </cell>
          <cell r="NY161">
            <v>693.01728787476975</v>
          </cell>
          <cell r="NZ161">
            <v>827.38124653081775</v>
          </cell>
          <cell r="OA161">
            <v>1010.9233428943385</v>
          </cell>
          <cell r="OB161">
            <v>1066.524090140507</v>
          </cell>
          <cell r="OC161">
            <v>1040.7126436978044</v>
          </cell>
          <cell r="OD161" t="str">
            <v>CLP</v>
          </cell>
        </row>
        <row r="162">
          <cell r="C162" t="str">
            <v>QUILICURA SA</v>
          </cell>
          <cell r="D162">
            <v>3256.5</v>
          </cell>
          <cell r="E162">
            <v>5622</v>
          </cell>
          <cell r="F162">
            <v>4517.89990234375</v>
          </cell>
          <cell r="G162">
            <v>3120.958984375</v>
          </cell>
          <cell r="H162">
            <v>1879.8990478515625</v>
          </cell>
          <cell r="I162">
            <v>2239.445068359375</v>
          </cell>
          <cell r="J162">
            <v>3144.547</v>
          </cell>
          <cell r="K162">
            <v>3707.5770000000002</v>
          </cell>
          <cell r="L162">
            <v>3929.65</v>
          </cell>
          <cell r="M162">
            <v>3716.3429999999998</v>
          </cell>
          <cell r="N162">
            <v>3204.9740000000002</v>
          </cell>
          <cell r="O162">
            <v>3842.143</v>
          </cell>
          <cell r="P162">
            <v>3827.1379999999999</v>
          </cell>
          <cell r="Q162">
            <v>3133.4830000000002</v>
          </cell>
          <cell r="R162" t="str">
            <v>#N/A N/A</v>
          </cell>
          <cell r="S162">
            <v>2841.60009765625</v>
          </cell>
          <cell r="T162">
            <v>3747.800048828125</v>
          </cell>
          <cell r="U162">
            <v>3115.199951171875</v>
          </cell>
          <cell r="V162">
            <v>2021.751953125</v>
          </cell>
          <cell r="W162">
            <v>1462.0770263671875</v>
          </cell>
          <cell r="X162">
            <v>1954.35595703125</v>
          </cell>
          <cell r="Y162">
            <v>2518.8679999999999</v>
          </cell>
          <cell r="Z162">
            <v>2694.1469999999999</v>
          </cell>
          <cell r="AA162">
            <v>2632.5659999999998</v>
          </cell>
          <cell r="AB162">
            <v>1990.058</v>
          </cell>
          <cell r="AC162">
            <v>2726.1149999999998</v>
          </cell>
          <cell r="AD162">
            <v>3191.7449999999999</v>
          </cell>
          <cell r="AE162">
            <v>2786.761</v>
          </cell>
          <cell r="AF162">
            <v>2210.1689999999999</v>
          </cell>
          <cell r="AG162" t="str">
            <v>#N/A N/A</v>
          </cell>
          <cell r="AH162">
            <v>-115.69999694824219</v>
          </cell>
          <cell r="AI162">
            <v>1228.2000274658203</v>
          </cell>
          <cell r="AJ162">
            <v>773.69999694824219</v>
          </cell>
          <cell r="AK162">
            <v>416.36399841308594</v>
          </cell>
          <cell r="AL162">
            <v>-249.59300231933594</v>
          </cell>
          <cell r="AM162">
            <v>-311.27998352050781</v>
          </cell>
          <cell r="AN162">
            <v>-91.072000000000003</v>
          </cell>
          <cell r="AO162">
            <v>-121.58200000000002</v>
          </cell>
          <cell r="AP162">
            <v>40.60199999999999</v>
          </cell>
          <cell r="AQ162">
            <v>343.87700000000001</v>
          </cell>
          <cell r="AR162">
            <v>-350.09</v>
          </cell>
          <cell r="AS162">
            <v>-861.90599999999995</v>
          </cell>
          <cell r="AT162">
            <v>6.144999999999996</v>
          </cell>
          <cell r="AU162">
            <v>6.7020000000000124</v>
          </cell>
          <cell r="AV162" t="str">
            <v>#N/A N/A</v>
          </cell>
          <cell r="AW162">
            <v>-257.89999389648437</v>
          </cell>
          <cell r="AX162">
            <v>1061.4000244140625</v>
          </cell>
          <cell r="AY162">
            <v>639</v>
          </cell>
          <cell r="AZ162">
            <v>272.19000244140625</v>
          </cell>
          <cell r="BA162">
            <v>-369.125</v>
          </cell>
          <cell r="BB162">
            <v>-442.68798828125</v>
          </cell>
          <cell r="BC162">
            <v>-255.53799999999998</v>
          </cell>
          <cell r="BD162">
            <v>-285.17500000000001</v>
          </cell>
          <cell r="BE162">
            <v>-118.64699999999999</v>
          </cell>
          <cell r="BF162">
            <v>186.619</v>
          </cell>
          <cell r="BG162">
            <v>-570.99199999999996</v>
          </cell>
          <cell r="BH162">
            <v>-993.29300000000001</v>
          </cell>
          <cell r="BI162">
            <v>-77.64</v>
          </cell>
          <cell r="BJ162">
            <v>-85.983999999999995</v>
          </cell>
          <cell r="BK162" t="str">
            <v>#N/A N/A</v>
          </cell>
          <cell r="BL162" t="str">
            <v>#N/A N/A</v>
          </cell>
          <cell r="BM162" t="str">
            <v>#N/A N/A</v>
          </cell>
          <cell r="BN162" t="str">
            <v>#N/A N/A</v>
          </cell>
          <cell r="BO162">
            <v>60.486000061035156</v>
          </cell>
          <cell r="BP162">
            <v>66.311996459960938</v>
          </cell>
          <cell r="BQ162">
            <v>58.693000793457031</v>
          </cell>
          <cell r="BR162">
            <v>35.192999999999998</v>
          </cell>
          <cell r="BS162">
            <v>9.1210000000000004</v>
          </cell>
          <cell r="BT162">
            <v>23.61</v>
          </cell>
          <cell r="BU162">
            <v>29.07</v>
          </cell>
          <cell r="BV162">
            <v>3.5269999999999997</v>
          </cell>
          <cell r="BW162">
            <v>4.1870000000000003</v>
          </cell>
          <cell r="BX162">
            <v>1.8159999999999998</v>
          </cell>
          <cell r="BY162">
            <v>4.24</v>
          </cell>
          <cell r="BZ162" t="str">
            <v>#N/A N/A</v>
          </cell>
          <cell r="CA162">
            <v>2.9000000953674316</v>
          </cell>
          <cell r="CB162">
            <v>1.1000000238418579</v>
          </cell>
          <cell r="CC162">
            <v>4.8000001907348633</v>
          </cell>
          <cell r="CD162">
            <v>4.375</v>
          </cell>
          <cell r="CE162">
            <v>1.6269999742507935</v>
          </cell>
          <cell r="CF162">
            <v>2.4879999160766602</v>
          </cell>
          <cell r="CG162">
            <v>11.144</v>
          </cell>
          <cell r="CH162">
            <v>32.725999999999999</v>
          </cell>
          <cell r="CI162">
            <v>60.3</v>
          </cell>
          <cell r="CJ162">
            <v>35.748999999999995</v>
          </cell>
          <cell r="CK162">
            <v>48.012999999999998</v>
          </cell>
          <cell r="CL162">
            <v>97.11999999999999</v>
          </cell>
          <cell r="CM162">
            <v>99.34899999999999</v>
          </cell>
          <cell r="CN162">
            <v>78.841999999999999</v>
          </cell>
          <cell r="CO162" t="str">
            <v>#N/A N/A</v>
          </cell>
          <cell r="CP162">
            <v>-239.99999475479126</v>
          </cell>
          <cell r="CQ162">
            <v>1523.7000304460526</v>
          </cell>
          <cell r="CR162">
            <v>1152.200005531311</v>
          </cell>
          <cell r="CS162">
            <v>1056.7249784469604</v>
          </cell>
          <cell r="CT162">
            <v>247.93497848510742</v>
          </cell>
          <cell r="CU162">
            <v>-69.737974166870117</v>
          </cell>
          <cell r="CV162">
            <v>114.87799999999999</v>
          </cell>
          <cell r="CW162">
            <v>1353.7939999999999</v>
          </cell>
          <cell r="CX162">
            <v>2280.0139999999997</v>
          </cell>
          <cell r="CY162">
            <v>1190.836</v>
          </cell>
          <cell r="CZ162">
            <v>1665.1210000000001</v>
          </cell>
          <cell r="DA162">
            <v>358.61599999999987</v>
          </cell>
          <cell r="DB162">
            <v>1347.4770000000001</v>
          </cell>
          <cell r="DC162">
            <v>1351.337</v>
          </cell>
          <cell r="DD162" t="str">
            <v>#N/A N/A</v>
          </cell>
          <cell r="DE162">
            <v>43.5</v>
          </cell>
          <cell r="DF162">
            <v>190.30000305175781</v>
          </cell>
          <cell r="DG162">
            <v>129.39999389648437</v>
          </cell>
          <cell r="DH162">
            <v>58.206001281738281</v>
          </cell>
          <cell r="DI162">
            <v>-30.524999618530273</v>
          </cell>
          <cell r="DJ162">
            <v>-52.147998809814453</v>
          </cell>
          <cell r="DK162">
            <v>-31.369999999999997</v>
          </cell>
          <cell r="DL162">
            <v>-76.97699999999999</v>
          </cell>
          <cell r="DM162">
            <v>-2.3580000000000001</v>
          </cell>
          <cell r="DN162">
            <v>16.076000000000001</v>
          </cell>
          <cell r="DO162">
            <v>-111.038</v>
          </cell>
          <cell r="DP162">
            <v>-99.765999999999991</v>
          </cell>
          <cell r="DQ162">
            <v>-26.233000000000001</v>
          </cell>
          <cell r="DR162">
            <v>-23.207999999999998</v>
          </cell>
          <cell r="DS162" t="str">
            <v>#N/A N/A</v>
          </cell>
          <cell r="DT162">
            <v>-283.5</v>
          </cell>
          <cell r="DU162">
            <v>1333.4000244140625</v>
          </cell>
          <cell r="DV162">
            <v>1022.7999877929687</v>
          </cell>
          <cell r="DW162">
            <v>998.51898193359375</v>
          </cell>
          <cell r="DX162">
            <v>278.45999145507812</v>
          </cell>
          <cell r="DY162">
            <v>-17.590000152587891</v>
          </cell>
          <cell r="DZ162">
            <v>146.24799999999999</v>
          </cell>
          <cell r="EA162">
            <v>1430.771</v>
          </cell>
          <cell r="EB162">
            <v>2282.3719999999998</v>
          </cell>
          <cell r="EC162">
            <v>1174.76</v>
          </cell>
          <cell r="ED162">
            <v>1776.1589999999999</v>
          </cell>
          <cell r="EE162">
            <v>458.38200000000001</v>
          </cell>
          <cell r="EF162">
            <v>1373.71</v>
          </cell>
          <cell r="EG162">
            <v>1374.5449999999998</v>
          </cell>
          <cell r="EH162" t="str">
            <v>#N/A N/A</v>
          </cell>
          <cell r="EI162">
            <v>48.534999847412109</v>
          </cell>
          <cell r="EJ162">
            <v>157.072998046875</v>
          </cell>
          <cell r="EK162">
            <v>265.2860107421875</v>
          </cell>
          <cell r="EL162">
            <v>57.443000793457031</v>
          </cell>
          <cell r="EM162">
            <v>95.597999572753906</v>
          </cell>
          <cell r="EN162">
            <v>12.151000022888184</v>
          </cell>
          <cell r="EO162">
            <v>293.95499999999998</v>
          </cell>
          <cell r="EP162">
            <v>656.25299999999993</v>
          </cell>
          <cell r="EQ162">
            <v>377.50899999999996</v>
          </cell>
          <cell r="ER162">
            <v>513.72900000000004</v>
          </cell>
          <cell r="ES162">
            <v>128.05699999999999</v>
          </cell>
          <cell r="ET162">
            <v>184.06099999999998</v>
          </cell>
          <cell r="EU162">
            <v>177.517</v>
          </cell>
          <cell r="EV162">
            <v>779.43099999999993</v>
          </cell>
          <cell r="EW162" t="str">
            <v>#N/A N/A</v>
          </cell>
          <cell r="EX162">
            <v>275.25900268554688</v>
          </cell>
          <cell r="EY162">
            <v>1211.9580078125</v>
          </cell>
          <cell r="EZ162">
            <v>1449.3480224609375</v>
          </cell>
          <cell r="FA162">
            <v>1538.7779541015625</v>
          </cell>
          <cell r="FB162">
            <v>1489.5980224609375</v>
          </cell>
          <cell r="FC162">
            <v>1254.2900390625</v>
          </cell>
          <cell r="FD162">
            <v>74.988</v>
          </cell>
          <cell r="FE162" t="str">
            <v>#N/A N/A</v>
          </cell>
          <cell r="FF162" t="str">
            <v>#N/A N/A</v>
          </cell>
          <cell r="FG162" t="str">
            <v>#N/A N/A</v>
          </cell>
          <cell r="FH162" t="str">
            <v>#N/A N/A</v>
          </cell>
          <cell r="FI162" t="str">
            <v>#N/A N/A</v>
          </cell>
          <cell r="FJ162" t="str">
            <v>#N/A N/A</v>
          </cell>
          <cell r="FK162">
            <v>0</v>
          </cell>
          <cell r="FL162" t="str">
            <v>#N/A N/A</v>
          </cell>
          <cell r="FM162">
            <v>251.65199279785156</v>
          </cell>
          <cell r="FN162">
            <v>384.52499389648437</v>
          </cell>
          <cell r="FO162">
            <v>120.69100189208984</v>
          </cell>
          <cell r="FP162">
            <v>168.03399658203125</v>
          </cell>
          <cell r="FQ162">
            <v>37.48699951171875</v>
          </cell>
          <cell r="FR162">
            <v>188.55999755859375</v>
          </cell>
          <cell r="FS162">
            <v>72.390999999999991</v>
          </cell>
          <cell r="FT162">
            <v>1293.6989999999998</v>
          </cell>
          <cell r="FU162">
            <v>1081.9739999999999</v>
          </cell>
          <cell r="FV162">
            <v>236.29899999999998</v>
          </cell>
          <cell r="FW162">
            <v>227.28299999999999</v>
          </cell>
          <cell r="FX162">
            <v>645.00799999999992</v>
          </cell>
          <cell r="FY162">
            <v>583.99299999999994</v>
          </cell>
          <cell r="FZ162">
            <v>309.41300000000001</v>
          </cell>
          <cell r="GA162" t="str">
            <v>#N/A N/A</v>
          </cell>
          <cell r="GB162">
            <v>429.22198486328125</v>
          </cell>
          <cell r="GC162">
            <v>649.13800048828125</v>
          </cell>
          <cell r="GD162">
            <v>1163.6910400390625</v>
          </cell>
          <cell r="GE162">
            <v>794.7249755859375</v>
          </cell>
          <cell r="GF162">
            <v>514.8759765625</v>
          </cell>
          <cell r="GG162">
            <v>433.864013671875</v>
          </cell>
          <cell r="GH162">
            <v>1473.1669999999999</v>
          </cell>
          <cell r="GI162">
            <v>928.096</v>
          </cell>
          <cell r="GJ162">
            <v>1050.769</v>
          </cell>
          <cell r="GK162">
            <v>1716.2959999999998</v>
          </cell>
          <cell r="GL162">
            <v>977.93599999999992</v>
          </cell>
          <cell r="GM162">
            <v>516.84699999999998</v>
          </cell>
          <cell r="GN162">
            <v>1054.1099999999999</v>
          </cell>
          <cell r="GO162">
            <v>283.892</v>
          </cell>
          <cell r="GP162" t="str">
            <v>#N/A N/A</v>
          </cell>
          <cell r="GQ162">
            <v>1148.1190185546875</v>
          </cell>
          <cell r="GR162">
            <v>2469.93408203125</v>
          </cell>
          <cell r="GS162">
            <v>3186.257080078125</v>
          </cell>
          <cell r="GT162">
            <v>2672.448974609375</v>
          </cell>
          <cell r="GU162">
            <v>2663.576904296875</v>
          </cell>
          <cell r="GV162">
            <v>2118.93701171875</v>
          </cell>
          <cell r="GW162">
            <v>2454.3289999999997</v>
          </cell>
          <cell r="GX162">
            <v>3086.5729999999999</v>
          </cell>
          <cell r="GY162">
            <v>2679.8130000000001</v>
          </cell>
          <cell r="GZ162">
            <v>3212.0160000000001</v>
          </cell>
          <cell r="HA162">
            <v>1747.886</v>
          </cell>
          <cell r="HB162">
            <v>1715.4109999999998</v>
          </cell>
          <cell r="HC162">
            <v>2013.78</v>
          </cell>
          <cell r="HD162">
            <v>2397.9429999999998</v>
          </cell>
          <cell r="HE162" t="str">
            <v>#N/A N/A</v>
          </cell>
          <cell r="HF162">
            <v>1336.2110595703125</v>
          </cell>
          <cell r="HG162">
            <v>1292.073974609375</v>
          </cell>
          <cell r="HH162">
            <v>1482.178955078125</v>
          </cell>
          <cell r="HI162">
            <v>1588.218017578125</v>
          </cell>
          <cell r="HJ162">
            <v>1107.6920166015625</v>
          </cell>
          <cell r="HK162">
            <v>1595.4420166015625</v>
          </cell>
          <cell r="HL162">
            <v>1838.2929999999999</v>
          </cell>
          <cell r="HM162">
            <v>6.05</v>
          </cell>
          <cell r="HN162">
            <v>6.8209999999999997</v>
          </cell>
          <cell r="HO162">
            <v>1529.3209999999999</v>
          </cell>
          <cell r="HP162">
            <v>1971.6799999999998</v>
          </cell>
          <cell r="HQ162">
            <v>1549.8679999999999</v>
          </cell>
          <cell r="HR162">
            <v>1584.451</v>
          </cell>
          <cell r="HS162">
            <v>341.84199999999998</v>
          </cell>
          <cell r="HT162" t="str">
            <v>#N/A N/A</v>
          </cell>
          <cell r="HU162">
            <v>7407.51416015625</v>
          </cell>
          <cell r="HV162">
            <v>9054.9296875</v>
          </cell>
          <cell r="HW162">
            <v>10398.3310546875</v>
          </cell>
          <cell r="HX162">
            <v>10762.91796875</v>
          </cell>
          <cell r="HY162">
            <v>11163.93359375</v>
          </cell>
          <cell r="HZ162">
            <v>11952.52734375</v>
          </cell>
          <cell r="IA162">
            <v>13566.752999999999</v>
          </cell>
          <cell r="IB162">
            <v>20989.824000000001</v>
          </cell>
          <cell r="IC162">
            <v>22284.204999999998</v>
          </cell>
          <cell r="ID162">
            <v>21080.679</v>
          </cell>
          <cell r="IE162">
            <v>22062.744999999999</v>
          </cell>
          <cell r="IF162">
            <v>22431.94</v>
          </cell>
          <cell r="IG162">
            <v>23807.822</v>
          </cell>
          <cell r="IH162">
            <v>23296.95</v>
          </cell>
          <cell r="II162" t="str">
            <v>#N/A N/A</v>
          </cell>
          <cell r="IJ162">
            <v>216.25399780273438</v>
          </cell>
          <cell r="IK162">
            <v>94.449996948242188</v>
          </cell>
          <cell r="IL162">
            <v>509.1669921875</v>
          </cell>
          <cell r="IM162">
            <v>71.792999267578125</v>
          </cell>
          <cell r="IN162">
            <v>85.917999267578125</v>
          </cell>
          <cell r="IO162">
            <v>136.66600036621094</v>
          </cell>
          <cell r="IP162">
            <v>581.19200000000001</v>
          </cell>
          <cell r="IQ162">
            <v>550.71299999999997</v>
          </cell>
          <cell r="IR162">
            <v>702.03099999999995</v>
          </cell>
          <cell r="IS162">
            <v>839.49399999999991</v>
          </cell>
          <cell r="IT162">
            <v>628.94499999999994</v>
          </cell>
          <cell r="IU162">
            <v>500.959</v>
          </cell>
          <cell r="IV162">
            <v>1223.261</v>
          </cell>
          <cell r="IW162">
            <v>483.83199999999999</v>
          </cell>
          <cell r="IX162" t="str">
            <v>#N/A N/A</v>
          </cell>
          <cell r="IY162">
            <v>2.3080000877380371</v>
          </cell>
          <cell r="IZ162">
            <v>268.2919921875</v>
          </cell>
          <cell r="JA162">
            <v>284.14700317382812</v>
          </cell>
          <cell r="JB162">
            <v>64.769996643066406</v>
          </cell>
          <cell r="JC162">
            <v>0</v>
          </cell>
          <cell r="JD162">
            <v>5.7430000305175781</v>
          </cell>
          <cell r="JE162">
            <v>9.7309999999999999</v>
          </cell>
          <cell r="JF162" t="str">
            <v>#N/A N/A</v>
          </cell>
          <cell r="JG162">
            <v>639.11099999999999</v>
          </cell>
          <cell r="JH162" t="str">
            <v>#N/A N/A</v>
          </cell>
          <cell r="JI162">
            <v>804.87599999999998</v>
          </cell>
          <cell r="JJ162">
            <v>1290.675</v>
          </cell>
          <cell r="JK162">
            <v>993.08299999999997</v>
          </cell>
          <cell r="JL162">
            <v>736.52099999999996</v>
          </cell>
          <cell r="JM162" t="str">
            <v>#N/A N/A</v>
          </cell>
          <cell r="JN162">
            <v>334.65799045562744</v>
          </cell>
          <cell r="JO162">
            <v>663.33000946044922</v>
          </cell>
          <cell r="JP162">
            <v>1062.7000389099121</v>
          </cell>
          <cell r="JQ162">
            <v>410.2449893951416</v>
          </cell>
          <cell r="JR162">
            <v>300.57001209259033</v>
          </cell>
          <cell r="JS162">
            <v>386.06300067901611</v>
          </cell>
          <cell r="JT162">
            <v>824.62600000000009</v>
          </cell>
          <cell r="JU162">
            <v>1748.8779999999999</v>
          </cell>
          <cell r="JV162">
            <v>1948.037</v>
          </cell>
          <cell r="JW162">
            <v>2103.9059999999999</v>
          </cell>
          <cell r="JX162">
            <v>2273.9250000000002</v>
          </cell>
          <cell r="JY162">
            <v>2149.0050000000001</v>
          </cell>
          <cell r="JZ162">
            <v>2958.7980000000002</v>
          </cell>
          <cell r="KA162">
            <v>2314.9319999999998</v>
          </cell>
          <cell r="KB162" t="str">
            <v>#N/A N/A</v>
          </cell>
          <cell r="KC162">
            <v>35.073001861572266</v>
          </cell>
          <cell r="KD162">
            <v>37.220001220703125</v>
          </cell>
          <cell r="KE162">
            <v>41.643001556396484</v>
          </cell>
          <cell r="KF162">
            <v>46.529998779296875</v>
          </cell>
          <cell r="KG162">
            <v>3.1440000534057617</v>
          </cell>
          <cell r="KH162">
            <v>3.0439999103546143</v>
          </cell>
          <cell r="KI162">
            <v>3.2209999999999996</v>
          </cell>
          <cell r="KJ162">
            <v>3.0939999999999999</v>
          </cell>
          <cell r="KK162">
            <v>3.1549999999999998</v>
          </cell>
          <cell r="KL162">
            <v>3.2989999999999999</v>
          </cell>
          <cell r="KM162">
            <v>2.327</v>
          </cell>
          <cell r="KN162">
            <v>1.3659999999999999</v>
          </cell>
          <cell r="KO162">
            <v>1.357</v>
          </cell>
          <cell r="KP162">
            <v>1.333</v>
          </cell>
          <cell r="KQ162" t="str">
            <v>#N/A N/A</v>
          </cell>
          <cell r="KR162">
            <v>7072.8559608459473</v>
          </cell>
          <cell r="KS162">
            <v>8391.6001281738281</v>
          </cell>
          <cell r="KT162">
            <v>9335.6307945251465</v>
          </cell>
          <cell r="KU162">
            <v>10352.673065185547</v>
          </cell>
          <cell r="KV162">
            <v>10863.363726615906</v>
          </cell>
          <cell r="KW162">
            <v>11566.463921785355</v>
          </cell>
          <cell r="KX162">
            <v>12742.126999999997</v>
          </cell>
          <cell r="KY162">
            <v>19240.946</v>
          </cell>
          <cell r="KZ162">
            <v>20336.167999999994</v>
          </cell>
          <cell r="LA162">
            <v>18976.772999999997</v>
          </cell>
          <cell r="LB162">
            <v>19788.82</v>
          </cell>
          <cell r="LC162">
            <v>20282.934999999998</v>
          </cell>
          <cell r="LD162">
            <v>20849.023999999998</v>
          </cell>
          <cell r="LE162">
            <v>20982.018</v>
          </cell>
          <cell r="LF162" t="str">
            <v>#N/A N/A</v>
          </cell>
          <cell r="LG162">
            <v>-9.8000001907348633</v>
          </cell>
          <cell r="LH162">
            <v>-127.30000305175781</v>
          </cell>
          <cell r="LI162">
            <v>-240.30000305175781</v>
          </cell>
          <cell r="LJ162">
            <v>-242.83999633789062</v>
          </cell>
          <cell r="LK162">
            <v>-67.075996398925781</v>
          </cell>
          <cell r="LL162">
            <v>-587.62298583984375</v>
          </cell>
          <cell r="LM162">
            <v>-264.983</v>
          </cell>
          <cell r="LN162">
            <v>-62.651999999999994</v>
          </cell>
          <cell r="LO162">
            <v>-52.163999999999994</v>
          </cell>
          <cell r="LP162">
            <v>-87.268000000000001</v>
          </cell>
          <cell r="LQ162">
            <v>-280.13900000000001</v>
          </cell>
          <cell r="LR162">
            <v>-303.68099999999998</v>
          </cell>
          <cell r="LS162">
            <v>-140.69200000000001</v>
          </cell>
          <cell r="LT162">
            <v>-83.915999999999997</v>
          </cell>
          <cell r="LU162" t="str">
            <v>#N/A N/A</v>
          </cell>
          <cell r="LV162" t="str">
            <v>#N/A N/A</v>
          </cell>
          <cell r="LW162" t="str">
            <v>#N/A N/A</v>
          </cell>
          <cell r="LX162" t="str">
            <v>#N/A N/A</v>
          </cell>
          <cell r="LY162" t="str">
            <v>#N/A N/A</v>
          </cell>
          <cell r="LZ162" t="str">
            <v>#N/A N/A</v>
          </cell>
          <cell r="MA162" t="str">
            <v>#N/A N/A</v>
          </cell>
          <cell r="MB162" t="str">
            <v>#N/A N/A</v>
          </cell>
          <cell r="MC162" t="str">
            <v>#N/A N/A</v>
          </cell>
          <cell r="MD162" t="str">
            <v>#N/A N/A</v>
          </cell>
          <cell r="ME162">
            <v>14.616</v>
          </cell>
          <cell r="MF162">
            <v>35.616</v>
          </cell>
          <cell r="MG162">
            <v>50.295999999999999</v>
          </cell>
          <cell r="MH162">
            <v>0.36799999999999999</v>
          </cell>
          <cell r="MI162">
            <v>22.701999999999998</v>
          </cell>
          <cell r="MJ162" t="str">
            <v>#N/A N/A</v>
          </cell>
          <cell r="MK162" t="str">
            <v>#N/A N/A</v>
          </cell>
          <cell r="ML162" t="str">
            <v>#N/A N/A</v>
          </cell>
          <cell r="MM162" t="str">
            <v>#N/A N/A</v>
          </cell>
          <cell r="MN162" t="str">
            <v>#N/A N/A</v>
          </cell>
          <cell r="MO162" t="str">
            <v>#N/A N/A</v>
          </cell>
          <cell r="MP162" t="str">
            <v>#N/A N/A</v>
          </cell>
          <cell r="MQ162" t="str">
            <v>#N/A N/A</v>
          </cell>
          <cell r="MR162" t="str">
            <v>#N/A N/A</v>
          </cell>
          <cell r="MS162" t="str">
            <v>#N/A N/A</v>
          </cell>
          <cell r="MT162" t="str">
            <v>#N/A N/A</v>
          </cell>
          <cell r="MU162">
            <v>53.007999999999996</v>
          </cell>
          <cell r="MV162">
            <v>-4.0220000000000002</v>
          </cell>
          <cell r="MW162">
            <v>-73.337000000000003</v>
          </cell>
          <cell r="MX162">
            <v>91.248999999999995</v>
          </cell>
          <cell r="MY162" t="str">
            <v>#N/A N/A</v>
          </cell>
          <cell r="MZ162">
            <v>-141.10000610351562</v>
          </cell>
          <cell r="NA162">
            <v>-85</v>
          </cell>
          <cell r="NB162">
            <v>-436.10000610351562</v>
          </cell>
          <cell r="NC162">
            <v>-290.90899658203125</v>
          </cell>
          <cell r="ND162">
            <v>-308.7080078125</v>
          </cell>
          <cell r="NE162">
            <v>-83.199996948242187</v>
          </cell>
          <cell r="NF162">
            <v>-6.0449999999999999</v>
          </cell>
          <cell r="NG162" t="str">
            <v>#N/A N/A</v>
          </cell>
          <cell r="NH162" t="str">
            <v>#N/A N/A</v>
          </cell>
          <cell r="NI162">
            <v>0</v>
          </cell>
          <cell r="NJ162">
            <v>-0.252</v>
          </cell>
          <cell r="NK162">
            <v>0</v>
          </cell>
          <cell r="NL162">
            <v>0</v>
          </cell>
          <cell r="NM162">
            <v>-420.09399999999999</v>
          </cell>
          <cell r="NN162" t="str">
            <v>#N/A N/A</v>
          </cell>
          <cell r="NO162">
            <v>142.19999694824219</v>
          </cell>
          <cell r="NP162">
            <v>166.80000305175781</v>
          </cell>
          <cell r="NQ162">
            <v>134.69999694824219</v>
          </cell>
          <cell r="NR162">
            <v>144.17399597167969</v>
          </cell>
          <cell r="NS162">
            <v>119.53199768066406</v>
          </cell>
          <cell r="NT162">
            <v>131.40800476074219</v>
          </cell>
          <cell r="NU162">
            <v>164.46599999999998</v>
          </cell>
          <cell r="NV162">
            <v>163.59299999999999</v>
          </cell>
          <cell r="NW162">
            <v>159.249</v>
          </cell>
          <cell r="NX162">
            <v>157.25799999999998</v>
          </cell>
          <cell r="NY162">
            <v>220.90199999999999</v>
          </cell>
          <cell r="NZ162">
            <v>131.387</v>
          </cell>
          <cell r="OA162">
            <v>83.784999999999997</v>
          </cell>
          <cell r="OB162">
            <v>92.685999999999993</v>
          </cell>
          <cell r="OC162" t="str">
            <v>#N/A N/A</v>
          </cell>
          <cell r="OD162" t="str">
            <v>CLP</v>
          </cell>
        </row>
        <row r="163">
          <cell r="C163" t="str">
            <v>COVADONGA</v>
          </cell>
          <cell r="D163" t="str">
            <v>#N/A N/A</v>
          </cell>
          <cell r="E163" t="str">
            <v>#N/A N/A</v>
          </cell>
          <cell r="F163" t="str">
            <v>#N/A N/A</v>
          </cell>
          <cell r="G163" t="str">
            <v>#N/A N/A</v>
          </cell>
          <cell r="H163" t="str">
            <v>#N/A N/A</v>
          </cell>
          <cell r="I163" t="str">
            <v>#N/A N/A</v>
          </cell>
          <cell r="J163" t="str">
            <v>#N/A N/A</v>
          </cell>
          <cell r="K163" t="str">
            <v>#N/A N/A</v>
          </cell>
          <cell r="L163">
            <v>696.78899999999999</v>
          </cell>
          <cell r="M163">
            <v>493.1</v>
          </cell>
          <cell r="N163">
            <v>678.55</v>
          </cell>
          <cell r="O163">
            <v>651.55399999999997</v>
          </cell>
          <cell r="P163">
            <v>1948.2560000000001</v>
          </cell>
          <cell r="Q163">
            <v>711.86599999999999</v>
          </cell>
          <cell r="R163" t="str">
            <v>#N/A N/A</v>
          </cell>
          <cell r="S163" t="str">
            <v>#N/A N/A</v>
          </cell>
          <cell r="T163" t="str">
            <v>#N/A N/A</v>
          </cell>
          <cell r="U163" t="str">
            <v>#N/A N/A</v>
          </cell>
          <cell r="V163" t="str">
            <v>#N/A N/A</v>
          </cell>
          <cell r="W163" t="str">
            <v>#N/A N/A</v>
          </cell>
          <cell r="X163" t="str">
            <v>#N/A N/A</v>
          </cell>
          <cell r="Y163" t="str">
            <v>#N/A N/A</v>
          </cell>
          <cell r="Z163" t="str">
            <v>#N/A N/A</v>
          </cell>
          <cell r="AA163" t="str">
            <v>#N/A N/A</v>
          </cell>
          <cell r="AB163" t="str">
            <v>#N/A N/A</v>
          </cell>
          <cell r="AC163" t="str">
            <v>#N/A N/A</v>
          </cell>
          <cell r="AD163" t="str">
            <v>#N/A N/A</v>
          </cell>
          <cell r="AE163" t="str">
            <v>#N/A N/A</v>
          </cell>
          <cell r="AF163" t="str">
            <v>#N/A N/A</v>
          </cell>
          <cell r="AG163" t="str">
            <v>#N/A N/A</v>
          </cell>
          <cell r="AH163" t="str">
            <v>#N/A N/A</v>
          </cell>
          <cell r="AI163" t="str">
            <v>#N/A N/A</v>
          </cell>
          <cell r="AJ163" t="str">
            <v>#N/A N/A</v>
          </cell>
          <cell r="AK163" t="str">
            <v>#N/A N/A</v>
          </cell>
          <cell r="AL163" t="str">
            <v>#N/A N/A</v>
          </cell>
          <cell r="AM163" t="str">
            <v>#N/A N/A</v>
          </cell>
          <cell r="AN163" t="str">
            <v>#N/A N/A</v>
          </cell>
          <cell r="AO163" t="str">
            <v>#N/A N/A</v>
          </cell>
          <cell r="AP163" t="str">
            <v>#N/A N/A</v>
          </cell>
          <cell r="AQ163" t="str">
            <v>#N/A N/A</v>
          </cell>
          <cell r="AR163" t="str">
            <v>#N/A N/A</v>
          </cell>
          <cell r="AS163" t="str">
            <v>#N/A N/A</v>
          </cell>
          <cell r="AT163" t="str">
            <v>#N/A N/A</v>
          </cell>
          <cell r="AU163" t="str">
            <v>#N/A N/A</v>
          </cell>
          <cell r="AV163" t="str">
            <v>#N/A N/A</v>
          </cell>
          <cell r="AW163" t="str">
            <v>#N/A N/A</v>
          </cell>
          <cell r="AX163" t="str">
            <v>#N/A N/A</v>
          </cell>
          <cell r="AY163" t="str">
            <v>#N/A N/A</v>
          </cell>
          <cell r="AZ163" t="str">
            <v>#N/A N/A</v>
          </cell>
          <cell r="BA163" t="str">
            <v>#N/A N/A</v>
          </cell>
          <cell r="BB163" t="str">
            <v>#N/A N/A</v>
          </cell>
          <cell r="BC163" t="str">
            <v>#N/A N/A</v>
          </cell>
          <cell r="BD163" t="str">
            <v>#N/A N/A</v>
          </cell>
          <cell r="BE163">
            <v>641.33999999999992</v>
          </cell>
          <cell r="BF163">
            <v>439.78399999999999</v>
          </cell>
          <cell r="BG163">
            <v>611.94499999999994</v>
          </cell>
          <cell r="BH163">
            <v>525.34</v>
          </cell>
          <cell r="BI163">
            <v>1761.3039999999999</v>
          </cell>
          <cell r="BJ163">
            <v>658.43099999999993</v>
          </cell>
          <cell r="BK163" t="str">
            <v>#N/A N/A</v>
          </cell>
          <cell r="BL163" t="str">
            <v>#N/A N/A</v>
          </cell>
          <cell r="BM163" t="str">
            <v>#N/A N/A</v>
          </cell>
          <cell r="BN163" t="str">
            <v>#N/A N/A</v>
          </cell>
          <cell r="BO163" t="str">
            <v>#N/A N/A</v>
          </cell>
          <cell r="BP163" t="str">
            <v>#N/A N/A</v>
          </cell>
          <cell r="BQ163" t="str">
            <v>#N/A N/A</v>
          </cell>
          <cell r="BR163" t="str">
            <v>#N/A N/A</v>
          </cell>
          <cell r="BS163" t="str">
            <v>#N/A N/A</v>
          </cell>
          <cell r="BT163">
            <v>0</v>
          </cell>
          <cell r="BU163">
            <v>3.6459999999999999</v>
          </cell>
          <cell r="BV163" t="str">
            <v>#N/A N/A</v>
          </cell>
          <cell r="BW163">
            <v>502.46899999999999</v>
          </cell>
          <cell r="BX163">
            <v>9.4469999999999992</v>
          </cell>
          <cell r="BY163">
            <v>3.0909999999999997</v>
          </cell>
          <cell r="BZ163" t="str">
            <v>#N/A N/A</v>
          </cell>
          <cell r="CA163" t="str">
            <v>#N/A N/A</v>
          </cell>
          <cell r="CB163" t="str">
            <v>#N/A N/A</v>
          </cell>
          <cell r="CC163" t="str">
            <v>#N/A N/A</v>
          </cell>
          <cell r="CD163" t="str">
            <v>#N/A N/A</v>
          </cell>
          <cell r="CE163" t="str">
            <v>#N/A N/A</v>
          </cell>
          <cell r="CF163" t="str">
            <v>#N/A N/A</v>
          </cell>
          <cell r="CG163" t="str">
            <v>#N/A N/A</v>
          </cell>
          <cell r="CH163" t="str">
            <v>#N/A N/A</v>
          </cell>
          <cell r="CI163" t="str">
            <v>#N/A N/A</v>
          </cell>
          <cell r="CJ163" t="str">
            <v>#N/A N/A</v>
          </cell>
          <cell r="CK163" t="str">
            <v>#N/A N/A</v>
          </cell>
          <cell r="CL163" t="str">
            <v>#N/A N/A</v>
          </cell>
          <cell r="CM163" t="str">
            <v>#N/A N/A</v>
          </cell>
          <cell r="CN163" t="str">
            <v>#N/A N/A</v>
          </cell>
          <cell r="CO163" t="str">
            <v>#N/A N/A</v>
          </cell>
          <cell r="CP163" t="str">
            <v>#N/A N/A</v>
          </cell>
          <cell r="CQ163" t="str">
            <v>#N/A N/A</v>
          </cell>
          <cell r="CR163" t="str">
            <v>#N/A N/A</v>
          </cell>
          <cell r="CS163" t="str">
            <v>#N/A N/A</v>
          </cell>
          <cell r="CT163" t="str">
            <v>#N/A N/A</v>
          </cell>
          <cell r="CU163" t="str">
            <v>#N/A N/A</v>
          </cell>
          <cell r="CV163" t="str">
            <v>#N/A N/A</v>
          </cell>
          <cell r="CW163" t="str">
            <v>#N/A N/A</v>
          </cell>
          <cell r="CX163">
            <v>641.43099999999993</v>
          </cell>
          <cell r="CY163">
            <v>440.08499999999998</v>
          </cell>
          <cell r="CZ163">
            <v>612.12699999999995</v>
          </cell>
          <cell r="DA163">
            <v>525.46199999999999</v>
          </cell>
          <cell r="DB163">
            <v>1761.453</v>
          </cell>
          <cell r="DC163">
            <v>657.73800000000006</v>
          </cell>
          <cell r="DD163" t="str">
            <v>#N/A N/A</v>
          </cell>
          <cell r="DE163" t="str">
            <v>#N/A N/A</v>
          </cell>
          <cell r="DF163" t="str">
            <v>#N/A N/A</v>
          </cell>
          <cell r="DG163" t="str">
            <v>#N/A N/A</v>
          </cell>
          <cell r="DH163" t="str">
            <v>#N/A N/A</v>
          </cell>
          <cell r="DI163" t="str">
            <v>#N/A N/A</v>
          </cell>
          <cell r="DJ163" t="str">
            <v>#N/A N/A</v>
          </cell>
          <cell r="DK163" t="str">
            <v>#N/A N/A</v>
          </cell>
          <cell r="DL163" t="str">
            <v>#N/A N/A</v>
          </cell>
          <cell r="DM163">
            <v>0.16999999999999998</v>
          </cell>
          <cell r="DN163">
            <v>-5.1179999999999994</v>
          </cell>
          <cell r="DO163">
            <v>7.8479999999999999</v>
          </cell>
          <cell r="DP163">
            <v>1.147</v>
          </cell>
          <cell r="DQ163">
            <v>201.68899999999999</v>
          </cell>
          <cell r="DR163">
            <v>5.1229999999999993</v>
          </cell>
          <cell r="DS163" t="str">
            <v>#N/A N/A</v>
          </cell>
          <cell r="DT163" t="str">
            <v>#N/A N/A</v>
          </cell>
          <cell r="DU163" t="str">
            <v>#N/A N/A</v>
          </cell>
          <cell r="DV163" t="str">
            <v>#N/A N/A</v>
          </cell>
          <cell r="DW163" t="str">
            <v>#N/A N/A</v>
          </cell>
          <cell r="DX163" t="str">
            <v>#N/A N/A</v>
          </cell>
          <cell r="DY163" t="str">
            <v>#N/A N/A</v>
          </cell>
          <cell r="DZ163" t="str">
            <v>#N/A N/A</v>
          </cell>
          <cell r="EA163" t="str">
            <v>#N/A N/A</v>
          </cell>
          <cell r="EB163">
            <v>641.26099999999997</v>
          </cell>
          <cell r="EC163">
            <v>445.20299999999997</v>
          </cell>
          <cell r="ED163">
            <v>604.279</v>
          </cell>
          <cell r="EE163">
            <v>524.31500000000005</v>
          </cell>
          <cell r="EF163">
            <v>1559.7639999999999</v>
          </cell>
          <cell r="EG163">
            <v>652.61500000000001</v>
          </cell>
          <cell r="EH163" t="str">
            <v>#N/A N/A</v>
          </cell>
          <cell r="EI163" t="str">
            <v>#N/A N/A</v>
          </cell>
          <cell r="EJ163" t="str">
            <v>#N/A N/A</v>
          </cell>
          <cell r="EK163" t="str">
            <v>#N/A N/A</v>
          </cell>
          <cell r="EL163" t="str">
            <v>#N/A N/A</v>
          </cell>
          <cell r="EM163" t="str">
            <v>#N/A N/A</v>
          </cell>
          <cell r="EN163" t="str">
            <v>#N/A N/A</v>
          </cell>
          <cell r="EO163" t="str">
            <v>#N/A N/A</v>
          </cell>
          <cell r="EP163" t="str">
            <v>#N/A N/A</v>
          </cell>
          <cell r="EQ163">
            <v>0.89999999999999991</v>
          </cell>
          <cell r="ER163">
            <v>0.65400000000000003</v>
          </cell>
          <cell r="ES163">
            <v>0.68499999999999994</v>
          </cell>
          <cell r="ET163">
            <v>143.756</v>
          </cell>
          <cell r="EU163">
            <v>91.155000000000001</v>
          </cell>
          <cell r="EV163">
            <v>0.98299999999999998</v>
          </cell>
          <cell r="EW163" t="str">
            <v>#N/A N/A</v>
          </cell>
          <cell r="EX163" t="str">
            <v>#N/A N/A</v>
          </cell>
          <cell r="EY163" t="str">
            <v>#N/A N/A</v>
          </cell>
          <cell r="EZ163" t="str">
            <v>#N/A N/A</v>
          </cell>
          <cell r="FA163" t="str">
            <v>#N/A N/A</v>
          </cell>
          <cell r="FB163" t="str">
            <v>#N/A N/A</v>
          </cell>
          <cell r="FC163" t="str">
            <v>#N/A N/A</v>
          </cell>
          <cell r="FD163" t="str">
            <v>#N/A N/A</v>
          </cell>
          <cell r="FE163" t="str">
            <v>#N/A N/A</v>
          </cell>
          <cell r="FF163">
            <v>128.417</v>
          </cell>
          <cell r="FG163">
            <v>90.59899999999999</v>
          </cell>
          <cell r="FH163">
            <v>47.763999999999996</v>
          </cell>
          <cell r="FI163">
            <v>112.12299999999999</v>
          </cell>
          <cell r="FJ163">
            <v>347.10999999999996</v>
          </cell>
          <cell r="FK163">
            <v>150.78</v>
          </cell>
          <cell r="FL163" t="str">
            <v>#N/A N/A</v>
          </cell>
          <cell r="FM163" t="str">
            <v>#N/A N/A</v>
          </cell>
          <cell r="FN163" t="str">
            <v>#N/A N/A</v>
          </cell>
          <cell r="FO163" t="str">
            <v>#N/A N/A</v>
          </cell>
          <cell r="FP163" t="str">
            <v>#N/A N/A</v>
          </cell>
          <cell r="FQ163" t="str">
            <v>#N/A N/A</v>
          </cell>
          <cell r="FR163" t="str">
            <v>#N/A N/A</v>
          </cell>
          <cell r="FS163" t="str">
            <v>#N/A N/A</v>
          </cell>
          <cell r="FT163" t="str">
            <v>#N/A N/A</v>
          </cell>
          <cell r="FU163">
            <v>51.058</v>
          </cell>
          <cell r="FV163">
            <v>50.347999999999999</v>
          </cell>
          <cell r="FW163">
            <v>55.942</v>
          </cell>
          <cell r="FX163">
            <v>0</v>
          </cell>
          <cell r="FY163">
            <v>0</v>
          </cell>
          <cell r="FZ163">
            <v>0</v>
          </cell>
          <cell r="GA163" t="str">
            <v>#N/A N/A</v>
          </cell>
          <cell r="GB163" t="str">
            <v>#N/A N/A</v>
          </cell>
          <cell r="GC163" t="str">
            <v>#N/A N/A</v>
          </cell>
          <cell r="GD163" t="str">
            <v>#N/A N/A</v>
          </cell>
          <cell r="GE163" t="str">
            <v>#N/A N/A</v>
          </cell>
          <cell r="GF163" t="str">
            <v>#N/A N/A</v>
          </cell>
          <cell r="GG163" t="str">
            <v>#N/A N/A</v>
          </cell>
          <cell r="GH163" t="str">
            <v>#N/A N/A</v>
          </cell>
          <cell r="GI163" t="str">
            <v>#N/A N/A</v>
          </cell>
          <cell r="GJ163" t="str">
            <v>#N/A N/A</v>
          </cell>
          <cell r="GK163" t="str">
            <v>#N/A N/A</v>
          </cell>
          <cell r="GL163" t="str">
            <v>#N/A N/A</v>
          </cell>
          <cell r="GM163" t="str">
            <v>#N/A N/A</v>
          </cell>
          <cell r="GN163" t="str">
            <v>#N/A N/A</v>
          </cell>
          <cell r="GO163" t="str">
            <v>#N/A N/A</v>
          </cell>
          <cell r="GP163" t="str">
            <v>#N/A N/A</v>
          </cell>
          <cell r="GQ163" t="str">
            <v>#N/A N/A</v>
          </cell>
          <cell r="GR163" t="str">
            <v>#N/A N/A</v>
          </cell>
          <cell r="GS163" t="str">
            <v>#N/A N/A</v>
          </cell>
          <cell r="GT163" t="str">
            <v>#N/A N/A</v>
          </cell>
          <cell r="GU163" t="str">
            <v>#N/A N/A</v>
          </cell>
          <cell r="GV163" t="str">
            <v>#N/A N/A</v>
          </cell>
          <cell r="GW163" t="str">
            <v>#N/A N/A</v>
          </cell>
          <cell r="GX163" t="str">
            <v>#N/A N/A</v>
          </cell>
          <cell r="GY163" t="str">
            <v>#N/A N/A</v>
          </cell>
          <cell r="GZ163" t="str">
            <v>#N/A N/A</v>
          </cell>
          <cell r="HA163" t="str">
            <v>#N/A N/A</v>
          </cell>
          <cell r="HB163" t="str">
            <v>#N/A N/A</v>
          </cell>
          <cell r="HC163" t="str">
            <v>#N/A N/A</v>
          </cell>
          <cell r="HD163" t="str">
            <v>#N/A N/A</v>
          </cell>
          <cell r="HE163" t="str">
            <v>#N/A N/A</v>
          </cell>
          <cell r="HF163" t="str">
            <v>#N/A N/A</v>
          </cell>
          <cell r="HG163" t="str">
            <v>#N/A N/A</v>
          </cell>
          <cell r="HH163" t="str">
            <v>#N/A N/A</v>
          </cell>
          <cell r="HI163" t="str">
            <v>#N/A N/A</v>
          </cell>
          <cell r="HJ163" t="str">
            <v>#N/A N/A</v>
          </cell>
          <cell r="HK163" t="str">
            <v>#N/A N/A</v>
          </cell>
          <cell r="HL163" t="str">
            <v>#N/A N/A</v>
          </cell>
          <cell r="HM163" t="str">
            <v>#N/A N/A</v>
          </cell>
          <cell r="HN163" t="str">
            <v>#N/A N/A</v>
          </cell>
          <cell r="HO163" t="str">
            <v>#N/A N/A</v>
          </cell>
          <cell r="HP163" t="str">
            <v>#N/A N/A</v>
          </cell>
          <cell r="HQ163" t="str">
            <v>#N/A N/A</v>
          </cell>
          <cell r="HR163" t="str">
            <v>#N/A N/A</v>
          </cell>
          <cell r="HS163" t="str">
            <v>#N/A N/A</v>
          </cell>
          <cell r="HT163" t="str">
            <v>#N/A N/A</v>
          </cell>
          <cell r="HU163" t="str">
            <v>#N/A N/A</v>
          </cell>
          <cell r="HV163" t="str">
            <v>#N/A N/A</v>
          </cell>
          <cell r="HW163" t="str">
            <v>#N/A N/A</v>
          </cell>
          <cell r="HX163" t="str">
            <v>#N/A N/A</v>
          </cell>
          <cell r="HY163" t="str">
            <v>#N/A N/A</v>
          </cell>
          <cell r="HZ163" t="str">
            <v>#N/A N/A</v>
          </cell>
          <cell r="IA163" t="str">
            <v>#N/A N/A</v>
          </cell>
          <cell r="IB163" t="str">
            <v>#N/A N/A</v>
          </cell>
          <cell r="IC163">
            <v>11034.41</v>
          </cell>
          <cell r="ID163">
            <v>10166.197</v>
          </cell>
          <cell r="IE163">
            <v>12589.067999999999</v>
          </cell>
          <cell r="IF163">
            <v>11507.388999999999</v>
          </cell>
          <cell r="IG163">
            <v>13099.736999999999</v>
          </cell>
          <cell r="IH163">
            <v>11789.880999999999</v>
          </cell>
          <cell r="II163" t="str">
            <v>#N/A N/A</v>
          </cell>
          <cell r="IJ163" t="str">
            <v>#N/A N/A</v>
          </cell>
          <cell r="IK163" t="str">
            <v>#N/A N/A</v>
          </cell>
          <cell r="IL163" t="str">
            <v>#N/A N/A</v>
          </cell>
          <cell r="IM163" t="str">
            <v>#N/A N/A</v>
          </cell>
          <cell r="IN163" t="str">
            <v>#N/A N/A</v>
          </cell>
          <cell r="IO163" t="str">
            <v>#N/A N/A</v>
          </cell>
          <cell r="IP163" t="str">
            <v>#N/A N/A</v>
          </cell>
          <cell r="IQ163" t="str">
            <v>#N/A N/A</v>
          </cell>
          <cell r="IR163" t="str">
            <v>#N/A N/A</v>
          </cell>
          <cell r="IS163" t="str">
            <v>#N/A N/A</v>
          </cell>
          <cell r="IT163" t="str">
            <v>#N/A N/A</v>
          </cell>
          <cell r="IU163" t="str">
            <v>#N/A N/A</v>
          </cell>
          <cell r="IV163" t="str">
            <v>#N/A N/A</v>
          </cell>
          <cell r="IW163" t="str">
            <v>#N/A N/A</v>
          </cell>
          <cell r="IX163" t="str">
            <v>#N/A N/A</v>
          </cell>
          <cell r="IY163" t="str">
            <v>#N/A N/A</v>
          </cell>
          <cell r="IZ163" t="str">
            <v>#N/A N/A</v>
          </cell>
          <cell r="JA163" t="str">
            <v>#N/A N/A</v>
          </cell>
          <cell r="JB163" t="str">
            <v>#N/A N/A</v>
          </cell>
          <cell r="JC163" t="str">
            <v>#N/A N/A</v>
          </cell>
          <cell r="JD163" t="str">
            <v>#N/A N/A</v>
          </cell>
          <cell r="JE163" t="str">
            <v>#N/A N/A</v>
          </cell>
          <cell r="JF163" t="str">
            <v>#N/A N/A</v>
          </cell>
          <cell r="JG163">
            <v>0</v>
          </cell>
          <cell r="JH163">
            <v>0</v>
          </cell>
          <cell r="JI163">
            <v>0</v>
          </cell>
          <cell r="JJ163">
            <v>0</v>
          </cell>
          <cell r="JK163">
            <v>0</v>
          </cell>
          <cell r="JL163">
            <v>0</v>
          </cell>
          <cell r="JM163" t="str">
            <v>#N/A N/A</v>
          </cell>
          <cell r="JN163" t="str">
            <v>#N/A N/A</v>
          </cell>
          <cell r="JO163" t="str">
            <v>#N/A N/A</v>
          </cell>
          <cell r="JP163" t="str">
            <v>#N/A N/A</v>
          </cell>
          <cell r="JQ163" t="str">
            <v>#N/A N/A</v>
          </cell>
          <cell r="JR163" t="str">
            <v>#N/A N/A</v>
          </cell>
          <cell r="JS163" t="str">
            <v>#N/A N/A</v>
          </cell>
          <cell r="JT163" t="str">
            <v>#N/A N/A</v>
          </cell>
          <cell r="JU163" t="str">
            <v>#N/A N/A</v>
          </cell>
          <cell r="JV163">
            <v>1569.0540000000001</v>
          </cell>
          <cell r="JW163">
            <v>1355.059</v>
          </cell>
          <cell r="JX163">
            <v>2277.8939999999998</v>
          </cell>
          <cell r="JY163">
            <v>2117.9059999999999</v>
          </cell>
          <cell r="JZ163">
            <v>3250.6639999999998</v>
          </cell>
          <cell r="KA163">
            <v>2280.625</v>
          </cell>
          <cell r="KB163" t="str">
            <v>#N/A N/A</v>
          </cell>
          <cell r="KC163" t="str">
            <v>#N/A N/A</v>
          </cell>
          <cell r="KD163" t="str">
            <v>#N/A N/A</v>
          </cell>
          <cell r="KE163" t="str">
            <v>#N/A N/A</v>
          </cell>
          <cell r="KF163" t="str">
            <v>#N/A N/A</v>
          </cell>
          <cell r="KG163" t="str">
            <v>#N/A N/A</v>
          </cell>
          <cell r="KH163" t="str">
            <v>#N/A N/A</v>
          </cell>
          <cell r="KI163" t="str">
            <v>#N/A N/A</v>
          </cell>
          <cell r="KJ163" t="str">
            <v>#N/A N/A</v>
          </cell>
          <cell r="KK163">
            <v>0</v>
          </cell>
          <cell r="KL163">
            <v>0</v>
          </cell>
          <cell r="KM163">
            <v>0</v>
          </cell>
          <cell r="KN163">
            <v>0</v>
          </cell>
          <cell r="KO163">
            <v>0</v>
          </cell>
          <cell r="KP163">
            <v>0</v>
          </cell>
          <cell r="KQ163" t="str">
            <v>#N/A N/A</v>
          </cell>
          <cell r="KR163" t="str">
            <v>#N/A N/A</v>
          </cell>
          <cell r="KS163" t="str">
            <v>#N/A N/A</v>
          </cell>
          <cell r="KT163" t="str">
            <v>#N/A N/A</v>
          </cell>
          <cell r="KU163" t="str">
            <v>#N/A N/A</v>
          </cell>
          <cell r="KV163" t="str">
            <v>#N/A N/A</v>
          </cell>
          <cell r="KW163" t="str">
            <v>#N/A N/A</v>
          </cell>
          <cell r="KX163" t="str">
            <v>#N/A N/A</v>
          </cell>
          <cell r="KY163" t="str">
            <v>#N/A N/A</v>
          </cell>
          <cell r="KZ163">
            <v>9465.3559999999998</v>
          </cell>
          <cell r="LA163">
            <v>8811.1379999999972</v>
          </cell>
          <cell r="LB163">
            <v>10311.173999999999</v>
          </cell>
          <cell r="LC163">
            <v>9389.4830000000002</v>
          </cell>
          <cell r="LD163">
            <v>9849.0730000000003</v>
          </cell>
          <cell r="LE163">
            <v>9509.2560000000012</v>
          </cell>
          <cell r="LF163" t="str">
            <v>#N/A N/A</v>
          </cell>
          <cell r="LG163" t="str">
            <v>#N/A N/A</v>
          </cell>
          <cell r="LH163" t="str">
            <v>#N/A N/A</v>
          </cell>
          <cell r="LI163" t="str">
            <v>#N/A N/A</v>
          </cell>
          <cell r="LJ163" t="str">
            <v>#N/A N/A</v>
          </cell>
          <cell r="LK163" t="str">
            <v>#N/A N/A</v>
          </cell>
          <cell r="LL163" t="str">
            <v>#N/A N/A</v>
          </cell>
          <cell r="LM163" t="str">
            <v>#N/A N/A</v>
          </cell>
          <cell r="LN163" t="str">
            <v>#N/A N/A</v>
          </cell>
          <cell r="LO163">
            <v>0</v>
          </cell>
          <cell r="LP163">
            <v>0</v>
          </cell>
          <cell r="LQ163">
            <v>0</v>
          </cell>
          <cell r="LR163">
            <v>0</v>
          </cell>
          <cell r="LS163">
            <v>0</v>
          </cell>
          <cell r="LT163">
            <v>0</v>
          </cell>
          <cell r="LU163" t="str">
            <v>#N/A N/A</v>
          </cell>
          <cell r="LV163" t="str">
            <v>#N/A N/A</v>
          </cell>
          <cell r="LW163" t="str">
            <v>#N/A N/A</v>
          </cell>
          <cell r="LX163" t="str">
            <v>#N/A N/A</v>
          </cell>
          <cell r="LY163" t="str">
            <v>#N/A N/A</v>
          </cell>
          <cell r="LZ163" t="str">
            <v>#N/A N/A</v>
          </cell>
          <cell r="MA163" t="str">
            <v>#N/A N/A</v>
          </cell>
          <cell r="MB163" t="str">
            <v>#N/A N/A</v>
          </cell>
          <cell r="MC163" t="str">
            <v>#N/A N/A</v>
          </cell>
          <cell r="MD163" t="str">
            <v>#N/A N/A</v>
          </cell>
          <cell r="ME163" t="str">
            <v>#N/A N/A</v>
          </cell>
          <cell r="MF163" t="str">
            <v>#N/A N/A</v>
          </cell>
          <cell r="MG163" t="str">
            <v>#N/A N/A</v>
          </cell>
          <cell r="MH163" t="str">
            <v>#N/A N/A</v>
          </cell>
          <cell r="MI163" t="str">
            <v>#N/A N/A</v>
          </cell>
          <cell r="MJ163" t="str">
            <v>#N/A N/A</v>
          </cell>
          <cell r="MK163" t="str">
            <v>#N/A N/A</v>
          </cell>
          <cell r="ML163" t="str">
            <v>#N/A N/A</v>
          </cell>
          <cell r="MM163" t="str">
            <v>#N/A N/A</v>
          </cell>
          <cell r="MN163" t="str">
            <v>#N/A N/A</v>
          </cell>
          <cell r="MO163" t="str">
            <v>#N/A N/A</v>
          </cell>
          <cell r="MP163" t="str">
            <v>#N/A N/A</v>
          </cell>
          <cell r="MQ163" t="str">
            <v>#N/A N/A</v>
          </cell>
          <cell r="MR163" t="str">
            <v>#N/A N/A</v>
          </cell>
          <cell r="MS163" t="str">
            <v>#N/A N/A</v>
          </cell>
          <cell r="MT163" t="str">
            <v>#N/A N/A</v>
          </cell>
          <cell r="MU163" t="str">
            <v>#N/A N/A</v>
          </cell>
          <cell r="MV163" t="str">
            <v>#N/A N/A</v>
          </cell>
          <cell r="MW163">
            <v>18.756999999999998</v>
          </cell>
          <cell r="MX163">
            <v>242.25899999999999</v>
          </cell>
          <cell r="MY163" t="str">
            <v>#N/A N/A</v>
          </cell>
          <cell r="MZ163" t="str">
            <v>#N/A N/A</v>
          </cell>
          <cell r="NA163" t="str">
            <v>#N/A N/A</v>
          </cell>
          <cell r="NB163" t="str">
            <v>#N/A N/A</v>
          </cell>
          <cell r="NC163" t="str">
            <v>#N/A N/A</v>
          </cell>
          <cell r="ND163" t="str">
            <v>#N/A N/A</v>
          </cell>
          <cell r="NE163" t="str">
            <v>#N/A N/A</v>
          </cell>
          <cell r="NF163" t="str">
            <v>#N/A N/A</v>
          </cell>
          <cell r="NG163" t="str">
            <v>#N/A N/A</v>
          </cell>
          <cell r="NH163">
            <v>-669.33899999999994</v>
          </cell>
          <cell r="NI163">
            <v>-457.10899999999998</v>
          </cell>
          <cell r="NJ163">
            <v>0</v>
          </cell>
          <cell r="NK163">
            <v>0</v>
          </cell>
          <cell r="NL163">
            <v>-737.48</v>
          </cell>
          <cell r="NM163">
            <v>-613.12900000000002</v>
          </cell>
          <cell r="NN163" t="str">
            <v>#N/A N/A</v>
          </cell>
          <cell r="NO163" t="str">
            <v>#N/A N/A</v>
          </cell>
          <cell r="NP163" t="str">
            <v>#N/A N/A</v>
          </cell>
          <cell r="NQ163" t="str">
            <v>#N/A N/A</v>
          </cell>
          <cell r="NR163" t="str">
            <v>#N/A N/A</v>
          </cell>
          <cell r="NS163" t="str">
            <v>#N/A N/A</v>
          </cell>
          <cell r="NT163" t="str">
            <v>#N/A N/A</v>
          </cell>
          <cell r="NU163" t="str">
            <v>#N/A N/A</v>
          </cell>
          <cell r="NV163" t="str">
            <v>#N/A N/A</v>
          </cell>
          <cell r="NW163" t="str">
            <v>#N/A N/A</v>
          </cell>
          <cell r="NX163" t="str">
            <v>#N/A N/A</v>
          </cell>
          <cell r="NY163" t="str">
            <v>#N/A N/A</v>
          </cell>
          <cell r="NZ163" t="str">
            <v>#N/A N/A</v>
          </cell>
          <cell r="OA163" t="str">
            <v>#N/A N/A</v>
          </cell>
          <cell r="OB163" t="str">
            <v>#N/A N/A</v>
          </cell>
          <cell r="OC163" t="str">
            <v>#N/A N/A</v>
          </cell>
          <cell r="OD163" t="str">
            <v>CLP</v>
          </cell>
        </row>
        <row r="164">
          <cell r="C164" t="str">
            <v>UNESPA</v>
          </cell>
          <cell r="D164" t="str">
            <v>#N/A N/A</v>
          </cell>
          <cell r="E164" t="str">
            <v>#N/A N/A</v>
          </cell>
          <cell r="F164" t="str">
            <v>#N/A N/A</v>
          </cell>
          <cell r="G164" t="str">
            <v>#N/A N/A</v>
          </cell>
          <cell r="H164" t="str">
            <v>#N/A N/A</v>
          </cell>
          <cell r="I164" t="str">
            <v>#N/A N/A</v>
          </cell>
          <cell r="J164" t="str">
            <v>#N/A N/A</v>
          </cell>
          <cell r="K164" t="str">
            <v>#N/A N/A</v>
          </cell>
          <cell r="L164">
            <v>480.36500000000001</v>
          </cell>
          <cell r="M164">
            <v>464.07799999999997</v>
          </cell>
          <cell r="N164">
            <v>405.483</v>
          </cell>
          <cell r="O164">
            <v>2314.0500000000002</v>
          </cell>
          <cell r="P164">
            <v>1244.9839999999999</v>
          </cell>
          <cell r="Q164">
            <v>527.65099999999995</v>
          </cell>
          <cell r="R164" t="str">
            <v>#N/A N/A</v>
          </cell>
          <cell r="S164" t="str">
            <v>#N/A N/A</v>
          </cell>
          <cell r="T164" t="str">
            <v>#N/A N/A</v>
          </cell>
          <cell r="U164" t="str">
            <v>#N/A N/A</v>
          </cell>
          <cell r="V164" t="str">
            <v>#N/A N/A</v>
          </cell>
          <cell r="W164" t="str">
            <v>#N/A N/A</v>
          </cell>
          <cell r="X164" t="str">
            <v>#N/A N/A</v>
          </cell>
          <cell r="Y164" t="str">
            <v>#N/A N/A</v>
          </cell>
          <cell r="Z164" t="str">
            <v>#N/A N/A</v>
          </cell>
          <cell r="AA164" t="str">
            <v>#N/A N/A</v>
          </cell>
          <cell r="AB164" t="str">
            <v>#N/A N/A</v>
          </cell>
          <cell r="AC164" t="str">
            <v>#N/A N/A</v>
          </cell>
          <cell r="AD164" t="str">
            <v>#N/A N/A</v>
          </cell>
          <cell r="AE164" t="str">
            <v>#N/A N/A</v>
          </cell>
          <cell r="AF164" t="str">
            <v>#N/A N/A</v>
          </cell>
          <cell r="AG164" t="str">
            <v>#N/A N/A</v>
          </cell>
          <cell r="AH164" t="str">
            <v>#N/A N/A</v>
          </cell>
          <cell r="AI164" t="str">
            <v>#N/A N/A</v>
          </cell>
          <cell r="AJ164" t="str">
            <v>#N/A N/A</v>
          </cell>
          <cell r="AK164" t="str">
            <v>#N/A N/A</v>
          </cell>
          <cell r="AL164" t="str">
            <v>#N/A N/A</v>
          </cell>
          <cell r="AM164" t="str">
            <v>#N/A N/A</v>
          </cell>
          <cell r="AN164" t="str">
            <v>#N/A N/A</v>
          </cell>
          <cell r="AO164" t="str">
            <v>#N/A N/A</v>
          </cell>
          <cell r="AP164">
            <v>423.58100000000002</v>
          </cell>
          <cell r="AQ164">
            <v>396.67899999999997</v>
          </cell>
          <cell r="AR164">
            <v>349.63800000000003</v>
          </cell>
          <cell r="AS164">
            <v>1753.7240000000002</v>
          </cell>
          <cell r="AT164">
            <v>742.36699999999996</v>
          </cell>
          <cell r="AU164">
            <v>462.09399999999994</v>
          </cell>
          <cell r="AV164" t="str">
            <v>#N/A N/A</v>
          </cell>
          <cell r="AW164" t="str">
            <v>#N/A N/A</v>
          </cell>
          <cell r="AX164" t="str">
            <v>#N/A N/A</v>
          </cell>
          <cell r="AY164" t="str">
            <v>#N/A N/A</v>
          </cell>
          <cell r="AZ164" t="str">
            <v>#N/A N/A</v>
          </cell>
          <cell r="BA164" t="str">
            <v>#N/A N/A</v>
          </cell>
          <cell r="BB164" t="str">
            <v>#N/A N/A</v>
          </cell>
          <cell r="BC164" t="str">
            <v>#N/A N/A</v>
          </cell>
          <cell r="BD164" t="str">
            <v>#N/A N/A</v>
          </cell>
          <cell r="BE164">
            <v>420.96600000000001</v>
          </cell>
          <cell r="BF164">
            <v>394.07299999999998</v>
          </cell>
          <cell r="BG164">
            <v>347.04699999999997</v>
          </cell>
          <cell r="BH164">
            <v>1751.1299999999999</v>
          </cell>
          <cell r="BI164">
            <v>737.31399999999996</v>
          </cell>
          <cell r="BJ164">
            <v>458.50599999999997</v>
          </cell>
          <cell r="BK164" t="str">
            <v>#N/A N/A</v>
          </cell>
          <cell r="BL164" t="str">
            <v>#N/A N/A</v>
          </cell>
          <cell r="BM164" t="str">
            <v>#N/A N/A</v>
          </cell>
          <cell r="BN164" t="str">
            <v>#N/A N/A</v>
          </cell>
          <cell r="BO164" t="str">
            <v>#N/A N/A</v>
          </cell>
          <cell r="BP164" t="str">
            <v>#N/A N/A</v>
          </cell>
          <cell r="BQ164" t="str">
            <v>#N/A N/A</v>
          </cell>
          <cell r="BR164" t="str">
            <v>#N/A N/A</v>
          </cell>
          <cell r="BS164" t="str">
            <v>#N/A N/A</v>
          </cell>
          <cell r="BT164">
            <v>1.508</v>
          </cell>
          <cell r="BU164">
            <v>4.0449999999999999</v>
          </cell>
          <cell r="BV164">
            <v>6.0049999999999999</v>
          </cell>
          <cell r="BW164">
            <v>52.708999999999996</v>
          </cell>
          <cell r="BX164">
            <v>64.149000000000001</v>
          </cell>
          <cell r="BY164">
            <v>6.165</v>
          </cell>
          <cell r="BZ164" t="str">
            <v>#N/A N/A</v>
          </cell>
          <cell r="CA164" t="str">
            <v>#N/A N/A</v>
          </cell>
          <cell r="CB164" t="str">
            <v>#N/A N/A</v>
          </cell>
          <cell r="CC164" t="str">
            <v>#N/A N/A</v>
          </cell>
          <cell r="CD164" t="str">
            <v>#N/A N/A</v>
          </cell>
          <cell r="CE164" t="str">
            <v>#N/A N/A</v>
          </cell>
          <cell r="CF164" t="str">
            <v>#N/A N/A</v>
          </cell>
          <cell r="CG164" t="str">
            <v>#N/A N/A</v>
          </cell>
          <cell r="CH164" t="str">
            <v>#N/A N/A</v>
          </cell>
          <cell r="CI164" t="str">
            <v>#N/A N/A</v>
          </cell>
          <cell r="CJ164" t="str">
            <v>#N/A N/A</v>
          </cell>
          <cell r="CK164" t="str">
            <v>#N/A N/A</v>
          </cell>
          <cell r="CL164" t="str">
            <v>#N/A N/A</v>
          </cell>
          <cell r="CM164" t="str">
            <v>#N/A N/A</v>
          </cell>
          <cell r="CN164" t="str">
            <v>#N/A N/A</v>
          </cell>
          <cell r="CO164" t="str">
            <v>#N/A N/A</v>
          </cell>
          <cell r="CP164" t="str">
            <v>#N/A N/A</v>
          </cell>
          <cell r="CQ164" t="str">
            <v>#N/A N/A</v>
          </cell>
          <cell r="CR164" t="str">
            <v>#N/A N/A</v>
          </cell>
          <cell r="CS164" t="str">
            <v>#N/A N/A</v>
          </cell>
          <cell r="CT164" t="str">
            <v>#N/A N/A</v>
          </cell>
          <cell r="CU164" t="str">
            <v>#N/A N/A</v>
          </cell>
          <cell r="CV164" t="str">
            <v>#N/A N/A</v>
          </cell>
          <cell r="CW164" t="str">
            <v>#N/A N/A</v>
          </cell>
          <cell r="CX164">
            <v>421.149</v>
          </cell>
          <cell r="CY164">
            <v>394.334</v>
          </cell>
          <cell r="CZ164">
            <v>347.17599999999999</v>
          </cell>
          <cell r="DA164">
            <v>1751.634</v>
          </cell>
          <cell r="DB164">
            <v>733.274</v>
          </cell>
          <cell r="DC164">
            <v>458.67</v>
          </cell>
          <cell r="DD164" t="str">
            <v>#N/A N/A</v>
          </cell>
          <cell r="DE164" t="str">
            <v>#N/A N/A</v>
          </cell>
          <cell r="DF164" t="str">
            <v>#N/A N/A</v>
          </cell>
          <cell r="DG164" t="str">
            <v>#N/A N/A</v>
          </cell>
          <cell r="DH164" t="str">
            <v>#N/A N/A</v>
          </cell>
          <cell r="DI164" t="str">
            <v>#N/A N/A</v>
          </cell>
          <cell r="DJ164" t="str">
            <v>#N/A N/A</v>
          </cell>
          <cell r="DK164" t="str">
            <v>#N/A N/A</v>
          </cell>
          <cell r="DL164" t="str">
            <v>#N/A N/A</v>
          </cell>
          <cell r="DM164">
            <v>-6.8860000000000001</v>
          </cell>
          <cell r="DN164">
            <v>-3.4849999999999999</v>
          </cell>
          <cell r="DO164">
            <v>-2.4179999999999997</v>
          </cell>
          <cell r="DP164">
            <v>190.18599999999998</v>
          </cell>
          <cell r="DQ164">
            <v>29.041999999999998</v>
          </cell>
          <cell r="DR164">
            <v>-0.127</v>
          </cell>
          <cell r="DS164" t="str">
            <v>#N/A N/A</v>
          </cell>
          <cell r="DT164" t="str">
            <v>#N/A N/A</v>
          </cell>
          <cell r="DU164" t="str">
            <v>#N/A N/A</v>
          </cell>
          <cell r="DV164" t="str">
            <v>#N/A N/A</v>
          </cell>
          <cell r="DW164" t="str">
            <v>#N/A N/A</v>
          </cell>
          <cell r="DX164" t="str">
            <v>#N/A N/A</v>
          </cell>
          <cell r="DY164" t="str">
            <v>#N/A N/A</v>
          </cell>
          <cell r="DZ164" t="str">
            <v>#N/A N/A</v>
          </cell>
          <cell r="EA164" t="str">
            <v>#N/A N/A</v>
          </cell>
          <cell r="EB164">
            <v>428.03499999999997</v>
          </cell>
          <cell r="EC164">
            <v>397.81899999999996</v>
          </cell>
          <cell r="ED164">
            <v>349.59399999999999</v>
          </cell>
          <cell r="EE164">
            <v>1561.4479999999999</v>
          </cell>
          <cell r="EF164">
            <v>704.23199999999997</v>
          </cell>
          <cell r="EG164">
            <v>458.79699999999997</v>
          </cell>
          <cell r="EH164" t="str">
            <v>#N/A N/A</v>
          </cell>
          <cell r="EI164" t="str">
            <v>#N/A N/A</v>
          </cell>
          <cell r="EJ164" t="str">
            <v>#N/A N/A</v>
          </cell>
          <cell r="EK164" t="str">
            <v>#N/A N/A</v>
          </cell>
          <cell r="EL164" t="str">
            <v>#N/A N/A</v>
          </cell>
          <cell r="EM164" t="str">
            <v>#N/A N/A</v>
          </cell>
          <cell r="EN164" t="str">
            <v>#N/A N/A</v>
          </cell>
          <cell r="EO164" t="str">
            <v>#N/A N/A</v>
          </cell>
          <cell r="EP164" t="str">
            <v>#N/A N/A</v>
          </cell>
          <cell r="EQ164">
            <v>0.86099999999999999</v>
          </cell>
          <cell r="ER164">
            <v>0.77599999999999991</v>
          </cell>
          <cell r="ES164">
            <v>0.71899999999999997</v>
          </cell>
          <cell r="ET164">
            <v>1802.4089999999999</v>
          </cell>
          <cell r="EU164">
            <v>27.61</v>
          </cell>
          <cell r="EV164">
            <v>0.91099999999999992</v>
          </cell>
          <cell r="EW164" t="str">
            <v>#N/A N/A</v>
          </cell>
          <cell r="EX164" t="str">
            <v>#N/A N/A</v>
          </cell>
          <cell r="EY164" t="str">
            <v>#N/A N/A</v>
          </cell>
          <cell r="EZ164" t="str">
            <v>#N/A N/A</v>
          </cell>
          <cell r="FA164" t="str">
            <v>#N/A N/A</v>
          </cell>
          <cell r="FB164" t="str">
            <v>#N/A N/A</v>
          </cell>
          <cell r="FC164" t="str">
            <v>#N/A N/A</v>
          </cell>
          <cell r="FD164" t="str">
            <v>#N/A N/A</v>
          </cell>
          <cell r="FE164" t="str">
            <v>#N/A N/A</v>
          </cell>
          <cell r="FF164">
            <v>116.193</v>
          </cell>
          <cell r="FG164">
            <v>134.304</v>
          </cell>
          <cell r="FH164">
            <v>58.058999999999997</v>
          </cell>
          <cell r="FI164">
            <v>95.585999999999999</v>
          </cell>
          <cell r="FJ164">
            <v>522.18299999999999</v>
          </cell>
          <cell r="FK164">
            <v>188.20999999999998</v>
          </cell>
          <cell r="FL164" t="str">
            <v>#N/A N/A</v>
          </cell>
          <cell r="FM164" t="str">
            <v>#N/A N/A</v>
          </cell>
          <cell r="FN164" t="str">
            <v>#N/A N/A</v>
          </cell>
          <cell r="FO164" t="str">
            <v>#N/A N/A</v>
          </cell>
          <cell r="FP164" t="str">
            <v>#N/A N/A</v>
          </cell>
          <cell r="FQ164" t="str">
            <v>#N/A N/A</v>
          </cell>
          <cell r="FR164" t="str">
            <v>#N/A N/A</v>
          </cell>
          <cell r="FS164" t="str">
            <v>#N/A N/A</v>
          </cell>
          <cell r="FT164" t="str">
            <v>#N/A N/A</v>
          </cell>
          <cell r="FU164">
            <v>33.429000000000002</v>
          </cell>
          <cell r="FV164">
            <v>32.99</v>
          </cell>
          <cell r="FW164">
            <v>36.655000000000001</v>
          </cell>
          <cell r="FX164" t="str">
            <v>#N/A N/A</v>
          </cell>
          <cell r="FY164">
            <v>0.17899999999999999</v>
          </cell>
          <cell r="FZ164">
            <v>0</v>
          </cell>
          <cell r="GA164" t="str">
            <v>#N/A N/A</v>
          </cell>
          <cell r="GB164" t="str">
            <v>#N/A N/A</v>
          </cell>
          <cell r="GC164" t="str">
            <v>#N/A N/A</v>
          </cell>
          <cell r="GD164" t="str">
            <v>#N/A N/A</v>
          </cell>
          <cell r="GE164" t="str">
            <v>#N/A N/A</v>
          </cell>
          <cell r="GF164" t="str">
            <v>#N/A N/A</v>
          </cell>
          <cell r="GG164" t="str">
            <v>#N/A N/A</v>
          </cell>
          <cell r="GH164" t="str">
            <v>#N/A N/A</v>
          </cell>
          <cell r="GI164" t="str">
            <v>#N/A N/A</v>
          </cell>
          <cell r="GJ164" t="str">
            <v>#N/A N/A</v>
          </cell>
          <cell r="GK164" t="str">
            <v>#N/A N/A</v>
          </cell>
          <cell r="GL164" t="str">
            <v>#N/A N/A</v>
          </cell>
          <cell r="GM164" t="str">
            <v>#N/A N/A</v>
          </cell>
          <cell r="GN164" t="str">
            <v>#N/A N/A</v>
          </cell>
          <cell r="GO164" t="str">
            <v>#N/A N/A</v>
          </cell>
          <cell r="GP164" t="str">
            <v>#N/A N/A</v>
          </cell>
          <cell r="GQ164" t="str">
            <v>#N/A N/A</v>
          </cell>
          <cell r="GR164" t="str">
            <v>#N/A N/A</v>
          </cell>
          <cell r="GS164" t="str">
            <v>#N/A N/A</v>
          </cell>
          <cell r="GT164" t="str">
            <v>#N/A N/A</v>
          </cell>
          <cell r="GU164" t="str">
            <v>#N/A N/A</v>
          </cell>
          <cell r="GV164" t="str">
            <v>#N/A N/A</v>
          </cell>
          <cell r="GW164" t="str">
            <v>#N/A N/A</v>
          </cell>
          <cell r="GX164" t="str">
            <v>#N/A N/A</v>
          </cell>
          <cell r="GY164" t="str">
            <v>#N/A N/A</v>
          </cell>
          <cell r="GZ164" t="str">
            <v>#N/A N/A</v>
          </cell>
          <cell r="HA164" t="str">
            <v>#N/A N/A</v>
          </cell>
          <cell r="HB164" t="str">
            <v>#N/A N/A</v>
          </cell>
          <cell r="HC164" t="str">
            <v>#N/A N/A</v>
          </cell>
          <cell r="HD164" t="str">
            <v>#N/A N/A</v>
          </cell>
          <cell r="HE164" t="str">
            <v>#N/A N/A</v>
          </cell>
          <cell r="HF164" t="str">
            <v>#N/A N/A</v>
          </cell>
          <cell r="HG164" t="str">
            <v>#N/A N/A</v>
          </cell>
          <cell r="HH164" t="str">
            <v>#N/A N/A</v>
          </cell>
          <cell r="HI164" t="str">
            <v>#N/A N/A</v>
          </cell>
          <cell r="HJ164" t="str">
            <v>#N/A N/A</v>
          </cell>
          <cell r="HK164" t="str">
            <v>#N/A N/A</v>
          </cell>
          <cell r="HL164" t="str">
            <v>#N/A N/A</v>
          </cell>
          <cell r="HM164" t="str">
            <v>#N/A N/A</v>
          </cell>
          <cell r="HN164">
            <v>139.30199999999999</v>
          </cell>
          <cell r="HO164">
            <v>136.696</v>
          </cell>
          <cell r="HP164">
            <v>134.10499999999999</v>
          </cell>
          <cell r="HQ164">
            <v>131.75200000000001</v>
          </cell>
          <cell r="HR164">
            <v>129.28899999999999</v>
          </cell>
          <cell r="HS164">
            <v>126.71599999999999</v>
          </cell>
          <cell r="HT164" t="str">
            <v>#N/A N/A</v>
          </cell>
          <cell r="HU164" t="str">
            <v>#N/A N/A</v>
          </cell>
          <cell r="HV164" t="str">
            <v>#N/A N/A</v>
          </cell>
          <cell r="HW164" t="str">
            <v>#N/A N/A</v>
          </cell>
          <cell r="HX164" t="str">
            <v>#N/A N/A</v>
          </cell>
          <cell r="HY164" t="str">
            <v>#N/A N/A</v>
          </cell>
          <cell r="HZ164" t="str">
            <v>#N/A N/A</v>
          </cell>
          <cell r="IA164" t="str">
            <v>#N/A N/A</v>
          </cell>
          <cell r="IB164" t="str">
            <v>#N/A N/A</v>
          </cell>
          <cell r="IC164">
            <v>8298.6769999999997</v>
          </cell>
          <cell r="ID164">
            <v>7777.1309999999994</v>
          </cell>
          <cell r="IE164">
            <v>9577.7690000000002</v>
          </cell>
          <cell r="IF164">
            <v>8393.7739999999994</v>
          </cell>
          <cell r="IG164">
            <v>8962.7709999999988</v>
          </cell>
          <cell r="IH164">
            <v>7972.7519999999995</v>
          </cell>
          <cell r="II164" t="str">
            <v>#N/A N/A</v>
          </cell>
          <cell r="IJ164" t="str">
            <v>#N/A N/A</v>
          </cell>
          <cell r="IK164" t="str">
            <v>#N/A N/A</v>
          </cell>
          <cell r="IL164" t="str">
            <v>#N/A N/A</v>
          </cell>
          <cell r="IM164" t="str">
            <v>#N/A N/A</v>
          </cell>
          <cell r="IN164" t="str">
            <v>#N/A N/A</v>
          </cell>
          <cell r="IO164" t="str">
            <v>#N/A N/A</v>
          </cell>
          <cell r="IP164" t="str">
            <v>#N/A N/A</v>
          </cell>
          <cell r="IQ164" t="str">
            <v>#N/A N/A</v>
          </cell>
          <cell r="IR164" t="str">
            <v>#N/A N/A</v>
          </cell>
          <cell r="IS164" t="str">
            <v>#N/A N/A</v>
          </cell>
          <cell r="IT164" t="str">
            <v>#N/A N/A</v>
          </cell>
          <cell r="IU164" t="str">
            <v>#N/A N/A</v>
          </cell>
          <cell r="IV164" t="str">
            <v>#N/A N/A</v>
          </cell>
          <cell r="IW164" t="str">
            <v>#N/A N/A</v>
          </cell>
          <cell r="IX164" t="str">
            <v>#N/A N/A</v>
          </cell>
          <cell r="IY164" t="str">
            <v>#N/A N/A</v>
          </cell>
          <cell r="IZ164" t="str">
            <v>#N/A N/A</v>
          </cell>
          <cell r="JA164" t="str">
            <v>#N/A N/A</v>
          </cell>
          <cell r="JB164" t="str">
            <v>#N/A N/A</v>
          </cell>
          <cell r="JC164" t="str">
            <v>#N/A N/A</v>
          </cell>
          <cell r="JD164" t="str">
            <v>#N/A N/A</v>
          </cell>
          <cell r="JE164" t="str">
            <v>#N/A N/A</v>
          </cell>
          <cell r="JF164" t="str">
            <v>#N/A N/A</v>
          </cell>
          <cell r="JG164">
            <v>0</v>
          </cell>
          <cell r="JH164">
            <v>0</v>
          </cell>
          <cell r="JI164">
            <v>0</v>
          </cell>
          <cell r="JJ164">
            <v>0</v>
          </cell>
          <cell r="JK164">
            <v>0</v>
          </cell>
          <cell r="JL164">
            <v>0</v>
          </cell>
          <cell r="JM164" t="str">
            <v>#N/A N/A</v>
          </cell>
          <cell r="JN164" t="str">
            <v>#N/A N/A</v>
          </cell>
          <cell r="JO164" t="str">
            <v>#N/A N/A</v>
          </cell>
          <cell r="JP164" t="str">
            <v>#N/A N/A</v>
          </cell>
          <cell r="JQ164" t="str">
            <v>#N/A N/A</v>
          </cell>
          <cell r="JR164" t="str">
            <v>#N/A N/A</v>
          </cell>
          <cell r="JS164" t="str">
            <v>#N/A N/A</v>
          </cell>
          <cell r="JT164" t="str">
            <v>#N/A N/A</v>
          </cell>
          <cell r="JU164" t="str">
            <v>#N/A N/A</v>
          </cell>
          <cell r="JV164">
            <v>1062.742</v>
          </cell>
          <cell r="JW164">
            <v>935.71299999999997</v>
          </cell>
          <cell r="JX164">
            <v>1548.91</v>
          </cell>
          <cell r="JY164">
            <v>1373.3609999999999</v>
          </cell>
          <cell r="JZ164">
            <v>1864.3879999999999</v>
          </cell>
          <cell r="KA164">
            <v>1264.894</v>
          </cell>
          <cell r="KB164" t="str">
            <v>#N/A N/A</v>
          </cell>
          <cell r="KC164" t="str">
            <v>#N/A N/A</v>
          </cell>
          <cell r="KD164" t="str">
            <v>#N/A N/A</v>
          </cell>
          <cell r="KE164" t="str">
            <v>#N/A N/A</v>
          </cell>
          <cell r="KF164" t="str">
            <v>#N/A N/A</v>
          </cell>
          <cell r="KG164" t="str">
            <v>#N/A N/A</v>
          </cell>
          <cell r="KH164" t="str">
            <v>#N/A N/A</v>
          </cell>
          <cell r="KI164" t="str">
            <v>#N/A N/A</v>
          </cell>
          <cell r="KJ164" t="str">
            <v>#N/A N/A</v>
          </cell>
          <cell r="KK164">
            <v>0</v>
          </cell>
          <cell r="KL164">
            <v>0</v>
          </cell>
          <cell r="KM164">
            <v>0</v>
          </cell>
          <cell r="KN164">
            <v>0</v>
          </cell>
          <cell r="KO164">
            <v>0</v>
          </cell>
          <cell r="KP164">
            <v>0</v>
          </cell>
          <cell r="KQ164" t="str">
            <v>#N/A N/A</v>
          </cell>
          <cell r="KR164" t="str">
            <v>#N/A N/A</v>
          </cell>
          <cell r="KS164" t="str">
            <v>#N/A N/A</v>
          </cell>
          <cell r="KT164" t="str">
            <v>#N/A N/A</v>
          </cell>
          <cell r="KU164" t="str">
            <v>#N/A N/A</v>
          </cell>
          <cell r="KV164" t="str">
            <v>#N/A N/A</v>
          </cell>
          <cell r="KW164" t="str">
            <v>#N/A N/A</v>
          </cell>
          <cell r="KX164" t="str">
            <v>#N/A N/A</v>
          </cell>
          <cell r="KY164" t="str">
            <v>#N/A N/A</v>
          </cell>
          <cell r="KZ164">
            <v>7235.9349999999986</v>
          </cell>
          <cell r="LA164">
            <v>6841.4179999999997</v>
          </cell>
          <cell r="LB164">
            <v>8028.8589999999986</v>
          </cell>
          <cell r="LC164">
            <v>7020.4129999999996</v>
          </cell>
          <cell r="LD164">
            <v>7098.3829999999998</v>
          </cell>
          <cell r="LE164">
            <v>6707.8579999999993</v>
          </cell>
          <cell r="LF164" t="str">
            <v>#N/A N/A</v>
          </cell>
          <cell r="LG164" t="str">
            <v>#N/A N/A</v>
          </cell>
          <cell r="LH164" t="str">
            <v>#N/A N/A</v>
          </cell>
          <cell r="LI164" t="str">
            <v>#N/A N/A</v>
          </cell>
          <cell r="LJ164" t="str">
            <v>#N/A N/A</v>
          </cell>
          <cell r="LK164" t="str">
            <v>#N/A N/A</v>
          </cell>
          <cell r="LL164" t="str">
            <v>#N/A N/A</v>
          </cell>
          <cell r="LM164" t="str">
            <v>#N/A N/A</v>
          </cell>
          <cell r="LN164" t="str">
            <v>#N/A N/A</v>
          </cell>
          <cell r="LO164">
            <v>0</v>
          </cell>
          <cell r="LP164">
            <v>0</v>
          </cell>
          <cell r="LQ164">
            <v>0</v>
          </cell>
          <cell r="LR164">
            <v>-0.24099999999999999</v>
          </cell>
          <cell r="LS164">
            <v>-0.12</v>
          </cell>
          <cell r="LT164">
            <v>0</v>
          </cell>
          <cell r="LU164" t="str">
            <v>#N/A N/A</v>
          </cell>
          <cell r="LV164" t="str">
            <v>#N/A N/A</v>
          </cell>
          <cell r="LW164" t="str">
            <v>#N/A N/A</v>
          </cell>
          <cell r="LX164" t="str">
            <v>#N/A N/A</v>
          </cell>
          <cell r="LY164" t="str">
            <v>#N/A N/A</v>
          </cell>
          <cell r="LZ164" t="str">
            <v>#N/A N/A</v>
          </cell>
          <cell r="MA164" t="str">
            <v>#N/A N/A</v>
          </cell>
          <cell r="MB164" t="str">
            <v>#N/A N/A</v>
          </cell>
          <cell r="MC164" t="str">
            <v>#N/A N/A</v>
          </cell>
          <cell r="MD164" t="str">
            <v>#N/A N/A</v>
          </cell>
          <cell r="ME164" t="str">
            <v>#N/A N/A</v>
          </cell>
          <cell r="MF164" t="str">
            <v>#N/A N/A</v>
          </cell>
          <cell r="MG164" t="str">
            <v>#N/A N/A</v>
          </cell>
          <cell r="MH164" t="str">
            <v>#N/A N/A</v>
          </cell>
          <cell r="MI164" t="str">
            <v>#N/A N/A</v>
          </cell>
          <cell r="MJ164" t="str">
            <v>#N/A N/A</v>
          </cell>
          <cell r="MK164" t="str">
            <v>#N/A N/A</v>
          </cell>
          <cell r="ML164" t="str">
            <v>#N/A N/A</v>
          </cell>
          <cell r="MM164" t="str">
            <v>#N/A N/A</v>
          </cell>
          <cell r="MN164" t="str">
            <v>#N/A N/A</v>
          </cell>
          <cell r="MO164" t="str">
            <v>#N/A N/A</v>
          </cell>
          <cell r="MP164" t="str">
            <v>#N/A N/A</v>
          </cell>
          <cell r="MQ164" t="str">
            <v>#N/A N/A</v>
          </cell>
          <cell r="MR164" t="str">
            <v>#N/A N/A</v>
          </cell>
          <cell r="MS164" t="str">
            <v>#N/A N/A</v>
          </cell>
          <cell r="MT164" t="str">
            <v>#N/A N/A</v>
          </cell>
          <cell r="MU164" t="str">
            <v>#N/A N/A</v>
          </cell>
          <cell r="MV164">
            <v>22.513999999999999</v>
          </cell>
          <cell r="MW164">
            <v>263.62099999999998</v>
          </cell>
          <cell r="MX164">
            <v>44.396999999999998</v>
          </cell>
          <cell r="MY164" t="str">
            <v>#N/A N/A</v>
          </cell>
          <cell r="MZ164" t="str">
            <v>#N/A N/A</v>
          </cell>
          <cell r="NA164" t="str">
            <v>#N/A N/A</v>
          </cell>
          <cell r="NB164" t="str">
            <v>#N/A N/A</v>
          </cell>
          <cell r="NC164" t="str">
            <v>#N/A N/A</v>
          </cell>
          <cell r="ND164" t="str">
            <v>#N/A N/A</v>
          </cell>
          <cell r="NE164" t="str">
            <v>#N/A N/A</v>
          </cell>
          <cell r="NF164" t="str">
            <v>#N/A N/A</v>
          </cell>
          <cell r="NG164" t="str">
            <v>#N/A N/A</v>
          </cell>
          <cell r="NH164">
            <v>-503.91199999999998</v>
          </cell>
          <cell r="NI164">
            <v>0</v>
          </cell>
          <cell r="NJ164">
            <v>0</v>
          </cell>
          <cell r="NK164">
            <v>0</v>
          </cell>
          <cell r="NL164">
            <v>-431.04999999999995</v>
          </cell>
          <cell r="NM164">
            <v>-742.04099999999994</v>
          </cell>
          <cell r="NN164" t="str">
            <v>#N/A N/A</v>
          </cell>
          <cell r="NO164" t="str">
            <v>#N/A N/A</v>
          </cell>
          <cell r="NP164" t="str">
            <v>#N/A N/A</v>
          </cell>
          <cell r="NQ164" t="str">
            <v>#N/A N/A</v>
          </cell>
          <cell r="NR164" t="str">
            <v>#N/A N/A</v>
          </cell>
          <cell r="NS164" t="str">
            <v>#N/A N/A</v>
          </cell>
          <cell r="NT164" t="str">
            <v>#N/A N/A</v>
          </cell>
          <cell r="NU164" t="str">
            <v>#N/A N/A</v>
          </cell>
          <cell r="NV164" t="str">
            <v>#N/A N/A</v>
          </cell>
          <cell r="NW164">
            <v>2.6149999999999998</v>
          </cell>
          <cell r="NX164">
            <v>2.6059999999999999</v>
          </cell>
          <cell r="NY164">
            <v>2.5909999999999997</v>
          </cell>
          <cell r="NZ164">
            <v>2.5939999999999999</v>
          </cell>
          <cell r="OA164">
            <v>2.5829999999999997</v>
          </cell>
          <cell r="OB164">
            <v>2.573</v>
          </cell>
          <cell r="OC164" t="str">
            <v>#N/A N/A</v>
          </cell>
          <cell r="OD164" t="str">
            <v>CLP</v>
          </cell>
        </row>
        <row r="165">
          <cell r="C165" t="str">
            <v>VICONTO</v>
          </cell>
          <cell r="D165">
            <v>12163.2001953125</v>
          </cell>
          <cell r="E165">
            <v>14782.3095703125</v>
          </cell>
          <cell r="F165">
            <v>13066.2236328125</v>
          </cell>
          <cell r="G165">
            <v>13560.884765625</v>
          </cell>
          <cell r="H165">
            <v>2691.533935546875</v>
          </cell>
          <cell r="I165">
            <v>2763.193115234375</v>
          </cell>
          <cell r="J165">
            <v>2849.069091796875</v>
          </cell>
          <cell r="K165">
            <v>1435.5221831681406</v>
          </cell>
          <cell r="L165">
            <v>1774.4614233398438</v>
          </cell>
          <cell r="M165">
            <v>1799.300247633714</v>
          </cell>
          <cell r="N165">
            <v>3007.4518654158433</v>
          </cell>
          <cell r="O165">
            <v>2980.5542389996408</v>
          </cell>
          <cell r="P165">
            <v>4292.5711680211325</v>
          </cell>
          <cell r="Q165">
            <v>3916.4807288032621</v>
          </cell>
          <cell r="R165" t="str">
            <v>#N/A N/A</v>
          </cell>
          <cell r="S165">
            <v>9654.5</v>
          </cell>
          <cell r="T165">
            <v>12346.41015625</v>
          </cell>
          <cell r="U165" t="str">
            <v>#N/A N/A</v>
          </cell>
          <cell r="V165">
            <v>11903.69921875</v>
          </cell>
          <cell r="W165">
            <v>2268.81298828125</v>
          </cell>
          <cell r="X165">
            <v>2774.534912109375</v>
          </cell>
          <cell r="Y165">
            <v>4310.1650390625</v>
          </cell>
          <cell r="Z165">
            <v>2221.1758186428019</v>
          </cell>
          <cell r="AA165">
            <v>1839.2190672375912</v>
          </cell>
          <cell r="AB165">
            <v>1956.9808607327975</v>
          </cell>
          <cell r="AC165">
            <v>2474.4364636539153</v>
          </cell>
          <cell r="AD165">
            <v>3053.8790440814137</v>
          </cell>
          <cell r="AE165">
            <v>3040.1906969256052</v>
          </cell>
          <cell r="AF165">
            <v>4254.9662749067866</v>
          </cell>
          <cell r="AG165" t="str">
            <v>#N/A N/A</v>
          </cell>
          <cell r="AH165">
            <v>2136.0999450683594</v>
          </cell>
          <cell r="AI165">
            <v>2187.3540344238281</v>
          </cell>
          <cell r="AJ165" t="str">
            <v>#N/A N/A</v>
          </cell>
          <cell r="AK165">
            <v>1098.3520202636719</v>
          </cell>
          <cell r="AL165">
            <v>875.17500305175781</v>
          </cell>
          <cell r="AM165">
            <v>531.33998107910156</v>
          </cell>
          <cell r="AN165">
            <v>-1068.7889404296875</v>
          </cell>
          <cell r="AO165" t="str">
            <v>#N/A N/A</v>
          </cell>
          <cell r="AP165">
            <v>-63.737838482034618</v>
          </cell>
          <cell r="AQ165">
            <v>-24.667825975623465</v>
          </cell>
          <cell r="AR165">
            <v>817.51723573157062</v>
          </cell>
          <cell r="AS165">
            <v>-256.14137991403163</v>
          </cell>
          <cell r="AT165">
            <v>1184.452815644129</v>
          </cell>
          <cell r="AU165">
            <v>-714.2896146981542</v>
          </cell>
          <cell r="AV165" t="str">
            <v>#N/A N/A</v>
          </cell>
          <cell r="AW165">
            <v>1721.699951171875</v>
          </cell>
          <cell r="AX165">
            <v>1698.20703125</v>
          </cell>
          <cell r="AY165" t="str">
            <v>#N/A N/A</v>
          </cell>
          <cell r="AZ165">
            <v>589.25201416015625</v>
          </cell>
          <cell r="BA165">
            <v>141.41499328613281</v>
          </cell>
          <cell r="BB165">
            <v>-251.44999694824219</v>
          </cell>
          <cell r="BC165">
            <v>-1731.98095703125</v>
          </cell>
          <cell r="BD165">
            <v>-892.3818320434101</v>
          </cell>
          <cell r="BE165">
            <v>-464.5213668570683</v>
          </cell>
          <cell r="BF165">
            <v>-350.6700751436673</v>
          </cell>
          <cell r="BG165">
            <v>418.24201233144004</v>
          </cell>
          <cell r="BH165">
            <v>-439.94883049063844</v>
          </cell>
          <cell r="BI165">
            <v>964.68687153666394</v>
          </cell>
          <cell r="BJ165">
            <v>-925.10653122684869</v>
          </cell>
          <cell r="BK165" t="str">
            <v>#N/A N/A</v>
          </cell>
          <cell r="BL165" t="str">
            <v>#N/A N/A</v>
          </cell>
          <cell r="BM165">
            <v>14.022000312805176</v>
          </cell>
          <cell r="BN165" t="str">
            <v>#N/A N/A</v>
          </cell>
          <cell r="BO165">
            <v>162.94999694824219</v>
          </cell>
          <cell r="BP165">
            <v>149.01699829101562</v>
          </cell>
          <cell r="BQ165">
            <v>130.62300109863281</v>
          </cell>
          <cell r="BR165">
            <v>182.88800048828125</v>
          </cell>
          <cell r="BS165">
            <v>115.1099921107968</v>
          </cell>
          <cell r="BT165">
            <v>132.57470404263202</v>
          </cell>
          <cell r="BU165">
            <v>141.23539578200118</v>
          </cell>
          <cell r="BV165">
            <v>128.39057122732578</v>
          </cell>
          <cell r="BW165">
            <v>104.04195315656989</v>
          </cell>
          <cell r="BX165">
            <v>90.189660179167419</v>
          </cell>
          <cell r="BY165">
            <v>76.601177744898294</v>
          </cell>
          <cell r="BZ165" t="str">
            <v>#N/A N/A</v>
          </cell>
          <cell r="CA165">
            <v>18.200000762939453</v>
          </cell>
          <cell r="CB165">
            <v>55.936000823974609</v>
          </cell>
          <cell r="CC165" t="str">
            <v>#N/A N/A</v>
          </cell>
          <cell r="CD165">
            <v>139.60800170898437</v>
          </cell>
          <cell r="CE165">
            <v>156.06700134277344</v>
          </cell>
          <cell r="CF165">
            <v>180.21400451660156</v>
          </cell>
          <cell r="CG165">
            <v>199.38699340820312</v>
          </cell>
          <cell r="CH165">
            <v>137.46144688959231</v>
          </cell>
          <cell r="CI165">
            <v>230.47602395103715</v>
          </cell>
          <cell r="CJ165">
            <v>204.11416787672775</v>
          </cell>
          <cell r="CK165">
            <v>257.75379829728286</v>
          </cell>
          <cell r="CL165">
            <v>242.26911949315561</v>
          </cell>
          <cell r="CM165">
            <v>240.88630756714332</v>
          </cell>
          <cell r="CN165">
            <v>204.92451824062533</v>
          </cell>
          <cell r="CO165" t="str">
            <v>#N/A N/A</v>
          </cell>
          <cell r="CP165">
            <v>1757.6999492645264</v>
          </cell>
          <cell r="CQ165">
            <v>1426.1380233764648</v>
          </cell>
          <cell r="CR165" t="str">
            <v>#N/A N/A</v>
          </cell>
          <cell r="CS165">
            <v>425.21201324462891</v>
          </cell>
          <cell r="CT165">
            <v>904.26397085189819</v>
          </cell>
          <cell r="CU165">
            <v>926.65697121620178</v>
          </cell>
          <cell r="CV165">
            <v>1317.7059936523437</v>
          </cell>
          <cell r="CW165">
            <v>708.54111648781725</v>
          </cell>
          <cell r="CX165">
            <v>803.09676487363618</v>
          </cell>
          <cell r="CY165">
            <v>172.67478182936446</v>
          </cell>
          <cell r="CZ165">
            <v>1685.126247358651</v>
          </cell>
          <cell r="DA165">
            <v>826.39037078646959</v>
          </cell>
          <cell r="DB165">
            <v>2335.7980345136266</v>
          </cell>
          <cell r="DC165">
            <v>540.13650973966753</v>
          </cell>
          <cell r="DD165" t="str">
            <v>#N/A N/A</v>
          </cell>
          <cell r="DE165">
            <v>336.29998779296875</v>
          </cell>
          <cell r="DF165">
            <v>254.781005859375</v>
          </cell>
          <cell r="DG165" t="str">
            <v>#N/A N/A</v>
          </cell>
          <cell r="DH165">
            <v>86.302001953125</v>
          </cell>
          <cell r="DI165">
            <v>62.277999877929687</v>
          </cell>
          <cell r="DJ165">
            <v>85.003997802734375</v>
          </cell>
          <cell r="DK165">
            <v>-59.924999237060547</v>
          </cell>
          <cell r="DL165">
            <v>81.582809942603561</v>
          </cell>
          <cell r="DM165">
            <v>-26.005038100670124</v>
          </cell>
          <cell r="DN165">
            <v>-41.596726154972956</v>
          </cell>
          <cell r="DO165">
            <v>191.6132009983574</v>
          </cell>
          <cell r="DP165">
            <v>-100.57388805135092</v>
          </cell>
          <cell r="DQ165">
            <v>93.043763349394226</v>
          </cell>
          <cell r="DR165">
            <v>-113.91970023600258</v>
          </cell>
          <cell r="DS165" t="str">
            <v>#N/A N/A</v>
          </cell>
          <cell r="DT165">
            <v>1421.4000244140625</v>
          </cell>
          <cell r="DU165">
            <v>1171.3570556640625</v>
          </cell>
          <cell r="DV165" t="str">
            <v>#N/A N/A</v>
          </cell>
          <cell r="DW165">
            <v>338.91000366210937</v>
          </cell>
          <cell r="DX165">
            <v>841.98602294921875</v>
          </cell>
          <cell r="DY165">
            <v>841.65301513671875</v>
          </cell>
          <cell r="DZ165">
            <v>1377.6309814453125</v>
          </cell>
          <cell r="EA165">
            <v>626.95830654521365</v>
          </cell>
          <cell r="EB165">
            <v>829.10180297430622</v>
          </cell>
          <cell r="EC165">
            <v>214.2715079843374</v>
          </cell>
          <cell r="ED165">
            <v>1493.5130463602936</v>
          </cell>
          <cell r="EE165">
            <v>926.96425883782035</v>
          </cell>
          <cell r="EF165">
            <v>2242.7542711642327</v>
          </cell>
          <cell r="EG165">
            <v>654.05620997567007</v>
          </cell>
          <cell r="EH165" t="str">
            <v>#N/A N/A</v>
          </cell>
          <cell r="EI165">
            <v>259.79998779296875</v>
          </cell>
          <cell r="EJ165">
            <v>140.19700622558594</v>
          </cell>
          <cell r="EK165" t="str">
            <v>#N/A N/A</v>
          </cell>
          <cell r="EL165">
            <v>191.15699768066406</v>
          </cell>
          <cell r="EM165">
            <v>34.119998931884766</v>
          </cell>
          <cell r="EN165">
            <v>27.118000030517578</v>
          </cell>
          <cell r="EO165">
            <v>64.413002014160156</v>
          </cell>
          <cell r="EP165">
            <v>137.01149999999998</v>
          </cell>
          <cell r="EQ165">
            <v>292.03199999999998</v>
          </cell>
          <cell r="ER165">
            <v>601.06150000000002</v>
          </cell>
          <cell r="ES165">
            <v>1203.67806</v>
          </cell>
          <cell r="ET165">
            <v>566.43509999999992</v>
          </cell>
          <cell r="EU165">
            <v>1184.6687999999999</v>
          </cell>
          <cell r="EV165">
            <v>674.58719999999983</v>
          </cell>
          <cell r="EW165" t="str">
            <v>#N/A N/A</v>
          </cell>
          <cell r="EX165">
            <v>31.511999130249023</v>
          </cell>
          <cell r="EY165">
            <v>15.883000373840332</v>
          </cell>
          <cell r="EZ165" t="str">
            <v>#N/A N/A</v>
          </cell>
          <cell r="FA165">
            <v>24.62700080871582</v>
          </cell>
          <cell r="FB165">
            <v>130.20599365234375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4.1559999999999997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 t="str">
            <v>#N/A N/A</v>
          </cell>
          <cell r="FM165">
            <v>1228.31298828125</v>
          </cell>
          <cell r="FN165">
            <v>1213.7979736328125</v>
          </cell>
          <cell r="FO165" t="str">
            <v>#N/A N/A</v>
          </cell>
          <cell r="FP165">
            <v>254.09599304199219</v>
          </cell>
          <cell r="FQ165">
            <v>101.4739990234375</v>
          </cell>
          <cell r="FR165">
            <v>396.07000732421875</v>
          </cell>
          <cell r="FS165">
            <v>111.18299865722656</v>
          </cell>
          <cell r="FT165">
            <v>173.5479</v>
          </cell>
          <cell r="FU165">
            <v>1551.8879999999999</v>
          </cell>
          <cell r="FV165">
            <v>251.95749999999995</v>
          </cell>
          <cell r="FW165">
            <v>330.36509999999998</v>
          </cell>
          <cell r="FX165">
            <v>398.81655000000006</v>
          </cell>
          <cell r="FY165">
            <v>432.71969999999999</v>
          </cell>
          <cell r="FZ165">
            <v>471.21900000000005</v>
          </cell>
          <cell r="GA165" t="str">
            <v>#N/A N/A</v>
          </cell>
          <cell r="GB165">
            <v>1773.3270263671875</v>
          </cell>
          <cell r="GC165">
            <v>2133.9189453125</v>
          </cell>
          <cell r="GD165" t="str">
            <v>#N/A N/A</v>
          </cell>
          <cell r="GE165">
            <v>236.47999572753906</v>
          </cell>
          <cell r="GF165">
            <v>1735.31103515625</v>
          </cell>
          <cell r="GG165">
            <v>1966.7769775390625</v>
          </cell>
          <cell r="GH165">
            <v>1535.22705078125</v>
          </cell>
          <cell r="GI165">
            <v>150.71265</v>
          </cell>
          <cell r="GJ165">
            <v>189.072</v>
          </cell>
          <cell r="GK165">
            <v>197.41</v>
          </cell>
          <cell r="GL165">
            <v>1272.1450300000001</v>
          </cell>
          <cell r="GM165">
            <v>1121.83575</v>
          </cell>
          <cell r="GN165">
            <v>1900.8108</v>
          </cell>
          <cell r="GO165">
            <v>1982.6627999999998</v>
          </cell>
          <cell r="GP165" t="str">
            <v>#N/A N/A</v>
          </cell>
          <cell r="GQ165">
            <v>5046.7080078125</v>
          </cell>
          <cell r="GR165">
            <v>5649.6767578125</v>
          </cell>
          <cell r="GS165" t="str">
            <v>#N/A N/A</v>
          </cell>
          <cell r="GT165">
            <v>3649.52490234375</v>
          </cell>
          <cell r="GU165">
            <v>2728.6259765625</v>
          </cell>
          <cell r="GV165">
            <v>3010.131103515625</v>
          </cell>
          <cell r="GW165">
            <v>2400.472900390625</v>
          </cell>
          <cell r="GX165">
            <v>2423.07375</v>
          </cell>
          <cell r="GY165">
            <v>4274.7120000000004</v>
          </cell>
          <cell r="GZ165">
            <v>2839.587</v>
          </cell>
          <cell r="HA165">
            <v>3663.7010800000003</v>
          </cell>
          <cell r="HB165">
            <v>2831.1245999999996</v>
          </cell>
          <cell r="HC165">
            <v>4282.2864</v>
          </cell>
          <cell r="HD165">
            <v>3777.5466000000001</v>
          </cell>
          <cell r="HE165" t="str">
            <v>#N/A N/A</v>
          </cell>
          <cell r="HF165">
            <v>9271.4580078125</v>
          </cell>
          <cell r="HG165">
            <v>11450.953125</v>
          </cell>
          <cell r="HH165" t="str">
            <v>#N/A N/A</v>
          </cell>
          <cell r="HI165">
            <v>12041.3486328125</v>
          </cell>
          <cell r="HJ165">
            <v>12316.7412109375</v>
          </cell>
          <cell r="HK165">
            <v>13799.6611328125</v>
          </cell>
          <cell r="HL165">
            <v>11325.5439453125</v>
          </cell>
          <cell r="HM165">
            <v>10086.583649999997</v>
          </cell>
          <cell r="HN165">
            <v>8786.232</v>
          </cell>
          <cell r="HO165">
            <v>10178.5635</v>
          </cell>
          <cell r="HP165">
            <v>8951.4578399999991</v>
          </cell>
          <cell r="HQ165">
            <v>11147.947200000001</v>
          </cell>
          <cell r="HR165">
            <v>12222.966</v>
          </cell>
          <cell r="HS165">
            <v>13900.6062</v>
          </cell>
          <cell r="HT165" t="str">
            <v>#N/A N/A</v>
          </cell>
          <cell r="HU165">
            <v>14435.3056640625</v>
          </cell>
          <cell r="HV165">
            <v>17192.12109375</v>
          </cell>
          <cell r="HW165" t="str">
            <v>#N/A N/A</v>
          </cell>
          <cell r="HX165">
            <v>17019.671875</v>
          </cell>
          <cell r="HY165">
            <v>17051.0078125</v>
          </cell>
          <cell r="HZ165">
            <v>19940.662109375</v>
          </cell>
          <cell r="IA165">
            <v>18530.544921875</v>
          </cell>
          <cell r="IB165">
            <v>21112.9647</v>
          </cell>
          <cell r="IC165">
            <v>22266.036</v>
          </cell>
          <cell r="ID165">
            <v>24710.537</v>
          </cell>
          <cell r="IE165">
            <v>24360.835199999998</v>
          </cell>
          <cell r="IF165">
            <v>25598.347650000003</v>
          </cell>
          <cell r="IG165">
            <v>30362.6001</v>
          </cell>
          <cell r="IH165">
            <v>34442.211599999995</v>
          </cell>
          <cell r="II165" t="str">
            <v>#N/A N/A</v>
          </cell>
          <cell r="IJ165">
            <v>1935.9100341796875</v>
          </cell>
          <cell r="IK165">
            <v>2212.048095703125</v>
          </cell>
          <cell r="IL165" t="str">
            <v>#N/A N/A</v>
          </cell>
          <cell r="IM165">
            <v>412.06600952148437</v>
          </cell>
          <cell r="IN165">
            <v>262.7869873046875</v>
          </cell>
          <cell r="IO165">
            <v>197.43899536132812</v>
          </cell>
          <cell r="IP165">
            <v>364.656005859375</v>
          </cell>
          <cell r="IQ165">
            <v>187.24904999999995</v>
          </cell>
          <cell r="IR165">
            <v>591.08399999999995</v>
          </cell>
          <cell r="IS165">
            <v>310.14150000000001</v>
          </cell>
          <cell r="IT165">
            <v>665.03931</v>
          </cell>
          <cell r="IU165">
            <v>525.97545000000002</v>
          </cell>
          <cell r="IV165">
            <v>1096.6682999999998</v>
          </cell>
          <cell r="IW165">
            <v>282.02279999999996</v>
          </cell>
          <cell r="IX165" t="str">
            <v>#N/A N/A</v>
          </cell>
          <cell r="IY165">
            <v>756.33197021484375</v>
          </cell>
          <cell r="IZ165">
            <v>2127.77001953125</v>
          </cell>
          <cell r="JA165" t="str">
            <v>#N/A N/A</v>
          </cell>
          <cell r="JB165">
            <v>1004.3090209960937</v>
          </cell>
          <cell r="JC165">
            <v>402.35699462890625</v>
          </cell>
          <cell r="JD165">
            <v>1296.0689697265625</v>
          </cell>
          <cell r="JE165">
            <v>282.95498657226562</v>
          </cell>
          <cell r="JF165">
            <v>3294.8728500000002</v>
          </cell>
          <cell r="JG165">
            <v>5228.0279999999993</v>
          </cell>
          <cell r="JH165">
            <v>5811.6464999999998</v>
          </cell>
          <cell r="JI165">
            <v>5759.3649100000002</v>
          </cell>
          <cell r="JJ165">
            <v>4963.9261500000011</v>
          </cell>
          <cell r="JK165">
            <v>4289.5691999999999</v>
          </cell>
          <cell r="JL165">
            <v>4460.6369999999997</v>
          </cell>
          <cell r="JM165" t="str">
            <v>#N/A N/A</v>
          </cell>
          <cell r="JN165">
            <v>3830.6249694824219</v>
          </cell>
          <cell r="JO165">
            <v>6056.6199340820312</v>
          </cell>
          <cell r="JP165" t="str">
            <v>#N/A N/A</v>
          </cell>
          <cell r="JQ165">
            <v>4531.547119140625</v>
          </cell>
          <cell r="JR165">
            <v>3598.0450439453125</v>
          </cell>
          <cell r="JS165">
            <v>4957.8251953125</v>
          </cell>
          <cell r="JT165">
            <v>3500.9639892578125</v>
          </cell>
          <cell r="JU165">
            <v>4799.4620999999997</v>
          </cell>
          <cell r="JV165">
            <v>7074.7559999999994</v>
          </cell>
          <cell r="JW165">
            <v>7582.6220000000003</v>
          </cell>
          <cell r="JX165">
            <v>8001.05969</v>
          </cell>
          <cell r="JY165">
            <v>7027.368300000001</v>
          </cell>
          <cell r="JZ165">
            <v>7926.7208999999993</v>
          </cell>
          <cell r="KA165">
            <v>7721.6142</v>
          </cell>
          <cell r="KB165" t="str">
            <v>#N/A N/A</v>
          </cell>
          <cell r="KC165">
            <v>0</v>
          </cell>
          <cell r="KD165">
            <v>0</v>
          </cell>
          <cell r="KE165" t="str">
            <v>#N/A N/A</v>
          </cell>
          <cell r="KF165">
            <v>0.2669999897480011</v>
          </cell>
          <cell r="KG165">
            <v>0.27599999308586121</v>
          </cell>
          <cell r="KH165">
            <v>0.29199999570846558</v>
          </cell>
          <cell r="KI165">
            <v>0.3580000102519989</v>
          </cell>
          <cell r="KJ165">
            <v>0</v>
          </cell>
          <cell r="KK165">
            <v>0</v>
          </cell>
          <cell r="KL165">
            <v>0</v>
          </cell>
          <cell r="KM165">
            <v>0</v>
          </cell>
          <cell r="KN165">
            <v>0</v>
          </cell>
          <cell r="KO165">
            <v>0</v>
          </cell>
          <cell r="KP165">
            <v>0</v>
          </cell>
          <cell r="KQ165" t="str">
            <v>#N/A N/A</v>
          </cell>
          <cell r="KR165">
            <v>10604.68115234375</v>
          </cell>
          <cell r="KS165">
            <v>11135.501953125</v>
          </cell>
          <cell r="KT165" t="str">
            <v>#N/A N/A</v>
          </cell>
          <cell r="KU165">
            <v>12488.123933583498</v>
          </cell>
          <cell r="KV165">
            <v>13452.961546868086</v>
          </cell>
          <cell r="KW165">
            <v>14982.838386714458</v>
          </cell>
          <cell r="KX165">
            <v>15029.581632822752</v>
          </cell>
          <cell r="KY165">
            <v>16313.502600000002</v>
          </cell>
          <cell r="KZ165">
            <v>15191.279999999999</v>
          </cell>
          <cell r="LA165">
            <v>17127.915000000001</v>
          </cell>
          <cell r="LB165">
            <v>16359.775510000003</v>
          </cell>
          <cell r="LC165">
            <v>18570.979350000001</v>
          </cell>
          <cell r="LD165">
            <v>22435.879200000003</v>
          </cell>
          <cell r="LE165">
            <v>26720.597400000002</v>
          </cell>
          <cell r="LF165" t="str">
            <v>#N/A N/A</v>
          </cell>
          <cell r="LG165">
            <v>-1146.4000244140625</v>
          </cell>
          <cell r="LH165">
            <v>-2177.35302734375</v>
          </cell>
          <cell r="LI165" t="str">
            <v>#N/A N/A</v>
          </cell>
          <cell r="LJ165">
            <v>-1802.5899658203125</v>
          </cell>
          <cell r="LK165">
            <v>-214.18499755859375</v>
          </cell>
          <cell r="LL165">
            <v>-1199.260986328125</v>
          </cell>
          <cell r="LM165">
            <v>-672.156982421875</v>
          </cell>
          <cell r="LN165">
            <v>-478.32113226622357</v>
          </cell>
          <cell r="LO165">
            <v>-1510.3318206702922</v>
          </cell>
          <cell r="LP165">
            <v>-1300.6232166363054</v>
          </cell>
          <cell r="LQ165">
            <v>-770.82975528527027</v>
          </cell>
          <cell r="LR165">
            <v>-134.75910123136674</v>
          </cell>
          <cell r="LS165">
            <v>-240.88630756714332</v>
          </cell>
          <cell r="LT165">
            <v>-980.75695950305681</v>
          </cell>
          <cell r="LU165" t="str">
            <v>#N/A N/A</v>
          </cell>
          <cell r="LV165" t="str">
            <v>#N/A N/A</v>
          </cell>
          <cell r="LW165" t="str">
            <v>#N/A N/A</v>
          </cell>
          <cell r="LX165" t="str">
            <v>#N/A N/A</v>
          </cell>
          <cell r="LY165" t="str">
            <v>#N/A N/A</v>
          </cell>
          <cell r="LZ165" t="str">
            <v>#N/A N/A</v>
          </cell>
          <cell r="MA165" t="str">
            <v>#N/A N/A</v>
          </cell>
          <cell r="MB165" t="str">
            <v>#N/A N/A</v>
          </cell>
          <cell r="MC165">
            <v>16.763591084096621</v>
          </cell>
          <cell r="MD165">
            <v>49.970465369915139</v>
          </cell>
          <cell r="ME165">
            <v>149.9416873028095</v>
          </cell>
          <cell r="MF165">
            <v>177.50969128020421</v>
          </cell>
          <cell r="MG165">
            <v>201.14777610270184</v>
          </cell>
          <cell r="MH165">
            <v>196.36229811160499</v>
          </cell>
          <cell r="MI165">
            <v>164.33244114503825</v>
          </cell>
          <cell r="MJ165" t="str">
            <v>#N/A N/A</v>
          </cell>
          <cell r="MK165" t="str">
            <v>#N/A N/A</v>
          </cell>
          <cell r="ML165" t="str">
            <v>#N/A N/A</v>
          </cell>
          <cell r="MM165" t="str">
            <v>#N/A N/A</v>
          </cell>
          <cell r="MN165" t="str">
            <v>#N/A N/A</v>
          </cell>
          <cell r="MO165" t="str">
            <v>#N/A N/A</v>
          </cell>
          <cell r="MP165" t="str">
            <v>#N/A N/A</v>
          </cell>
          <cell r="MQ165" t="str">
            <v>#N/A N/A</v>
          </cell>
          <cell r="MR165">
            <v>18.99873656197617</v>
          </cell>
          <cell r="MS165">
            <v>4.079221662850216</v>
          </cell>
          <cell r="MT165">
            <v>26.602557424692009</v>
          </cell>
          <cell r="MU165">
            <v>15.076165560784466</v>
          </cell>
          <cell r="MV165">
            <v>124.85034378788389</v>
          </cell>
          <cell r="MW165">
            <v>509.1720055684641</v>
          </cell>
          <cell r="MX165">
            <v>489.72376883063185</v>
          </cell>
          <cell r="MY165" t="str">
            <v>#N/A N/A</v>
          </cell>
          <cell r="MZ165">
            <v>-327.79998779296875</v>
          </cell>
          <cell r="NA165">
            <v>-639.58001708984375</v>
          </cell>
          <cell r="NB165" t="str">
            <v>#N/A N/A</v>
          </cell>
          <cell r="NC165">
            <v>-373.59799194335937</v>
          </cell>
          <cell r="ND165">
            <v>-137.11399841308594</v>
          </cell>
          <cell r="NE165">
            <v>-305.45401000976562</v>
          </cell>
          <cell r="NF165">
            <v>-2648.14892578125</v>
          </cell>
          <cell r="NG165">
            <v>-705.18839827099782</v>
          </cell>
          <cell r="NH165">
            <v>-421.68953939714095</v>
          </cell>
          <cell r="NI165">
            <v>-371.95212108342099</v>
          </cell>
          <cell r="NJ165">
            <v>-195.01749644756683</v>
          </cell>
          <cell r="NK165">
            <v>-461.74809686630067</v>
          </cell>
          <cell r="NL165">
            <v>-328.22186457608393</v>
          </cell>
          <cell r="NM165">
            <v>-781.07012862960391</v>
          </cell>
          <cell r="NN165" t="str">
            <v>#N/A N/A</v>
          </cell>
          <cell r="NO165">
            <v>414.39999389648437</v>
          </cell>
          <cell r="NP165">
            <v>489.14700317382812</v>
          </cell>
          <cell r="NQ165" t="str">
            <v>#N/A N/A</v>
          </cell>
          <cell r="NR165">
            <v>509.10000610351562</v>
          </cell>
          <cell r="NS165">
            <v>733.760009765625</v>
          </cell>
          <cell r="NT165">
            <v>782.78997802734375</v>
          </cell>
          <cell r="NU165">
            <v>663.1920166015625</v>
          </cell>
          <cell r="NV165" t="str">
            <v>#N/A N/A</v>
          </cell>
          <cell r="NW165">
            <v>400.78352837503371</v>
          </cell>
          <cell r="NX165">
            <v>326.00224916804382</v>
          </cell>
          <cell r="NY165">
            <v>399.27522340013047</v>
          </cell>
          <cell r="NZ165">
            <v>183.80745057660684</v>
          </cell>
          <cell r="OA165">
            <v>219.76594410746486</v>
          </cell>
          <cell r="OB165">
            <v>210.81691652869443</v>
          </cell>
          <cell r="OC165" t="str">
            <v>#N/A N/A</v>
          </cell>
          <cell r="OD165" t="str">
            <v>CLP</v>
          </cell>
        </row>
        <row r="166">
          <cell r="C166" t="str">
            <v>ESTACIONAM</v>
          </cell>
          <cell r="D166" t="str">
            <v>#N/A N/A</v>
          </cell>
          <cell r="E166" t="str">
            <v>#N/A N/A</v>
          </cell>
          <cell r="F166">
            <v>154.85099792480469</v>
          </cell>
          <cell r="G166">
            <v>166.35600280761719</v>
          </cell>
          <cell r="H166">
            <v>175.05900573730469</v>
          </cell>
          <cell r="I166">
            <v>188.67500305175781</v>
          </cell>
          <cell r="J166">
            <v>290.92800903320312</v>
          </cell>
          <cell r="K166">
            <v>404.61</v>
          </cell>
          <cell r="L166">
            <v>517.86199999999997</v>
          </cell>
          <cell r="M166">
            <v>651.38</v>
          </cell>
          <cell r="N166">
            <v>694.37599999999998</v>
          </cell>
          <cell r="O166">
            <v>815.20399999999995</v>
          </cell>
          <cell r="P166">
            <v>890.76300000000003</v>
          </cell>
          <cell r="Q166">
            <v>932.99199999999996</v>
          </cell>
          <cell r="R166" t="str">
            <v>#N/A N/A</v>
          </cell>
          <cell r="S166" t="str">
            <v>#N/A N/A</v>
          </cell>
          <cell r="T166" t="str">
            <v>#N/A N/A</v>
          </cell>
          <cell r="U166">
            <v>130.66600036621094</v>
          </cell>
          <cell r="V166">
            <v>137.02299499511719</v>
          </cell>
          <cell r="W166">
            <v>138.80299377441406</v>
          </cell>
          <cell r="X166">
            <v>185.39700317382812</v>
          </cell>
          <cell r="Y166">
            <v>250.38099670410156</v>
          </cell>
          <cell r="Z166">
            <v>170.125</v>
          </cell>
          <cell r="AA166">
            <v>190.27599999999998</v>
          </cell>
          <cell r="AB166">
            <v>201.09099999999998</v>
          </cell>
          <cell r="AC166">
            <v>200.18899999999999</v>
          </cell>
          <cell r="AD166">
            <v>199.26999999999998</v>
          </cell>
          <cell r="AE166">
            <v>200.67999999999998</v>
          </cell>
          <cell r="AF166">
            <v>208.40899999999999</v>
          </cell>
          <cell r="AG166" t="str">
            <v>#N/A N/A</v>
          </cell>
          <cell r="AH166" t="str">
            <v>#N/A N/A</v>
          </cell>
          <cell r="AI166" t="str">
            <v>#N/A N/A</v>
          </cell>
          <cell r="AJ166">
            <v>15.844000339508057</v>
          </cell>
          <cell r="AK166">
            <v>10.840000152587891</v>
          </cell>
          <cell r="AL166">
            <v>3.190000057220459</v>
          </cell>
          <cell r="AM166">
            <v>11.242000341415405</v>
          </cell>
          <cell r="AN166">
            <v>24.369999885559082</v>
          </cell>
          <cell r="AO166">
            <v>311.81</v>
          </cell>
          <cell r="AP166">
            <v>396.221</v>
          </cell>
          <cell r="AQ166">
            <v>384.69</v>
          </cell>
          <cell r="AR166">
            <v>424.30900000000003</v>
          </cell>
          <cell r="AS166">
            <v>529.41200000000003</v>
          </cell>
          <cell r="AT166">
            <v>549.24699999999996</v>
          </cell>
          <cell r="AU166">
            <v>592.89499999999998</v>
          </cell>
          <cell r="AV166" t="str">
            <v>#N/A N/A</v>
          </cell>
          <cell r="AW166" t="str">
            <v>#N/A N/A</v>
          </cell>
          <cell r="AX166" t="str">
            <v>#N/A N/A</v>
          </cell>
          <cell r="AY166">
            <v>10.310000419616699</v>
          </cell>
          <cell r="AZ166">
            <v>5.1719999313354492</v>
          </cell>
          <cell r="BA166">
            <v>-2.4019999504089355</v>
          </cell>
          <cell r="BB166">
            <v>3.2780001163482666</v>
          </cell>
          <cell r="BC166">
            <v>7.005000114440918</v>
          </cell>
          <cell r="BD166">
            <v>186.51300000000001</v>
          </cell>
          <cell r="BE166">
            <v>250.36499999999998</v>
          </cell>
          <cell r="BF166">
            <v>374.60399999999998</v>
          </cell>
          <cell r="BG166">
            <v>408.40299999999996</v>
          </cell>
          <cell r="BH166">
            <v>508.69399999999996</v>
          </cell>
          <cell r="BI166">
            <v>528.45799999999997</v>
          </cell>
          <cell r="BJ166">
            <v>572.274</v>
          </cell>
          <cell r="BK166" t="str">
            <v>#N/A N/A</v>
          </cell>
          <cell r="BL166" t="str">
            <v>#N/A N/A</v>
          </cell>
          <cell r="BM166" t="str">
            <v>#N/A N/A</v>
          </cell>
          <cell r="BN166">
            <v>0.19699999690055847</v>
          </cell>
          <cell r="BO166">
            <v>1.0180000066757202</v>
          </cell>
          <cell r="BP166">
            <v>1.9160000085830688</v>
          </cell>
          <cell r="BQ166">
            <v>6.7890000343322754</v>
          </cell>
          <cell r="BR166">
            <v>2.3239998817443848</v>
          </cell>
          <cell r="BS166">
            <v>3.4009999999999998</v>
          </cell>
          <cell r="BT166">
            <v>1.175</v>
          </cell>
          <cell r="BU166">
            <v>5.5359999999999996</v>
          </cell>
          <cell r="BV166">
            <v>8.7569999999999997</v>
          </cell>
          <cell r="BW166">
            <v>11.709</v>
          </cell>
          <cell r="BX166">
            <v>18.058999999999997</v>
          </cell>
          <cell r="BY166">
            <v>6.6829999999999998</v>
          </cell>
          <cell r="BZ166" t="str">
            <v>#N/A N/A</v>
          </cell>
          <cell r="CA166" t="str">
            <v>#N/A N/A</v>
          </cell>
          <cell r="CB166" t="str">
            <v>#N/A N/A</v>
          </cell>
          <cell r="CC166">
            <v>0.67100000381469727</v>
          </cell>
          <cell r="CD166">
            <v>0.13500000536441803</v>
          </cell>
          <cell r="CE166">
            <v>0.15000000596046448</v>
          </cell>
          <cell r="CF166">
            <v>0.24699999392032623</v>
          </cell>
          <cell r="CG166">
            <v>12.869999885559082</v>
          </cell>
          <cell r="CH166">
            <v>9.8929999999999989</v>
          </cell>
          <cell r="CI166">
            <v>6.2029999999999994</v>
          </cell>
          <cell r="CJ166">
            <v>4.4719999999999995</v>
          </cell>
          <cell r="CK166">
            <v>2.6879999999999997</v>
          </cell>
          <cell r="CL166">
            <v>0.61399999999999999</v>
          </cell>
          <cell r="CM166">
            <v>3.9699999999999998</v>
          </cell>
          <cell r="CN166">
            <v>6.8439999999999994</v>
          </cell>
          <cell r="CO166" t="str">
            <v>#N/A N/A</v>
          </cell>
          <cell r="CP166" t="str">
            <v>#N/A N/A</v>
          </cell>
          <cell r="CQ166" t="str">
            <v>#N/A N/A</v>
          </cell>
          <cell r="CR166">
            <v>9.4200004190206528</v>
          </cell>
          <cell r="CS166">
            <v>8.7100000232458115</v>
          </cell>
          <cell r="CT166">
            <v>2.3630000054836273</v>
          </cell>
          <cell r="CU166">
            <v>10.175000175833702</v>
          </cell>
          <cell r="CV166">
            <v>6.3290004730224609</v>
          </cell>
          <cell r="CW166">
            <v>184.78</v>
          </cell>
          <cell r="CX166">
            <v>249.91399999999999</v>
          </cell>
          <cell r="CY166">
            <v>384.017</v>
          </cell>
          <cell r="CZ166">
            <v>428.63300000000004</v>
          </cell>
          <cell r="DA166">
            <v>541.68600000000004</v>
          </cell>
          <cell r="DB166">
            <v>559.93200000000002</v>
          </cell>
          <cell r="DC166">
            <v>598.35500000000002</v>
          </cell>
          <cell r="DD166" t="str">
            <v>#N/A N/A</v>
          </cell>
          <cell r="DE166" t="str">
            <v>#N/A N/A</v>
          </cell>
          <cell r="DF166" t="str">
            <v>#N/A N/A</v>
          </cell>
          <cell r="DG166">
            <v>7.9999998211860657E-2</v>
          </cell>
          <cell r="DH166">
            <v>0.11699999868869781</v>
          </cell>
          <cell r="DI166">
            <v>0.44100001454353333</v>
          </cell>
          <cell r="DJ166">
            <v>6.7000001668930054E-2</v>
          </cell>
          <cell r="DK166">
            <v>0</v>
          </cell>
          <cell r="DL166">
            <v>1.133</v>
          </cell>
          <cell r="DM166">
            <v>5.3569999999999993</v>
          </cell>
          <cell r="DN166">
            <v>20.628</v>
          </cell>
          <cell r="DO166">
            <v>34.241999999999997</v>
          </cell>
          <cell r="DP166">
            <v>77.149999999999991</v>
          </cell>
          <cell r="DQ166">
            <v>67.685000000000002</v>
          </cell>
          <cell r="DR166">
            <v>110.917</v>
          </cell>
          <cell r="DS166" t="str">
            <v>#N/A N/A</v>
          </cell>
          <cell r="DT166" t="str">
            <v>#N/A N/A</v>
          </cell>
          <cell r="DU166" t="str">
            <v>#N/A N/A</v>
          </cell>
          <cell r="DV166">
            <v>9.3400001525878906</v>
          </cell>
          <cell r="DW166">
            <v>8.5930004119873047</v>
          </cell>
          <cell r="DX166">
            <v>1.9220000505447388</v>
          </cell>
          <cell r="DY166">
            <v>10.107999801635742</v>
          </cell>
          <cell r="DZ166">
            <v>6.3289999961853027</v>
          </cell>
          <cell r="EA166">
            <v>183.64699999999999</v>
          </cell>
          <cell r="EB166">
            <v>244.55699999999999</v>
          </cell>
          <cell r="EC166">
            <v>363.38900000000001</v>
          </cell>
          <cell r="ED166">
            <v>394.39099999999996</v>
          </cell>
          <cell r="EE166">
            <v>464.536</v>
          </cell>
          <cell r="EF166">
            <v>492.24699999999996</v>
          </cell>
          <cell r="EG166">
            <v>487.43799999999999</v>
          </cell>
          <cell r="EH166" t="str">
            <v>#N/A N/A</v>
          </cell>
          <cell r="EI166" t="str">
            <v>#N/A N/A</v>
          </cell>
          <cell r="EJ166" t="str">
            <v>#N/A N/A</v>
          </cell>
          <cell r="EK166">
            <v>1.2220000028610229</v>
          </cell>
          <cell r="EL166">
            <v>1.0920000076293945</v>
          </cell>
          <cell r="EM166">
            <v>2.9719998836517334</v>
          </cell>
          <cell r="EN166">
            <v>0.23000000417232513</v>
          </cell>
          <cell r="EO166">
            <v>1.3869999647140503</v>
          </cell>
          <cell r="EP166">
            <v>89.637999999999991</v>
          </cell>
          <cell r="EQ166">
            <v>93.070999999999998</v>
          </cell>
          <cell r="ER166">
            <v>170.358</v>
          </cell>
          <cell r="ES166">
            <v>149.29499999999999</v>
          </cell>
          <cell r="ET166">
            <v>220.01999999999998</v>
          </cell>
          <cell r="EU166">
            <v>262.89400000000001</v>
          </cell>
          <cell r="EV166">
            <v>170.05799999999999</v>
          </cell>
          <cell r="EW166" t="str">
            <v>#N/A N/A</v>
          </cell>
          <cell r="EX166" t="str">
            <v>#N/A N/A</v>
          </cell>
          <cell r="EY166" t="str">
            <v>#N/A N/A</v>
          </cell>
          <cell r="EZ166">
            <v>8.0059995651245117</v>
          </cell>
          <cell r="FA166">
            <v>20.832000732421875</v>
          </cell>
          <cell r="FB166">
            <v>32.819000244140625</v>
          </cell>
          <cell r="FC166">
            <v>33.855998992919922</v>
          </cell>
          <cell r="FD166">
            <v>79.492996215820313</v>
          </cell>
          <cell r="FE166" t="str">
            <v>#N/A N/A</v>
          </cell>
          <cell r="FF166" t="str">
            <v>#N/A N/A</v>
          </cell>
          <cell r="FG166" t="str">
            <v>#N/A N/A</v>
          </cell>
          <cell r="FH166" t="str">
            <v>#N/A N/A</v>
          </cell>
          <cell r="FI166" t="str">
            <v>#N/A N/A</v>
          </cell>
          <cell r="FJ166" t="str">
            <v>#N/A N/A</v>
          </cell>
          <cell r="FK166">
            <v>89.213999999999999</v>
          </cell>
          <cell r="FL166" t="str">
            <v>#N/A N/A</v>
          </cell>
          <cell r="FM166" t="str">
            <v>#N/A N/A</v>
          </cell>
          <cell r="FN166" t="str">
            <v>#N/A N/A</v>
          </cell>
          <cell r="FO166">
            <v>0.79400002956390381</v>
          </cell>
          <cell r="FP166">
            <v>0.83300000429153442</v>
          </cell>
          <cell r="FQ166">
            <v>0.31499999761581421</v>
          </cell>
          <cell r="FR166">
            <v>0.9869999885559082</v>
          </cell>
          <cell r="FS166">
            <v>0</v>
          </cell>
          <cell r="FT166">
            <v>11.997999999999999</v>
          </cell>
          <cell r="FU166">
            <v>10.182</v>
          </cell>
          <cell r="FV166">
            <v>11.363999999999999</v>
          </cell>
          <cell r="FW166">
            <v>10.725999999999999</v>
          </cell>
          <cell r="FX166">
            <v>12.445</v>
          </cell>
          <cell r="FY166">
            <v>18.210999999999999</v>
          </cell>
          <cell r="FZ166">
            <v>14.026</v>
          </cell>
          <cell r="GA166" t="str">
            <v>#N/A N/A</v>
          </cell>
          <cell r="GB166" t="str">
            <v>#N/A N/A</v>
          </cell>
          <cell r="GC166" t="str">
            <v>#N/A N/A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0</v>
          </cell>
          <cell r="GN166">
            <v>0</v>
          </cell>
          <cell r="GO166">
            <v>0</v>
          </cell>
          <cell r="GP166" t="str">
            <v>#N/A N/A</v>
          </cell>
          <cell r="GQ166" t="str">
            <v>#N/A N/A</v>
          </cell>
          <cell r="GR166" t="str">
            <v>#N/A N/A</v>
          </cell>
          <cell r="GS166">
            <v>20.645999908447266</v>
          </cell>
          <cell r="GT166">
            <v>34.879001617431641</v>
          </cell>
          <cell r="GU166">
            <v>48.584999084472656</v>
          </cell>
          <cell r="GV166">
            <v>48.764999389648438</v>
          </cell>
          <cell r="GW166">
            <v>97.505996704101563</v>
          </cell>
          <cell r="GX166">
            <v>103.449</v>
          </cell>
          <cell r="GY166">
            <v>107.523</v>
          </cell>
          <cell r="GZ166">
            <v>182.06899999999999</v>
          </cell>
          <cell r="HA166">
            <v>165.411</v>
          </cell>
          <cell r="HB166">
            <v>233.7</v>
          </cell>
          <cell r="HC166">
            <v>282.14499999999998</v>
          </cell>
          <cell r="HD166">
            <v>292.42500000000001</v>
          </cell>
          <cell r="HE166" t="str">
            <v>#N/A N/A</v>
          </cell>
          <cell r="HF166" t="str">
            <v>#N/A N/A</v>
          </cell>
          <cell r="HG166" t="str">
            <v>#N/A N/A</v>
          </cell>
          <cell r="HH166">
            <v>104.06800079345703</v>
          </cell>
          <cell r="HI166">
            <v>104.36000061035156</v>
          </cell>
          <cell r="HJ166">
            <v>98.851997375488281</v>
          </cell>
          <cell r="HK166">
            <v>113.34799957275391</v>
          </cell>
          <cell r="HL166">
            <v>207.32099914550781</v>
          </cell>
          <cell r="HM166">
            <v>95.961999999999989</v>
          </cell>
          <cell r="HN166">
            <v>90.673000000000002</v>
          </cell>
          <cell r="HO166">
            <v>81.393000000000001</v>
          </cell>
          <cell r="HP166">
            <v>163.739</v>
          </cell>
          <cell r="HQ166">
            <v>188.33599999999998</v>
          </cell>
          <cell r="HR166">
            <v>207.02499999999998</v>
          </cell>
          <cell r="HS166">
            <v>197.41799999999998</v>
          </cell>
          <cell r="HT166" t="str">
            <v>#N/A N/A</v>
          </cell>
          <cell r="HU166" t="str">
            <v>#N/A N/A</v>
          </cell>
          <cell r="HV166" t="str">
            <v>#N/A N/A</v>
          </cell>
          <cell r="HW166">
            <v>124.71399688720703</v>
          </cell>
          <cell r="HX166">
            <v>139.23899841308594</v>
          </cell>
          <cell r="HY166">
            <v>147.43699645996094</v>
          </cell>
          <cell r="HZ166">
            <v>162.11300659179687</v>
          </cell>
          <cell r="IA166">
            <v>304.82699584960937</v>
          </cell>
          <cell r="IB166">
            <v>291.90899999999999</v>
          </cell>
          <cell r="IC166">
            <v>291.87299999999999</v>
          </cell>
          <cell r="ID166">
            <v>354.12799999999999</v>
          </cell>
          <cell r="IE166">
            <v>370.548</v>
          </cell>
          <cell r="IF166">
            <v>459.82899999999995</v>
          </cell>
          <cell r="IG166">
            <v>526.15099999999995</v>
          </cell>
          <cell r="IH166">
            <v>491.09799999999996</v>
          </cell>
          <cell r="II166" t="str">
            <v>#N/A N/A</v>
          </cell>
          <cell r="IJ166" t="str">
            <v>#N/A N/A</v>
          </cell>
          <cell r="IK166" t="str">
            <v>#N/A N/A</v>
          </cell>
          <cell r="IL166">
            <v>9.6000000834465027E-2</v>
          </cell>
          <cell r="IM166">
            <v>0</v>
          </cell>
          <cell r="IN166">
            <v>0</v>
          </cell>
          <cell r="IO166">
            <v>2.255000114440918</v>
          </cell>
          <cell r="IP166">
            <v>2.3239998817443848</v>
          </cell>
          <cell r="IQ166">
            <v>6.4819999999999993</v>
          </cell>
          <cell r="IR166">
            <v>6.7789999999999999</v>
          </cell>
          <cell r="IS166">
            <v>26.532999999999998</v>
          </cell>
          <cell r="IT166">
            <v>60.406999999999996</v>
          </cell>
          <cell r="IU166">
            <v>102.408</v>
          </cell>
          <cell r="IV166">
            <v>85.390999999999991</v>
          </cell>
          <cell r="IW166">
            <v>66.700999999999993</v>
          </cell>
          <cell r="IX166" t="str">
            <v>#N/A N/A</v>
          </cell>
          <cell r="IY166" t="str">
            <v>#N/A N/A</v>
          </cell>
          <cell r="IZ166" t="str">
            <v>#N/A N/A</v>
          </cell>
          <cell r="JA166">
            <v>0</v>
          </cell>
          <cell r="JB166">
            <v>3.0320000648498535</v>
          </cell>
          <cell r="JC166">
            <v>3.4579999446868896</v>
          </cell>
          <cell r="JD166">
            <v>1.059999942779541</v>
          </cell>
          <cell r="JE166">
            <v>122.49399948120117</v>
          </cell>
          <cell r="JF166">
            <v>67.350999999999999</v>
          </cell>
          <cell r="JG166">
            <v>46.360999999999997</v>
          </cell>
          <cell r="JH166">
            <v>26.969000000000001</v>
          </cell>
          <cell r="JI166">
            <v>5.6619999999999999</v>
          </cell>
          <cell r="JJ166">
            <v>0</v>
          </cell>
          <cell r="JK166">
            <v>0</v>
          </cell>
          <cell r="JL166">
            <v>0</v>
          </cell>
          <cell r="JM166" t="str">
            <v>#N/A N/A</v>
          </cell>
          <cell r="JN166" t="str">
            <v>#N/A N/A</v>
          </cell>
          <cell r="JO166" t="str">
            <v>#N/A N/A</v>
          </cell>
          <cell r="JP166">
            <v>16.560000419616699</v>
          </cell>
          <cell r="JQ166">
            <v>16.246999979019165</v>
          </cell>
          <cell r="JR166">
            <v>22.523000001907349</v>
          </cell>
          <cell r="JS166">
            <v>17.847000122070313</v>
          </cell>
          <cell r="JT166">
            <v>141.39199829101562</v>
          </cell>
          <cell r="JU166">
            <v>94.468999999999994</v>
          </cell>
          <cell r="JV166">
            <v>83.876000000000005</v>
          </cell>
          <cell r="JW166">
            <v>94.741</v>
          </cell>
          <cell r="JX166">
            <v>87.525000000000006</v>
          </cell>
          <cell r="JY166">
            <v>134.77000000000001</v>
          </cell>
          <cell r="JZ166">
            <v>164.59200000000001</v>
          </cell>
          <cell r="KA166">
            <v>175.101</v>
          </cell>
          <cell r="KB166" t="str">
            <v>#N/A N/A</v>
          </cell>
          <cell r="KC166" t="str">
            <v>#N/A N/A</v>
          </cell>
          <cell r="KD166" t="str">
            <v>#N/A N/A</v>
          </cell>
          <cell r="KE166">
            <v>0</v>
          </cell>
          <cell r="KF166">
            <v>0</v>
          </cell>
          <cell r="KG166">
            <v>0</v>
          </cell>
          <cell r="KH166">
            <v>0</v>
          </cell>
          <cell r="KI166">
            <v>0</v>
          </cell>
          <cell r="KJ166">
            <v>0</v>
          </cell>
          <cell r="KK166">
            <v>0</v>
          </cell>
          <cell r="KL166">
            <v>0</v>
          </cell>
          <cell r="KM166">
            <v>0</v>
          </cell>
          <cell r="KN166">
            <v>0</v>
          </cell>
          <cell r="KO166">
            <v>0</v>
          </cell>
          <cell r="KP166">
            <v>0</v>
          </cell>
          <cell r="KQ166" t="str">
            <v>#N/A N/A</v>
          </cell>
          <cell r="KR166" t="str">
            <v>#N/A N/A</v>
          </cell>
          <cell r="KS166" t="str">
            <v>#N/A N/A</v>
          </cell>
          <cell r="KT166">
            <v>108.15399646759033</v>
          </cell>
          <cell r="KU166">
            <v>122.99199676513672</v>
          </cell>
          <cell r="KV166">
            <v>124.91399765014648</v>
          </cell>
          <cell r="KW166">
            <v>144.26599884033203</v>
          </cell>
          <cell r="KX166">
            <v>163.43499755859375</v>
          </cell>
          <cell r="KY166">
            <v>197.44</v>
          </cell>
          <cell r="KZ166">
            <v>207.99699999999999</v>
          </cell>
          <cell r="LA166">
            <v>259.387</v>
          </cell>
          <cell r="LB166">
            <v>283.02299999999997</v>
          </cell>
          <cell r="LC166">
            <v>325.05899999999991</v>
          </cell>
          <cell r="LD166">
            <v>361.55899999999991</v>
          </cell>
          <cell r="LE166">
            <v>315.9969999999999</v>
          </cell>
          <cell r="LF166" t="str">
            <v>#N/A N/A</v>
          </cell>
          <cell r="LG166" t="str">
            <v>#N/A N/A</v>
          </cell>
          <cell r="LH166" t="str">
            <v>#N/A N/A</v>
          </cell>
          <cell r="LI166">
            <v>-0.56800001859664917</v>
          </cell>
          <cell r="LJ166">
            <v>0</v>
          </cell>
          <cell r="LK166">
            <v>-8.3999998867511749E-2</v>
          </cell>
          <cell r="LL166">
            <v>-15.144000053405762</v>
          </cell>
          <cell r="LM166">
            <v>-21.181999206542969</v>
          </cell>
          <cell r="LN166">
            <v>-14.423999999999999</v>
          </cell>
          <cell r="LO166">
            <v>-37.686999999999998</v>
          </cell>
          <cell r="LP166">
            <v>-29.477</v>
          </cell>
          <cell r="LQ166">
            <v>-37.213000000000001</v>
          </cell>
          <cell r="LR166">
            <v>-52.674999999999997</v>
          </cell>
          <cell r="LS166">
            <v>-45.728999999999999</v>
          </cell>
          <cell r="LT166">
            <v>-11.431999999999999</v>
          </cell>
          <cell r="LU166" t="str">
            <v>#N/A N/A</v>
          </cell>
          <cell r="LV166" t="str">
            <v>#N/A N/A</v>
          </cell>
          <cell r="LW166" t="str">
            <v>#N/A N/A</v>
          </cell>
          <cell r="LX166" t="str">
            <v>#N/A N/A</v>
          </cell>
          <cell r="LY166" t="str">
            <v>#N/A N/A</v>
          </cell>
          <cell r="LZ166" t="str">
            <v>#N/A N/A</v>
          </cell>
          <cell r="MA166" t="str">
            <v>#N/A N/A</v>
          </cell>
          <cell r="MB166" t="str">
            <v>#N/A N/A</v>
          </cell>
          <cell r="MC166">
            <v>9.8929999999999989</v>
          </cell>
          <cell r="MD166">
            <v>6.2029999999999994</v>
          </cell>
          <cell r="ME166">
            <v>4.4719999999999995</v>
          </cell>
          <cell r="MF166">
            <v>2.6879999999999997</v>
          </cell>
          <cell r="MG166">
            <v>8.8999999999999996E-2</v>
          </cell>
          <cell r="MH166">
            <v>0</v>
          </cell>
          <cell r="MI166" t="str">
            <v>#N/A N/A</v>
          </cell>
          <cell r="MJ166" t="str">
            <v>#N/A N/A</v>
          </cell>
          <cell r="MK166" t="str">
            <v>#N/A N/A</v>
          </cell>
          <cell r="ML166" t="str">
            <v>#N/A N/A</v>
          </cell>
          <cell r="MM166" t="str">
            <v>#N/A N/A</v>
          </cell>
          <cell r="MN166" t="str">
            <v>#N/A N/A</v>
          </cell>
          <cell r="MO166" t="str">
            <v>#N/A N/A</v>
          </cell>
          <cell r="MP166" t="str">
            <v>#N/A N/A</v>
          </cell>
          <cell r="MQ166" t="str">
            <v>#N/A N/A</v>
          </cell>
          <cell r="MR166" t="str">
            <v>#N/A N/A</v>
          </cell>
          <cell r="MS166" t="str">
            <v>#N/A N/A</v>
          </cell>
          <cell r="MT166" t="str">
            <v>#N/A N/A</v>
          </cell>
          <cell r="MU166" t="str">
            <v>#N/A N/A</v>
          </cell>
          <cell r="MV166" t="str">
            <v>#N/A N/A</v>
          </cell>
          <cell r="MW166" t="str">
            <v>#N/A N/A</v>
          </cell>
          <cell r="MX166" t="str">
            <v>#N/A N/A</v>
          </cell>
          <cell r="MY166" t="str">
            <v>#N/A N/A</v>
          </cell>
          <cell r="MZ166" t="str">
            <v>#N/A N/A</v>
          </cell>
          <cell r="NA166" t="str">
            <v>#N/A N/A</v>
          </cell>
          <cell r="NB166">
            <v>0</v>
          </cell>
          <cell r="NC166">
            <v>0</v>
          </cell>
          <cell r="ND166">
            <v>0</v>
          </cell>
          <cell r="NE166">
            <v>0</v>
          </cell>
          <cell r="NF166">
            <v>0</v>
          </cell>
          <cell r="NG166">
            <v>-149.643</v>
          </cell>
          <cell r="NH166">
            <v>-234</v>
          </cell>
          <cell r="NI166">
            <v>-312</v>
          </cell>
          <cell r="NJ166">
            <v>-377</v>
          </cell>
          <cell r="NK166">
            <v>-397.87599999999998</v>
          </cell>
          <cell r="NL166">
            <v>-455.08599999999996</v>
          </cell>
          <cell r="NM166">
            <v>-500.44499999999999</v>
          </cell>
          <cell r="NN166" t="str">
            <v>#N/A N/A</v>
          </cell>
          <cell r="NO166" t="str">
            <v>#N/A N/A</v>
          </cell>
          <cell r="NP166" t="str">
            <v>#N/A N/A</v>
          </cell>
          <cell r="NQ166">
            <v>5.5339999198913574</v>
          </cell>
          <cell r="NR166">
            <v>5.6680002212524414</v>
          </cell>
          <cell r="NS166">
            <v>5.5920000076293945</v>
          </cell>
          <cell r="NT166">
            <v>7.9640002250671387</v>
          </cell>
          <cell r="NU166">
            <v>17.364999771118164</v>
          </cell>
          <cell r="NV166">
            <v>125.297</v>
          </cell>
          <cell r="NW166">
            <v>145.85599999999999</v>
          </cell>
          <cell r="NX166">
            <v>10.086</v>
          </cell>
          <cell r="NY166">
            <v>15.905999999999999</v>
          </cell>
          <cell r="NZ166">
            <v>20.718</v>
          </cell>
          <cell r="OA166">
            <v>20.788999999999998</v>
          </cell>
          <cell r="OB166">
            <v>20.620999999999999</v>
          </cell>
          <cell r="OC166" t="str">
            <v>#N/A N/A</v>
          </cell>
          <cell r="OD166" t="str">
            <v>CLP</v>
          </cell>
        </row>
        <row r="167">
          <cell r="C167" t="str">
            <v>INFODEMA</v>
          </cell>
          <cell r="D167">
            <v>7508.7998046875</v>
          </cell>
          <cell r="E167">
            <v>7385.7001953125</v>
          </cell>
          <cell r="F167">
            <v>8399.900390625</v>
          </cell>
          <cell r="G167">
            <v>9729.7890000000007</v>
          </cell>
          <cell r="H167">
            <v>10196.2763671875</v>
          </cell>
          <cell r="I167">
            <v>12213.728515625</v>
          </cell>
          <cell r="J167">
            <v>14594.4287109375</v>
          </cell>
          <cell r="K167">
            <v>11362.592000000001</v>
          </cell>
          <cell r="L167">
            <v>12969.262000000001</v>
          </cell>
          <cell r="M167">
            <v>13991.302</v>
          </cell>
          <cell r="N167">
            <v>14722.196</v>
          </cell>
          <cell r="O167">
            <v>16950.64</v>
          </cell>
          <cell r="P167">
            <v>16013.058999999999</v>
          </cell>
          <cell r="Q167">
            <v>16796.432000000001</v>
          </cell>
          <cell r="R167" t="str">
            <v>#N/A N/A</v>
          </cell>
          <cell r="S167">
            <v>6452</v>
          </cell>
          <cell r="T167">
            <v>6333.7001953125</v>
          </cell>
          <cell r="U167">
            <v>6688.2001953125</v>
          </cell>
          <cell r="V167">
            <v>7583.3249999999998</v>
          </cell>
          <cell r="W167">
            <v>7912.19677734375</v>
          </cell>
          <cell r="X167">
            <v>9584.966796875</v>
          </cell>
          <cell r="Y167">
            <v>11229.865234375</v>
          </cell>
          <cell r="Z167">
            <v>9440.4650000000001</v>
          </cell>
          <cell r="AA167">
            <v>9935.0259999999998</v>
          </cell>
          <cell r="AB167">
            <v>10818.93</v>
          </cell>
          <cell r="AC167">
            <v>11021.048999999999</v>
          </cell>
          <cell r="AD167">
            <v>12838.218999999999</v>
          </cell>
          <cell r="AE167">
            <v>14321.608999999999</v>
          </cell>
          <cell r="AF167">
            <v>14090.684999999999</v>
          </cell>
          <cell r="AG167" t="str">
            <v>#N/A N/A</v>
          </cell>
          <cell r="AH167">
            <v>442.89999389648437</v>
          </cell>
          <cell r="AI167">
            <v>395.90000915527344</v>
          </cell>
          <cell r="AJ167">
            <v>736.47200012207031</v>
          </cell>
          <cell r="AK167">
            <v>1059.1079999999999</v>
          </cell>
          <cell r="AL167">
            <v>1013.5460052490234</v>
          </cell>
          <cell r="AM167">
            <v>1308.6930236816406</v>
          </cell>
          <cell r="AN167">
            <v>1725.9219970703125</v>
          </cell>
          <cell r="AO167">
            <v>864.66200000000003</v>
          </cell>
          <cell r="AP167">
            <v>1968.173</v>
          </cell>
          <cell r="AQ167">
            <v>1833.558</v>
          </cell>
          <cell r="AR167">
            <v>2358.692</v>
          </cell>
          <cell r="AS167">
            <v>2573.643</v>
          </cell>
          <cell r="AT167">
            <v>2841.415</v>
          </cell>
          <cell r="AU167">
            <v>1347.768</v>
          </cell>
          <cell r="AV167" t="str">
            <v>#N/A N/A</v>
          </cell>
          <cell r="AW167">
            <v>53</v>
          </cell>
          <cell r="AX167">
            <v>65.800003051757812</v>
          </cell>
          <cell r="AY167">
            <v>494.10000610351562</v>
          </cell>
          <cell r="AZ167">
            <v>720.75099999999998</v>
          </cell>
          <cell r="BA167">
            <v>772.19000244140625</v>
          </cell>
          <cell r="BB167">
            <v>855.80902099609375</v>
          </cell>
          <cell r="BC167">
            <v>913.343994140625</v>
          </cell>
          <cell r="BD167">
            <v>131.06200000000001</v>
          </cell>
          <cell r="BE167">
            <v>1231</v>
          </cell>
          <cell r="BF167">
            <v>1052.403</v>
          </cell>
          <cell r="BG167">
            <v>1591.52</v>
          </cell>
          <cell r="BH167">
            <v>1658.605</v>
          </cell>
          <cell r="BI167">
            <v>1577.2539999999999</v>
          </cell>
          <cell r="BJ167">
            <v>576.22500000000002</v>
          </cell>
          <cell r="BK167" t="str">
            <v>#N/A N/A</v>
          </cell>
          <cell r="BL167" t="str">
            <v>#N/A N/A</v>
          </cell>
          <cell r="BM167" t="str">
            <v>#N/A N/A</v>
          </cell>
          <cell r="BN167" t="str">
            <v>#N/A N/A</v>
          </cell>
          <cell r="BO167">
            <v>5.8069999999999995</v>
          </cell>
          <cell r="BP167">
            <v>5.8530001640319824</v>
          </cell>
          <cell r="BQ167">
            <v>9.7999997437000275E-2</v>
          </cell>
          <cell r="BR167" t="str">
            <v>#N/A N/A</v>
          </cell>
          <cell r="BS167" t="str">
            <v>#N/A N/A</v>
          </cell>
          <cell r="BT167" t="str">
            <v>#N/A N/A</v>
          </cell>
          <cell r="BU167" t="str">
            <v>#N/A N/A</v>
          </cell>
          <cell r="BV167" t="str">
            <v>#N/A N/A</v>
          </cell>
          <cell r="BW167">
            <v>0</v>
          </cell>
          <cell r="BX167">
            <v>0</v>
          </cell>
          <cell r="BY167">
            <v>0</v>
          </cell>
          <cell r="BZ167" t="str">
            <v>#N/A N/A</v>
          </cell>
          <cell r="CA167">
            <v>76.699996948242188</v>
          </cell>
          <cell r="CB167">
            <v>78.300003051757812</v>
          </cell>
          <cell r="CC167">
            <v>81.5</v>
          </cell>
          <cell r="CD167">
            <v>80.470999999999989</v>
          </cell>
          <cell r="CE167">
            <v>71.654998779296875</v>
          </cell>
          <cell r="CF167">
            <v>369.70001220703125</v>
          </cell>
          <cell r="CG167">
            <v>560.447021484375</v>
          </cell>
          <cell r="CH167">
            <v>837.26299999999992</v>
          </cell>
          <cell r="CI167">
            <v>549.20699999999999</v>
          </cell>
          <cell r="CJ167">
            <v>702.78599999999994</v>
          </cell>
          <cell r="CK167">
            <v>693.72199999999998</v>
          </cell>
          <cell r="CL167">
            <v>496.70699999999999</v>
          </cell>
          <cell r="CM167">
            <v>547.38400000000001</v>
          </cell>
          <cell r="CN167">
            <v>467.71499999999997</v>
          </cell>
          <cell r="CO167" t="str">
            <v>#N/A N/A</v>
          </cell>
          <cell r="CP167">
            <v>-109.69999885559082</v>
          </cell>
          <cell r="CQ167">
            <v>71.299999237060547</v>
          </cell>
          <cell r="CR167">
            <v>389.5000057220459</v>
          </cell>
          <cell r="CS167">
            <v>622.47400000000005</v>
          </cell>
          <cell r="CT167">
            <v>809.39400672912598</v>
          </cell>
          <cell r="CU167">
            <v>180.82300186157227</v>
          </cell>
          <cell r="CV167">
            <v>-252.05803298950195</v>
          </cell>
          <cell r="CW167">
            <v>-580.01699999999994</v>
          </cell>
          <cell r="CX167">
            <v>524.61</v>
          </cell>
          <cell r="CY167">
            <v>37.472999999999999</v>
          </cell>
          <cell r="CZ167">
            <v>861.97300000000007</v>
          </cell>
          <cell r="DA167">
            <v>817.02700000000004</v>
          </cell>
          <cell r="DB167">
            <v>386.48</v>
          </cell>
          <cell r="DC167">
            <v>-19.962</v>
          </cell>
          <cell r="DD167" t="str">
            <v>#N/A N/A</v>
          </cell>
          <cell r="DE167">
            <v>18</v>
          </cell>
          <cell r="DF167">
            <v>-0.10000000149011612</v>
          </cell>
          <cell r="DG167">
            <v>-14.399999618530273</v>
          </cell>
          <cell r="DH167">
            <v>18.611000000000001</v>
          </cell>
          <cell r="DI167">
            <v>32.134998321533203</v>
          </cell>
          <cell r="DJ167">
            <v>-731.88800048828125</v>
          </cell>
          <cell r="DK167">
            <v>-475.26699829101562</v>
          </cell>
          <cell r="DL167">
            <v>34.690999999999995</v>
          </cell>
          <cell r="DM167">
            <v>83.376999999999995</v>
          </cell>
          <cell r="DN167">
            <v>-81.86699999999999</v>
          </cell>
          <cell r="DO167">
            <v>-28.741999999999997</v>
          </cell>
          <cell r="DP167">
            <v>-46.052999999999997</v>
          </cell>
          <cell r="DQ167">
            <v>-389.65999999999997</v>
          </cell>
          <cell r="DR167">
            <v>-381.51400000000001</v>
          </cell>
          <cell r="DS167" t="str">
            <v>#N/A N/A</v>
          </cell>
          <cell r="DT167">
            <v>-127.69999694824219</v>
          </cell>
          <cell r="DU167">
            <v>71.400001525878906</v>
          </cell>
          <cell r="DV167">
            <v>403.89999389648437</v>
          </cell>
          <cell r="DW167">
            <v>603.86299999999994</v>
          </cell>
          <cell r="DX167">
            <v>777.25897216796875</v>
          </cell>
          <cell r="DY167">
            <v>912.71099853515625</v>
          </cell>
          <cell r="DZ167">
            <v>223.20899963378906</v>
          </cell>
          <cell r="EA167">
            <v>-614.70799999999997</v>
          </cell>
          <cell r="EB167">
            <v>441.233</v>
          </cell>
          <cell r="EC167">
            <v>119.33999999999999</v>
          </cell>
          <cell r="ED167">
            <v>890.71499999999992</v>
          </cell>
          <cell r="EE167">
            <v>863.07999999999993</v>
          </cell>
          <cell r="EF167">
            <v>776.14</v>
          </cell>
          <cell r="EG167">
            <v>361.55199999999996</v>
          </cell>
          <cell r="EH167" t="str">
            <v>#N/A N/A</v>
          </cell>
          <cell r="EI167">
            <v>84.919998168945313</v>
          </cell>
          <cell r="EJ167">
            <v>63.222999572753906</v>
          </cell>
          <cell r="EK167">
            <v>50.478000640869141</v>
          </cell>
          <cell r="EL167">
            <v>95.551000000000002</v>
          </cell>
          <cell r="EM167">
            <v>1372.3680419921875</v>
          </cell>
          <cell r="EN167">
            <v>76.266998291015625</v>
          </cell>
          <cell r="EO167">
            <v>156.44099426269531</v>
          </cell>
          <cell r="EP167">
            <v>191.59699999999998</v>
          </cell>
          <cell r="EQ167">
            <v>271.08699999999999</v>
          </cell>
          <cell r="ER167">
            <v>43.41</v>
          </cell>
          <cell r="ES167">
            <v>348.48099999999999</v>
          </cell>
          <cell r="ET167">
            <v>277.923</v>
          </cell>
          <cell r="EU167">
            <v>188.99599999999998</v>
          </cell>
          <cell r="EV167">
            <v>1379.0039999999999</v>
          </cell>
          <cell r="EW167" t="str">
            <v>#N/A N/A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 t="str">
            <v>#N/A N/A</v>
          </cell>
          <cell r="FC167">
            <v>0</v>
          </cell>
          <cell r="FD167">
            <v>0</v>
          </cell>
          <cell r="FE167">
            <v>2005.2159999999999</v>
          </cell>
          <cell r="FF167">
            <v>1673.8239999999998</v>
          </cell>
          <cell r="FG167" t="str">
            <v>#N/A N/A</v>
          </cell>
          <cell r="FH167" t="str">
            <v>#N/A N/A</v>
          </cell>
          <cell r="FI167">
            <v>0</v>
          </cell>
          <cell r="FJ167">
            <v>0</v>
          </cell>
          <cell r="FK167">
            <v>0</v>
          </cell>
          <cell r="FL167" t="str">
            <v>#N/A N/A</v>
          </cell>
          <cell r="FM167">
            <v>675.11102294921875</v>
          </cell>
          <cell r="FN167">
            <v>1128.677001953125</v>
          </cell>
          <cell r="FO167">
            <v>1215.6600341796875</v>
          </cell>
          <cell r="FP167">
            <v>1521.23</v>
          </cell>
          <cell r="FQ167">
            <v>1369.2950439453125</v>
          </cell>
          <cell r="FR167">
            <v>1771.156005859375</v>
          </cell>
          <cell r="FS167">
            <v>1934.0999755859375</v>
          </cell>
          <cell r="FT167">
            <v>127.33799999999999</v>
          </cell>
          <cell r="FU167">
            <v>64.957999999999998</v>
          </cell>
          <cell r="FV167">
            <v>2648.6709999999998</v>
          </cell>
          <cell r="FW167">
            <v>3361.4609999999998</v>
          </cell>
          <cell r="FX167">
            <v>3766.8809999999999</v>
          </cell>
          <cell r="FY167">
            <v>4344.1309999999994</v>
          </cell>
          <cell r="FZ167">
            <v>2448.7829999999999</v>
          </cell>
          <cell r="GA167" t="str">
            <v>#N/A N/A</v>
          </cell>
          <cell r="GB167">
            <v>1400.7080078125</v>
          </cell>
          <cell r="GC167">
            <v>1090.8919677734375</v>
          </cell>
          <cell r="GD167">
            <v>1516.051025390625</v>
          </cell>
          <cell r="GE167">
            <v>1957.2389999999998</v>
          </cell>
          <cell r="GF167">
            <v>2351.01904296875</v>
          </cell>
          <cell r="GG167">
            <v>2172.028076171875</v>
          </cell>
          <cell r="GH167">
            <v>2146.9990234375</v>
          </cell>
          <cell r="GI167">
            <v>1898.8619999999999</v>
          </cell>
          <cell r="GJ167">
            <v>2172.4359999999997</v>
          </cell>
          <cell r="GK167">
            <v>2081.154</v>
          </cell>
          <cell r="GL167">
            <v>1657.577</v>
          </cell>
          <cell r="GM167">
            <v>2932.46</v>
          </cell>
          <cell r="GN167">
            <v>4221.3919999999998</v>
          </cell>
          <cell r="GO167">
            <v>4002.8679999999999</v>
          </cell>
          <cell r="GP167" t="str">
            <v>#N/A N/A</v>
          </cell>
          <cell r="GQ167">
            <v>2285.623046875</v>
          </cell>
          <cell r="GR167">
            <v>2394.472900390625</v>
          </cell>
          <cell r="GS167">
            <v>2950.264892578125</v>
          </cell>
          <cell r="GT167">
            <v>4038.5369999999998</v>
          </cell>
          <cell r="GU167">
            <v>5539.01318359375</v>
          </cell>
          <cell r="GV167">
            <v>4553.86181640625</v>
          </cell>
          <cell r="GW167">
            <v>4708.6708984375</v>
          </cell>
          <cell r="GX167">
            <v>4339.9079999999994</v>
          </cell>
          <cell r="GY167">
            <v>4269.8990000000003</v>
          </cell>
          <cell r="GZ167">
            <v>4948.7039999999997</v>
          </cell>
          <cell r="HA167">
            <v>5560.4989999999998</v>
          </cell>
          <cell r="HB167">
            <v>7328.5509999999995</v>
          </cell>
          <cell r="HC167">
            <v>9157.7619999999988</v>
          </cell>
          <cell r="HD167">
            <v>8076.9249999999993</v>
          </cell>
          <cell r="HE167" t="str">
            <v>#N/A N/A</v>
          </cell>
          <cell r="HF167">
            <v>2689.60009765625</v>
          </cell>
          <cell r="HG167">
            <v>2644.02294921875</v>
          </cell>
          <cell r="HH167">
            <v>3063.705078125</v>
          </cell>
          <cell r="HI167">
            <v>6136.0559999999996</v>
          </cell>
          <cell r="HJ167">
            <v>10392.0322265625</v>
          </cell>
          <cell r="HK167">
            <v>12204.16796875</v>
          </cell>
          <cell r="HL167">
            <v>14643.7783203125</v>
          </cell>
          <cell r="HM167">
            <v>15018.472</v>
          </cell>
          <cell r="HN167">
            <v>14237.296999999999</v>
          </cell>
          <cell r="HO167">
            <v>13959.133</v>
          </cell>
          <cell r="HP167">
            <v>13435.778</v>
          </cell>
          <cell r="HQ167">
            <v>13627.927</v>
          </cell>
          <cell r="HR167">
            <v>12831.153</v>
          </cell>
          <cell r="HS167">
            <v>14670.529999999999</v>
          </cell>
          <cell r="HT167" t="str">
            <v>#N/A N/A</v>
          </cell>
          <cell r="HU167">
            <v>4982.51318359375</v>
          </cell>
          <cell r="HV167">
            <v>5046.32421875</v>
          </cell>
          <cell r="HW167">
            <v>6092.7060546875</v>
          </cell>
          <cell r="HX167">
            <v>10253.725</v>
          </cell>
          <cell r="HY167">
            <v>16009.9013671875</v>
          </cell>
          <cell r="HZ167">
            <v>17425.61328125</v>
          </cell>
          <cell r="IA167">
            <v>20748.212890625</v>
          </cell>
          <cell r="IB167">
            <v>20520.986000000001</v>
          </cell>
          <cell r="IC167">
            <v>19840.109</v>
          </cell>
          <cell r="ID167">
            <v>20402.102999999999</v>
          </cell>
          <cell r="IE167">
            <v>20909.849999999999</v>
          </cell>
          <cell r="IF167">
            <v>22714.446</v>
          </cell>
          <cell r="IG167">
            <v>23680.516</v>
          </cell>
          <cell r="IH167">
            <v>24573.598999999998</v>
          </cell>
          <cell r="II167" t="str">
            <v>#N/A N/A</v>
          </cell>
          <cell r="IJ167">
            <v>872.32098388671875</v>
          </cell>
          <cell r="IK167">
            <v>976.781005859375</v>
          </cell>
          <cell r="IL167">
            <v>1483.7669677734375</v>
          </cell>
          <cell r="IM167">
            <v>1591.482</v>
          </cell>
          <cell r="IN167">
            <v>2000.157958984375</v>
          </cell>
          <cell r="IO167">
            <v>1983.322021484375</v>
          </cell>
          <cell r="IP167">
            <v>2842.596923828125</v>
          </cell>
          <cell r="IQ167">
            <v>2206.2089999999998</v>
          </cell>
          <cell r="IR167">
            <v>2222.8069999999998</v>
          </cell>
          <cell r="IS167">
            <v>2594.5650000000001</v>
          </cell>
          <cell r="IT167">
            <v>2381.4479999999999</v>
          </cell>
          <cell r="IU167">
            <v>3949.4269999999997</v>
          </cell>
          <cell r="IV167">
            <v>3390.7249999999999</v>
          </cell>
          <cell r="IW167">
            <v>2689.3969999999999</v>
          </cell>
          <cell r="IX167" t="str">
            <v>#N/A N/A</v>
          </cell>
          <cell r="IY167">
            <v>333.28401184082031</v>
          </cell>
          <cell r="IZ167">
            <v>254.91299819946289</v>
          </cell>
          <cell r="JA167">
            <v>259.56100463867187</v>
          </cell>
          <cell r="JB167">
            <v>2114.8649999999998</v>
          </cell>
          <cell r="JC167">
            <v>6734.455078125</v>
          </cell>
          <cell r="JD167">
            <v>5701.766845703125</v>
          </cell>
          <cell r="JE167">
            <v>7092.669921875</v>
          </cell>
          <cell r="JF167">
            <v>8560.8799999999992</v>
          </cell>
          <cell r="JG167">
            <v>7727.5789999999997</v>
          </cell>
          <cell r="JH167">
            <v>7805.5130000000008</v>
          </cell>
          <cell r="JI167">
            <v>5364.1469999999999</v>
          </cell>
          <cell r="JJ167">
            <v>5248.6959999999999</v>
          </cell>
          <cell r="JK167">
            <v>5846.4490000000005</v>
          </cell>
          <cell r="JL167">
            <v>7668.0079999999998</v>
          </cell>
          <cell r="JM167" t="str">
            <v>#N/A N/A</v>
          </cell>
          <cell r="JN167">
            <v>1928.7679443359375</v>
          </cell>
          <cell r="JO167">
            <v>1838.0879783630371</v>
          </cell>
          <cell r="JP167">
            <v>2400.2870178222656</v>
          </cell>
          <cell r="JQ167">
            <v>4173.8689999999997</v>
          </cell>
          <cell r="JR167">
            <v>9025.1089706420898</v>
          </cell>
          <cell r="JS167">
            <v>7977.6489372253418</v>
          </cell>
          <cell r="JT167">
            <v>10528.328155517578</v>
          </cell>
          <cell r="JU167">
            <v>10925.192000000001</v>
          </cell>
          <cell r="JV167">
            <v>10512.054</v>
          </cell>
          <cell r="JW167">
            <v>10990.511</v>
          </cell>
          <cell r="JX167">
            <v>8478.384</v>
          </cell>
          <cell r="JY167">
            <v>9678.8230000000003</v>
          </cell>
          <cell r="JZ167">
            <v>9991.6460000000006</v>
          </cell>
          <cell r="KA167">
            <v>10631.643</v>
          </cell>
          <cell r="KB167" t="str">
            <v>#N/A N/A</v>
          </cell>
          <cell r="KC167">
            <v>0</v>
          </cell>
          <cell r="KD167">
            <v>0</v>
          </cell>
          <cell r="KE167">
            <v>0</v>
          </cell>
          <cell r="KF167">
            <v>0</v>
          </cell>
          <cell r="KG167" t="str">
            <v>#N/A N/A</v>
          </cell>
          <cell r="KH167">
            <v>0</v>
          </cell>
          <cell r="KI167">
            <v>0</v>
          </cell>
          <cell r="KJ167">
            <v>0</v>
          </cell>
          <cell r="KK167">
            <v>0</v>
          </cell>
          <cell r="KL167">
            <v>0</v>
          </cell>
          <cell r="KM167">
            <v>0</v>
          </cell>
          <cell r="KN167">
            <v>0</v>
          </cell>
          <cell r="KO167">
            <v>0</v>
          </cell>
          <cell r="KP167">
            <v>0</v>
          </cell>
          <cell r="KQ167" t="str">
            <v>#N/A N/A</v>
          </cell>
          <cell r="KR167">
            <v>3053.7452392578125</v>
          </cell>
          <cell r="KS167">
            <v>3208.2359619140625</v>
          </cell>
          <cell r="KT167">
            <v>3692.4190673828125</v>
          </cell>
          <cell r="KU167">
            <v>6079.8559999999998</v>
          </cell>
          <cell r="KV167">
            <v>6984.7920837402344</v>
          </cell>
          <cell r="KW167">
            <v>9447.9639282226562</v>
          </cell>
          <cell r="KX167">
            <v>10219.883605957031</v>
          </cell>
          <cell r="KY167">
            <v>9595.7939999999999</v>
          </cell>
          <cell r="KZ167">
            <v>9328.0550000000003</v>
          </cell>
          <cell r="LA167">
            <v>9411.5919999999969</v>
          </cell>
          <cell r="LB167">
            <v>12431.465999999997</v>
          </cell>
          <cell r="LC167">
            <v>13035.623</v>
          </cell>
          <cell r="LD167">
            <v>13688.869999999997</v>
          </cell>
          <cell r="LE167">
            <v>13941.955999999998</v>
          </cell>
          <cell r="LF167" t="str">
            <v>#N/A N/A</v>
          </cell>
          <cell r="LG167">
            <v>-69.699996948242188</v>
          </cell>
          <cell r="LH167">
            <v>-306.5</v>
          </cell>
          <cell r="LI167">
            <v>-406.7659912109375</v>
          </cell>
          <cell r="LJ167">
            <v>-3478.7379999999998</v>
          </cell>
          <cell r="LK167">
            <v>-4662.06982421875</v>
          </cell>
          <cell r="LL167">
            <v>-2315.1259765625</v>
          </cell>
          <cell r="LM167">
            <v>-1378.0909423828125</v>
          </cell>
          <cell r="LN167">
            <v>-1002.8579999999999</v>
          </cell>
          <cell r="LO167">
            <v>-137.61799999999999</v>
          </cell>
          <cell r="LP167">
            <v>-23.638999999999999</v>
          </cell>
          <cell r="LQ167">
            <v>-379.40899999999999</v>
          </cell>
          <cell r="LR167">
            <v>-825.54899999999998</v>
          </cell>
          <cell r="LS167">
            <v>-1234.556</v>
          </cell>
          <cell r="LT167">
            <v>-781.90199999999993</v>
          </cell>
          <cell r="LU167" t="str">
            <v>#N/A N/A</v>
          </cell>
          <cell r="LV167" t="str">
            <v>#N/A N/A</v>
          </cell>
          <cell r="LW167" t="str">
            <v>#N/A N/A</v>
          </cell>
          <cell r="LX167" t="str">
            <v>#N/A N/A</v>
          </cell>
          <cell r="LY167" t="str">
            <v>#N/A N/A</v>
          </cell>
          <cell r="LZ167" t="str">
            <v>#N/A N/A</v>
          </cell>
          <cell r="MA167" t="str">
            <v>#N/A N/A</v>
          </cell>
          <cell r="MB167" t="str">
            <v>#N/A N/A</v>
          </cell>
          <cell r="MC167" t="str">
            <v>#N/A N/A</v>
          </cell>
          <cell r="MD167" t="str">
            <v>#N/A N/A</v>
          </cell>
          <cell r="ME167" t="str">
            <v>#N/A N/A</v>
          </cell>
          <cell r="MF167" t="str">
            <v>#N/A N/A</v>
          </cell>
          <cell r="MG167" t="str">
            <v>#N/A N/A</v>
          </cell>
          <cell r="MH167" t="str">
            <v>#N/A N/A</v>
          </cell>
          <cell r="MI167" t="str">
            <v>#N/A N/A</v>
          </cell>
          <cell r="MJ167" t="str">
            <v>#N/A N/A</v>
          </cell>
          <cell r="MK167" t="str">
            <v>#N/A N/A</v>
          </cell>
          <cell r="ML167" t="str">
            <v>#N/A N/A</v>
          </cell>
          <cell r="MM167" t="str">
            <v>#N/A N/A</v>
          </cell>
          <cell r="MN167" t="str">
            <v>#N/A N/A</v>
          </cell>
          <cell r="MO167" t="str">
            <v>#N/A N/A</v>
          </cell>
          <cell r="MP167" t="str">
            <v>#N/A N/A</v>
          </cell>
          <cell r="MQ167" t="str">
            <v>#N/A N/A</v>
          </cell>
          <cell r="MR167" t="str">
            <v>#N/A N/A</v>
          </cell>
          <cell r="MS167" t="str">
            <v>#N/A N/A</v>
          </cell>
          <cell r="MT167" t="str">
            <v>#N/A N/A</v>
          </cell>
          <cell r="MU167">
            <v>642.95100000000002</v>
          </cell>
          <cell r="MV167">
            <v>925.904</v>
          </cell>
          <cell r="MW167">
            <v>403.29499999999996</v>
          </cell>
          <cell r="MX167">
            <v>639.87199999999996</v>
          </cell>
          <cell r="MY167" t="str">
            <v>#N/A N/A</v>
          </cell>
          <cell r="MZ167">
            <v>0</v>
          </cell>
          <cell r="NA167">
            <v>-21</v>
          </cell>
          <cell r="NB167" t="str">
            <v>#N/A N/A</v>
          </cell>
          <cell r="NC167">
            <v>0</v>
          </cell>
          <cell r="ND167">
            <v>0</v>
          </cell>
          <cell r="NE167">
            <v>-238.56500244140625</v>
          </cell>
          <cell r="NF167">
            <v>-148.77499389648437</v>
          </cell>
          <cell r="NG167">
            <v>-47.07</v>
          </cell>
          <cell r="NH167">
            <v>-74.206999999999994</v>
          </cell>
          <cell r="NI167">
            <v>-69.49799999999999</v>
          </cell>
          <cell r="NJ167">
            <v>-45.073999999999998</v>
          </cell>
          <cell r="NK167">
            <v>-284.61099999999999</v>
          </cell>
          <cell r="NL167">
            <v>-253.43699999999998</v>
          </cell>
          <cell r="NM167">
            <v>-232.98299999999998</v>
          </cell>
          <cell r="NN167" t="str">
            <v>#N/A N/A</v>
          </cell>
          <cell r="NO167">
            <v>389.89999389648437</v>
          </cell>
          <cell r="NP167">
            <v>330.10000610351562</v>
          </cell>
          <cell r="NQ167">
            <v>242.37199401855469</v>
          </cell>
          <cell r="NR167">
            <v>338.35699999999997</v>
          </cell>
          <cell r="NS167">
            <v>241.35600280761719</v>
          </cell>
          <cell r="NT167">
            <v>452.88400268554687</v>
          </cell>
          <cell r="NU167">
            <v>812.5780029296875</v>
          </cell>
          <cell r="NV167">
            <v>733.6</v>
          </cell>
          <cell r="NW167">
            <v>737.173</v>
          </cell>
          <cell r="NX167">
            <v>781.15499999999997</v>
          </cell>
          <cell r="NY167">
            <v>767.17199999999991</v>
          </cell>
          <cell r="NZ167">
            <v>915.03800000000001</v>
          </cell>
          <cell r="OA167">
            <v>1264.1609999999998</v>
          </cell>
          <cell r="OB167">
            <v>771.54300000000001</v>
          </cell>
          <cell r="OC167" t="str">
            <v>#N/A N/A</v>
          </cell>
          <cell r="OD167" t="str">
            <v>CLP</v>
          </cell>
        </row>
        <row r="168">
          <cell r="C168" t="str">
            <v>ANDACOR</v>
          </cell>
          <cell r="D168" t="str">
            <v>#N/A N/A</v>
          </cell>
          <cell r="E168" t="str">
            <v>#N/A N/A</v>
          </cell>
          <cell r="F168" t="str">
            <v>#N/A N/A</v>
          </cell>
          <cell r="G168" t="str">
            <v>#N/A N/A</v>
          </cell>
          <cell r="H168" t="str">
            <v>#N/A N/A</v>
          </cell>
          <cell r="I168">
            <v>2213.35009765625</v>
          </cell>
          <cell r="J168">
            <v>2989.9619140625</v>
          </cell>
          <cell r="K168">
            <v>2720.1390000000001</v>
          </cell>
          <cell r="L168">
            <v>3024.5219999999999</v>
          </cell>
          <cell r="M168">
            <v>3022.5230000000001</v>
          </cell>
          <cell r="N168">
            <v>3286.9319999999998</v>
          </cell>
          <cell r="O168">
            <v>4526.2179999999998</v>
          </cell>
          <cell r="P168">
            <v>5198.1819999999998</v>
          </cell>
          <cell r="Q168">
            <v>5564.0249999999996</v>
          </cell>
          <cell r="R168" t="str">
            <v>#N/A N/A</v>
          </cell>
          <cell r="S168" t="str">
            <v>#N/A N/A</v>
          </cell>
          <cell r="T168" t="str">
            <v>#N/A N/A</v>
          </cell>
          <cell r="U168" t="str">
            <v>#N/A N/A</v>
          </cell>
          <cell r="V168" t="str">
            <v>#N/A N/A</v>
          </cell>
          <cell r="W168" t="str">
            <v>#N/A N/A</v>
          </cell>
          <cell r="X168">
            <v>1438.2679443359375</v>
          </cell>
          <cell r="Y168">
            <v>1971.1920166015625</v>
          </cell>
          <cell r="Z168">
            <v>1881.5909999999999</v>
          </cell>
          <cell r="AA168">
            <v>2719.4580000000001</v>
          </cell>
          <cell r="AB168">
            <v>2107.5149999999999</v>
          </cell>
          <cell r="AC168">
            <v>2331.06</v>
          </cell>
          <cell r="AD168">
            <v>2732.451</v>
          </cell>
          <cell r="AE168">
            <v>3408.4289999999996</v>
          </cell>
          <cell r="AF168">
            <v>3964.7</v>
          </cell>
          <cell r="AG168" t="str">
            <v>#N/A N/A</v>
          </cell>
          <cell r="AH168" t="str">
            <v>#N/A N/A</v>
          </cell>
          <cell r="AI168" t="str">
            <v>#N/A N/A</v>
          </cell>
          <cell r="AJ168" t="str">
            <v>#N/A N/A</v>
          </cell>
          <cell r="AK168" t="str">
            <v>#N/A N/A</v>
          </cell>
          <cell r="AL168" t="str">
            <v>#N/A N/A</v>
          </cell>
          <cell r="AM168">
            <v>580.94000244140625</v>
          </cell>
          <cell r="AN168">
            <v>712.36398315429687</v>
          </cell>
          <cell r="AO168">
            <v>822.65200000000004</v>
          </cell>
          <cell r="AP168">
            <v>34.367999999999995</v>
          </cell>
          <cell r="AQ168">
            <v>585.68200000000002</v>
          </cell>
          <cell r="AR168">
            <v>497.774</v>
          </cell>
          <cell r="AS168">
            <v>2106.172</v>
          </cell>
          <cell r="AT168">
            <v>1118.8319999999999</v>
          </cell>
          <cell r="AU168">
            <v>1086.1510000000001</v>
          </cell>
          <cell r="AV168" t="str">
            <v>#N/A N/A</v>
          </cell>
          <cell r="AW168" t="str">
            <v>#N/A N/A</v>
          </cell>
          <cell r="AX168" t="str">
            <v>#N/A N/A</v>
          </cell>
          <cell r="AY168" t="str">
            <v>#N/A N/A</v>
          </cell>
          <cell r="AZ168" t="str">
            <v>#N/A N/A</v>
          </cell>
          <cell r="BA168" t="str">
            <v>#N/A N/A</v>
          </cell>
          <cell r="BB168">
            <v>327.11700439453125</v>
          </cell>
          <cell r="BC168">
            <v>427.14999389648438</v>
          </cell>
          <cell r="BD168">
            <v>452.99199999999996</v>
          </cell>
          <cell r="BE168">
            <v>-385.089</v>
          </cell>
          <cell r="BF168">
            <v>177.708</v>
          </cell>
          <cell r="BG168">
            <v>51.248999999999995</v>
          </cell>
          <cell r="BH168">
            <v>1569.144</v>
          </cell>
          <cell r="BI168">
            <v>384.78699999999998</v>
          </cell>
          <cell r="BJ168">
            <v>331.24299999999999</v>
          </cell>
          <cell r="BK168" t="str">
            <v>#N/A N/A</v>
          </cell>
          <cell r="BL168" t="str">
            <v>#N/A N/A</v>
          </cell>
          <cell r="BM168" t="str">
            <v>#N/A N/A</v>
          </cell>
          <cell r="BN168" t="str">
            <v>#N/A N/A</v>
          </cell>
          <cell r="BO168" t="str">
            <v>#N/A N/A</v>
          </cell>
          <cell r="BP168" t="str">
            <v>#N/A N/A</v>
          </cell>
          <cell r="BQ168">
            <v>21.141000747680664</v>
          </cell>
          <cell r="BR168">
            <v>31.090999603271484</v>
          </cell>
          <cell r="BS168">
            <v>1.2349999999999999</v>
          </cell>
          <cell r="BT168">
            <v>2.524</v>
          </cell>
          <cell r="BU168">
            <v>20.398999999999997</v>
          </cell>
          <cell r="BV168">
            <v>11.773</v>
          </cell>
          <cell r="BW168">
            <v>31.974</v>
          </cell>
          <cell r="BX168">
            <v>40.207000000000001</v>
          </cell>
          <cell r="BY168">
            <v>14.491</v>
          </cell>
          <cell r="BZ168" t="str">
            <v>#N/A N/A</v>
          </cell>
          <cell r="CA168" t="str">
            <v>#N/A N/A</v>
          </cell>
          <cell r="CB168" t="str">
            <v>#N/A N/A</v>
          </cell>
          <cell r="CC168" t="str">
            <v>#N/A N/A</v>
          </cell>
          <cell r="CD168" t="str">
            <v>#N/A N/A</v>
          </cell>
          <cell r="CE168" t="str">
            <v>#N/A N/A</v>
          </cell>
          <cell r="CF168">
            <v>8.5760002136230469</v>
          </cell>
          <cell r="CG168">
            <v>12.75100040435791</v>
          </cell>
          <cell r="CH168">
            <v>65.846000000000004</v>
          </cell>
          <cell r="CI168">
            <v>132.77699999999999</v>
          </cell>
          <cell r="CJ168">
            <v>127.761</v>
          </cell>
          <cell r="CK168">
            <v>160.41999999999999</v>
          </cell>
          <cell r="CL168">
            <v>178.31299999999999</v>
          </cell>
          <cell r="CM168">
            <v>209.75099999999998</v>
          </cell>
          <cell r="CN168">
            <v>294.70599999999996</v>
          </cell>
          <cell r="CO168" t="str">
            <v>#N/A N/A</v>
          </cell>
          <cell r="CP168" t="str">
            <v>#N/A N/A</v>
          </cell>
          <cell r="CQ168" t="str">
            <v>#N/A N/A</v>
          </cell>
          <cell r="CR168" t="str">
            <v>#N/A N/A</v>
          </cell>
          <cell r="CS168" t="str">
            <v>#N/A N/A</v>
          </cell>
          <cell r="CT168" t="str">
            <v>#N/A N/A</v>
          </cell>
          <cell r="CU168">
            <v>348.06600379943848</v>
          </cell>
          <cell r="CV168">
            <v>412.41699361801147</v>
          </cell>
          <cell r="CW168">
            <v>395.46600000000001</v>
          </cell>
          <cell r="CX168">
            <v>-498.55799999999999</v>
          </cell>
          <cell r="CY168">
            <v>24.701000000000004</v>
          </cell>
          <cell r="CZ168">
            <v>-107.733</v>
          </cell>
          <cell r="DA168">
            <v>1431.7750000000001</v>
          </cell>
          <cell r="DB168">
            <v>228.15100000000001</v>
          </cell>
          <cell r="DC168">
            <v>5.1479999999999997</v>
          </cell>
          <cell r="DD168" t="str">
            <v>#N/A N/A</v>
          </cell>
          <cell r="DE168" t="str">
            <v>#N/A N/A</v>
          </cell>
          <cell r="DF168" t="str">
            <v>#N/A N/A</v>
          </cell>
          <cell r="DG168" t="str">
            <v>#N/A N/A</v>
          </cell>
          <cell r="DH168" t="str">
            <v>#N/A N/A</v>
          </cell>
          <cell r="DI168" t="str">
            <v>#N/A N/A</v>
          </cell>
          <cell r="DJ168">
            <v>61.080001831054687</v>
          </cell>
          <cell r="DK168">
            <v>72.494003295898438</v>
          </cell>
          <cell r="DL168">
            <v>102.807</v>
          </cell>
          <cell r="DM168">
            <v>-77.013999999999996</v>
          </cell>
          <cell r="DN168">
            <v>-25.562999999999999</v>
          </cell>
          <cell r="DO168">
            <v>-11.327999999999999</v>
          </cell>
          <cell r="DP168">
            <v>156.58799999999999</v>
          </cell>
          <cell r="DQ168">
            <v>32.719000000000001</v>
          </cell>
          <cell r="DR168">
            <v>-128.24100000000001</v>
          </cell>
          <cell r="DS168" t="str">
            <v>#N/A N/A</v>
          </cell>
          <cell r="DT168" t="str">
            <v>#N/A N/A</v>
          </cell>
          <cell r="DU168" t="str">
            <v>#N/A N/A</v>
          </cell>
          <cell r="DV168" t="str">
            <v>#N/A N/A</v>
          </cell>
          <cell r="DW168" t="str">
            <v>#N/A N/A</v>
          </cell>
          <cell r="DX168" t="str">
            <v>#N/A N/A</v>
          </cell>
          <cell r="DY168">
            <v>286.98599243164062</v>
          </cell>
          <cell r="DZ168">
            <v>339.92300415039062</v>
          </cell>
          <cell r="EA168">
            <v>292.65899999999999</v>
          </cell>
          <cell r="EB168">
            <v>-421.54399999999998</v>
          </cell>
          <cell r="EC168">
            <v>50.263999999999996</v>
          </cell>
          <cell r="ED168">
            <v>-96.405000000000001</v>
          </cell>
          <cell r="EE168">
            <v>1275.1869999999999</v>
          </cell>
          <cell r="EF168">
            <v>195.43199999999999</v>
          </cell>
          <cell r="EG168">
            <v>133.38900000000001</v>
          </cell>
          <cell r="EH168" t="str">
            <v>#N/A N/A</v>
          </cell>
          <cell r="EI168" t="str">
            <v>#N/A N/A</v>
          </cell>
          <cell r="EJ168" t="str">
            <v>#N/A N/A</v>
          </cell>
          <cell r="EK168" t="str">
            <v>#N/A N/A</v>
          </cell>
          <cell r="EL168" t="str">
            <v>#N/A N/A</v>
          </cell>
          <cell r="EM168" t="str">
            <v>#N/A N/A</v>
          </cell>
          <cell r="EN168">
            <v>77.773002624511719</v>
          </cell>
          <cell r="EO168">
            <v>182.53300476074219</v>
          </cell>
          <cell r="EP168">
            <v>257.18</v>
          </cell>
          <cell r="EQ168">
            <v>594.39199999999994</v>
          </cell>
          <cell r="ER168">
            <v>539.10799999999995</v>
          </cell>
          <cell r="ES168">
            <v>8.8330000000000002</v>
          </cell>
          <cell r="ET168">
            <v>1648.7749999999999</v>
          </cell>
          <cell r="EU168">
            <v>533.75300000000004</v>
          </cell>
          <cell r="EV168">
            <v>273.76299999999998</v>
          </cell>
          <cell r="EW168" t="str">
            <v>#N/A N/A</v>
          </cell>
          <cell r="EX168" t="str">
            <v>#N/A N/A</v>
          </cell>
          <cell r="EY168" t="str">
            <v>#N/A N/A</v>
          </cell>
          <cell r="EZ168" t="str">
            <v>#N/A N/A</v>
          </cell>
          <cell r="FA168" t="str">
            <v>#N/A N/A</v>
          </cell>
          <cell r="FB168" t="str">
            <v>#N/A N/A</v>
          </cell>
          <cell r="FC168">
            <v>432.05599975585937</v>
          </cell>
          <cell r="FD168">
            <v>0</v>
          </cell>
          <cell r="FE168" t="str">
            <v>#N/A N/A</v>
          </cell>
          <cell r="FF168" t="str">
            <v>#N/A N/A</v>
          </cell>
          <cell r="FG168" t="str">
            <v>#N/A N/A</v>
          </cell>
          <cell r="FH168" t="str">
            <v>#N/A N/A</v>
          </cell>
          <cell r="FI168" t="str">
            <v>#N/A N/A</v>
          </cell>
          <cell r="FJ168" t="str">
            <v>#N/A N/A</v>
          </cell>
          <cell r="FK168">
            <v>0</v>
          </cell>
          <cell r="FL168" t="str">
            <v>#N/A N/A</v>
          </cell>
          <cell r="FM168" t="str">
            <v>#N/A N/A</v>
          </cell>
          <cell r="FN168" t="str">
            <v>#N/A N/A</v>
          </cell>
          <cell r="FO168" t="str">
            <v>#N/A N/A</v>
          </cell>
          <cell r="FP168" t="str">
            <v>#N/A N/A</v>
          </cell>
          <cell r="FQ168" t="str">
            <v>#N/A N/A</v>
          </cell>
          <cell r="FR168">
            <v>210.87699890136719</v>
          </cell>
          <cell r="FS168">
            <v>199.35000610351562</v>
          </cell>
          <cell r="FT168">
            <v>446.96600000000001</v>
          </cell>
          <cell r="FU168">
            <v>249.84199999999998</v>
          </cell>
          <cell r="FV168">
            <v>92.369</v>
          </cell>
          <cell r="FW168">
            <v>180.023</v>
          </cell>
          <cell r="FX168">
            <v>281.26799999999997</v>
          </cell>
          <cell r="FY168">
            <v>408.49299999999999</v>
          </cell>
          <cell r="FZ168">
            <v>597.02800000000002</v>
          </cell>
          <cell r="GA168" t="str">
            <v>#N/A N/A</v>
          </cell>
          <cell r="GB168" t="str">
            <v>#N/A N/A</v>
          </cell>
          <cell r="GC168" t="str">
            <v>#N/A N/A</v>
          </cell>
          <cell r="GD168" t="str">
            <v>#N/A N/A</v>
          </cell>
          <cell r="GE168" t="str">
            <v>#N/A N/A</v>
          </cell>
          <cell r="GF168" t="str">
            <v>#N/A N/A</v>
          </cell>
          <cell r="GG168">
            <v>1.8070000410079956</v>
          </cell>
          <cell r="GH168">
            <v>43.513999938964844</v>
          </cell>
          <cell r="GI168">
            <v>39.183</v>
          </cell>
          <cell r="GJ168">
            <v>298.49599999999998</v>
          </cell>
          <cell r="GK168">
            <v>440.52299999999997</v>
          </cell>
          <cell r="GL168">
            <v>526.78800000000001</v>
          </cell>
          <cell r="GM168">
            <v>521.452</v>
          </cell>
          <cell r="GN168">
            <v>623.46399999999994</v>
          </cell>
          <cell r="GO168">
            <v>760.01199999999994</v>
          </cell>
          <cell r="GP168" t="str">
            <v>#N/A N/A</v>
          </cell>
          <cell r="GQ168" t="str">
            <v>#N/A N/A</v>
          </cell>
          <cell r="GR168" t="str">
            <v>#N/A N/A</v>
          </cell>
          <cell r="GS168" t="str">
            <v>#N/A N/A</v>
          </cell>
          <cell r="GT168" t="str">
            <v>#N/A N/A</v>
          </cell>
          <cell r="GU168" t="str">
            <v>#N/A N/A</v>
          </cell>
          <cell r="GV168">
            <v>792.14599609375</v>
          </cell>
          <cell r="GW168">
            <v>518.8599853515625</v>
          </cell>
          <cell r="GX168">
            <v>763.23299999999995</v>
          </cell>
          <cell r="GY168">
            <v>1313.0940000000001</v>
          </cell>
          <cell r="GZ168">
            <v>1180.9639999999999</v>
          </cell>
          <cell r="HA168">
            <v>820.13499999999999</v>
          </cell>
          <cell r="HB168">
            <v>2582.7509999999997</v>
          </cell>
          <cell r="HC168">
            <v>1976.7579999999998</v>
          </cell>
          <cell r="HD168">
            <v>1935.4829999999999</v>
          </cell>
          <cell r="HE168" t="str">
            <v>#N/A N/A</v>
          </cell>
          <cell r="HF168" t="str">
            <v>#N/A N/A</v>
          </cell>
          <cell r="HG168" t="str">
            <v>#N/A N/A</v>
          </cell>
          <cell r="HH168" t="str">
            <v>#N/A N/A</v>
          </cell>
          <cell r="HI168" t="str">
            <v>#N/A N/A</v>
          </cell>
          <cell r="HJ168" t="str">
            <v>#N/A N/A</v>
          </cell>
          <cell r="HK168">
            <v>1841.801025390625</v>
          </cell>
          <cell r="HL168">
            <v>2630.5400390625</v>
          </cell>
          <cell r="HM168">
            <v>3287.5229999999997</v>
          </cell>
          <cell r="HN168">
            <v>3343.951</v>
          </cell>
          <cell r="HO168">
            <v>3299.2059999999997</v>
          </cell>
          <cell r="HP168">
            <v>3400.5789999999997</v>
          </cell>
          <cell r="HQ168">
            <v>3703.395</v>
          </cell>
          <cell r="HR168">
            <v>5196.4839999999995</v>
          </cell>
          <cell r="HS168">
            <v>5927.424</v>
          </cell>
          <cell r="HT168" t="str">
            <v>#N/A N/A</v>
          </cell>
          <cell r="HU168" t="str">
            <v>#N/A N/A</v>
          </cell>
          <cell r="HV168" t="str">
            <v>#N/A N/A</v>
          </cell>
          <cell r="HW168" t="str">
            <v>#N/A N/A</v>
          </cell>
          <cell r="HX168" t="str">
            <v>#N/A N/A</v>
          </cell>
          <cell r="HY168" t="str">
            <v>#N/A N/A</v>
          </cell>
          <cell r="HZ168">
            <v>2638.912109375</v>
          </cell>
          <cell r="IA168">
            <v>3224.885009765625</v>
          </cell>
          <cell r="IB168">
            <v>5213.634</v>
          </cell>
          <cell r="IC168">
            <v>5726.598</v>
          </cell>
          <cell r="ID168">
            <v>5515.357</v>
          </cell>
          <cell r="IE168">
            <v>5257.7</v>
          </cell>
          <cell r="IF168">
            <v>7429.0919999999996</v>
          </cell>
          <cell r="IG168">
            <v>8210.8979999999992</v>
          </cell>
          <cell r="IH168">
            <v>9140.3580000000002</v>
          </cell>
          <cell r="II168" t="str">
            <v>#N/A N/A</v>
          </cell>
          <cell r="IJ168" t="str">
            <v>#N/A N/A</v>
          </cell>
          <cell r="IK168" t="str">
            <v>#N/A N/A</v>
          </cell>
          <cell r="IL168" t="str">
            <v>#N/A N/A</v>
          </cell>
          <cell r="IM168" t="str">
            <v>#N/A N/A</v>
          </cell>
          <cell r="IN168" t="str">
            <v>#N/A N/A</v>
          </cell>
          <cell r="IO168">
            <v>20.545000076293945</v>
          </cell>
          <cell r="IP168">
            <v>67.980003356933594</v>
          </cell>
          <cell r="IQ168">
            <v>288.709</v>
          </cell>
          <cell r="IR168">
            <v>316.892</v>
          </cell>
          <cell r="IS168">
            <v>288.98099999999999</v>
          </cell>
          <cell r="IT168">
            <v>485.99599999999998</v>
          </cell>
          <cell r="IU168">
            <v>583.35899999999992</v>
          </cell>
          <cell r="IV168">
            <v>1116.896</v>
          </cell>
          <cell r="IW168">
            <v>723.48299999999995</v>
          </cell>
          <cell r="IX168" t="str">
            <v>#N/A N/A</v>
          </cell>
          <cell r="IY168" t="str">
            <v>#N/A N/A</v>
          </cell>
          <cell r="IZ168" t="str">
            <v>#N/A N/A</v>
          </cell>
          <cell r="JA168" t="str">
            <v>#N/A N/A</v>
          </cell>
          <cell r="JB168" t="str">
            <v>#N/A N/A</v>
          </cell>
          <cell r="JC168" t="str">
            <v>#N/A N/A</v>
          </cell>
          <cell r="JD168">
            <v>4.0000001899898052E-3</v>
          </cell>
          <cell r="JE168">
            <v>180.62400054931641</v>
          </cell>
          <cell r="JF168">
            <v>483.68700000000001</v>
          </cell>
          <cell r="JG168">
            <v>1546.4110000000001</v>
          </cell>
          <cell r="JH168">
            <v>1322.902</v>
          </cell>
          <cell r="JI168">
            <v>1025.4169999999999</v>
          </cell>
          <cell r="JJ168">
            <v>1124.057</v>
          </cell>
          <cell r="JK168">
            <v>1745.4279999999999</v>
          </cell>
          <cell r="JL168">
            <v>2697.6909999999998</v>
          </cell>
          <cell r="JM168" t="str">
            <v>#N/A N/A</v>
          </cell>
          <cell r="JN168" t="str">
            <v>#N/A N/A</v>
          </cell>
          <cell r="JO168" t="str">
            <v>#N/A N/A</v>
          </cell>
          <cell r="JP168" t="str">
            <v>#N/A N/A</v>
          </cell>
          <cell r="JQ168" t="str">
            <v>#N/A N/A</v>
          </cell>
          <cell r="JR168" t="str">
            <v>#N/A N/A</v>
          </cell>
          <cell r="JS168">
            <v>413.32598876953125</v>
          </cell>
          <cell r="JT168">
            <v>662.83798217773437</v>
          </cell>
          <cell r="JU168">
            <v>1203.088</v>
          </cell>
          <cell r="JV168">
            <v>2130.1350000000002</v>
          </cell>
          <cell r="JW168">
            <v>1868.6299999999999</v>
          </cell>
          <cell r="JX168">
            <v>1722.4570000000001</v>
          </cell>
          <cell r="JY168">
            <v>2546.9259999999999</v>
          </cell>
          <cell r="JZ168">
            <v>3087.3009999999999</v>
          </cell>
          <cell r="KA168">
            <v>3923.3890000000001</v>
          </cell>
          <cell r="KB168" t="str">
            <v>#N/A N/A</v>
          </cell>
          <cell r="KC168" t="str">
            <v>#N/A N/A</v>
          </cell>
          <cell r="KD168" t="str">
            <v>#N/A N/A</v>
          </cell>
          <cell r="KE168" t="str">
            <v>#N/A N/A</v>
          </cell>
          <cell r="KF168" t="str">
            <v>#N/A N/A</v>
          </cell>
          <cell r="KG168" t="str">
            <v>#N/A N/A</v>
          </cell>
          <cell r="KH168">
            <v>0</v>
          </cell>
          <cell r="KI168">
            <v>0</v>
          </cell>
          <cell r="KJ168">
            <v>0</v>
          </cell>
          <cell r="KK168">
            <v>0</v>
          </cell>
          <cell r="KL168">
            <v>0</v>
          </cell>
          <cell r="KM168">
            <v>0</v>
          </cell>
          <cell r="KN168">
            <v>0</v>
          </cell>
          <cell r="KO168">
            <v>0</v>
          </cell>
          <cell r="KP168">
            <v>0</v>
          </cell>
          <cell r="KQ168" t="str">
            <v>#N/A N/A</v>
          </cell>
          <cell r="KR168" t="str">
            <v>#N/A N/A</v>
          </cell>
          <cell r="KS168" t="str">
            <v>#N/A N/A</v>
          </cell>
          <cell r="KT168" t="str">
            <v>#N/A N/A</v>
          </cell>
          <cell r="KU168" t="str">
            <v>#N/A N/A</v>
          </cell>
          <cell r="KV168" t="str">
            <v>#N/A N/A</v>
          </cell>
          <cell r="KW168">
            <v>2225.5860595703125</v>
          </cell>
          <cell r="KX168">
            <v>2562.0470581054687</v>
          </cell>
          <cell r="KY168">
            <v>4010.5460000000003</v>
          </cell>
          <cell r="KZ168">
            <v>3596.4629999999993</v>
          </cell>
          <cell r="LA168">
            <v>3646.7269999999999</v>
          </cell>
          <cell r="LB168">
            <v>3535.2430000000004</v>
          </cell>
          <cell r="LC168">
            <v>4882.1660000000002</v>
          </cell>
          <cell r="LD168">
            <v>5123.5970000000007</v>
          </cell>
          <cell r="LE168">
            <v>5216.9690000000001</v>
          </cell>
          <cell r="LF168" t="str">
            <v>#N/A N/A</v>
          </cell>
          <cell r="LG168" t="str">
            <v>#N/A N/A</v>
          </cell>
          <cell r="LH168" t="str">
            <v>#N/A N/A</v>
          </cell>
          <cell r="LI168" t="str">
            <v>#N/A N/A</v>
          </cell>
          <cell r="LJ168" t="str">
            <v>#N/A N/A</v>
          </cell>
          <cell r="LK168" t="str">
            <v>#N/A N/A</v>
          </cell>
          <cell r="LL168">
            <v>-240.61900329589844</v>
          </cell>
          <cell r="LM168">
            <v>-898.48797607421875</v>
          </cell>
          <cell r="LN168">
            <v>-777.72299999999996</v>
          </cell>
          <cell r="LO168">
            <v>-792.72699999999998</v>
          </cell>
          <cell r="LP168">
            <v>-241.798</v>
          </cell>
          <cell r="LQ168">
            <v>-549.71100000000001</v>
          </cell>
          <cell r="LR168">
            <v>-848.94999999999993</v>
          </cell>
          <cell r="LS168">
            <v>-2029.6409999999998</v>
          </cell>
          <cell r="LT168">
            <v>-1625.8799999999999</v>
          </cell>
          <cell r="LU168" t="str">
            <v>#N/A N/A</v>
          </cell>
          <cell r="LV168" t="str">
            <v>#N/A N/A</v>
          </cell>
          <cell r="LW168" t="str">
            <v>#N/A N/A</v>
          </cell>
          <cell r="LX168" t="str">
            <v>#N/A N/A</v>
          </cell>
          <cell r="LY168" t="str">
            <v>#N/A N/A</v>
          </cell>
          <cell r="LZ168" t="str">
            <v>#N/A N/A</v>
          </cell>
          <cell r="MA168" t="str">
            <v>#N/A N/A</v>
          </cell>
          <cell r="MB168" t="str">
            <v>#N/A N/A</v>
          </cell>
          <cell r="MC168" t="str">
            <v>#N/A N/A</v>
          </cell>
          <cell r="MD168" t="str">
            <v>#N/A N/A</v>
          </cell>
          <cell r="ME168" t="str">
            <v>#N/A N/A</v>
          </cell>
          <cell r="MF168" t="str">
            <v>#N/A N/A</v>
          </cell>
          <cell r="MG168" t="str">
            <v>#N/A N/A</v>
          </cell>
          <cell r="MH168" t="str">
            <v>#N/A N/A</v>
          </cell>
          <cell r="MI168" t="str">
            <v>#N/A N/A</v>
          </cell>
          <cell r="MJ168" t="str">
            <v>#N/A N/A</v>
          </cell>
          <cell r="MK168" t="str">
            <v>#N/A N/A</v>
          </cell>
          <cell r="ML168" t="str">
            <v>#N/A N/A</v>
          </cell>
          <cell r="MM168" t="str">
            <v>#N/A N/A</v>
          </cell>
          <cell r="MN168" t="str">
            <v>#N/A N/A</v>
          </cell>
          <cell r="MO168" t="str">
            <v>#N/A N/A</v>
          </cell>
          <cell r="MP168" t="str">
            <v>#N/A N/A</v>
          </cell>
          <cell r="MQ168" t="str">
            <v>#N/A N/A</v>
          </cell>
          <cell r="MR168">
            <v>26.045999999999999</v>
          </cell>
          <cell r="MS168">
            <v>118.04899999999999</v>
          </cell>
          <cell r="MT168">
            <v>366.99199999999996</v>
          </cell>
          <cell r="MU168">
            <v>337.41499999999996</v>
          </cell>
          <cell r="MV168">
            <v>537.03399999999999</v>
          </cell>
          <cell r="MW168">
            <v>725.31399999999996</v>
          </cell>
          <cell r="MX168">
            <v>479.94</v>
          </cell>
          <cell r="MY168" t="str">
            <v>#N/A N/A</v>
          </cell>
          <cell r="MZ168" t="str">
            <v>#N/A N/A</v>
          </cell>
          <cell r="NA168" t="str">
            <v>#N/A N/A</v>
          </cell>
          <cell r="NB168" t="str">
            <v>#N/A N/A</v>
          </cell>
          <cell r="NC168" t="str">
            <v>#N/A N/A</v>
          </cell>
          <cell r="ND168" t="str">
            <v>#N/A N/A</v>
          </cell>
          <cell r="NE168">
            <v>-88.403999328613281</v>
          </cell>
          <cell r="NF168">
            <v>-202.65899658203125</v>
          </cell>
          <cell r="NG168">
            <v>0</v>
          </cell>
          <cell r="NH168">
            <v>0</v>
          </cell>
          <cell r="NI168">
            <v>0</v>
          </cell>
          <cell r="NJ168">
            <v>-15.078999999999999</v>
          </cell>
          <cell r="NK168">
            <v>0</v>
          </cell>
          <cell r="NL168">
            <v>-379.70400000000001</v>
          </cell>
          <cell r="NM168">
            <v>-59.177</v>
          </cell>
          <cell r="NN168" t="str">
            <v>#N/A N/A</v>
          </cell>
          <cell r="NO168" t="str">
            <v>#N/A N/A</v>
          </cell>
          <cell r="NP168" t="str">
            <v>#N/A N/A</v>
          </cell>
          <cell r="NQ168" t="str">
            <v>#N/A N/A</v>
          </cell>
          <cell r="NR168" t="str">
            <v>#N/A N/A</v>
          </cell>
          <cell r="NS168" t="str">
            <v>#N/A N/A</v>
          </cell>
          <cell r="NT168">
            <v>253.822998046875</v>
          </cell>
          <cell r="NU168">
            <v>285.2139892578125</v>
          </cell>
          <cell r="NV168">
            <v>369.65999999999997</v>
          </cell>
          <cell r="NW168">
            <v>419.45699999999999</v>
          </cell>
          <cell r="NX168">
            <v>407.97399999999999</v>
          </cell>
          <cell r="NY168">
            <v>446.52499999999998</v>
          </cell>
          <cell r="NZ168">
            <v>537.02800000000002</v>
          </cell>
          <cell r="OA168">
            <v>734.04499999999996</v>
          </cell>
          <cell r="OB168">
            <v>754.90800000000002</v>
          </cell>
          <cell r="OC168" t="str">
            <v>#N/A N/A</v>
          </cell>
          <cell r="OD168" t="str">
            <v>CLP</v>
          </cell>
        </row>
        <row r="169">
          <cell r="C169" t="str">
            <v>REBRISA-A</v>
          </cell>
          <cell r="D169">
            <v>580.79998779296875</v>
          </cell>
          <cell r="E169">
            <v>1029.0999755859375</v>
          </cell>
          <cell r="F169">
            <v>2073.556884765625</v>
          </cell>
          <cell r="G169">
            <v>2961.9609999999998</v>
          </cell>
          <cell r="H169">
            <v>3487.72998046875</v>
          </cell>
          <cell r="I169">
            <v>4413.97314453125</v>
          </cell>
          <cell r="J169">
            <v>5221.13818359375</v>
          </cell>
          <cell r="K169">
            <v>5268.0230000000001</v>
          </cell>
          <cell r="L169">
            <v>6240.0069999999996</v>
          </cell>
          <cell r="M169">
            <v>6767.6170000000002</v>
          </cell>
          <cell r="N169">
            <v>4953.5110000000004</v>
          </cell>
          <cell r="O169">
            <v>4950.8379999999997</v>
          </cell>
          <cell r="P169">
            <v>5710.7290000000003</v>
          </cell>
          <cell r="Q169">
            <v>6600.6660000000002</v>
          </cell>
          <cell r="R169" t="str">
            <v>#N/A N/A</v>
          </cell>
          <cell r="S169">
            <v>44.400001525878906</v>
          </cell>
          <cell r="T169">
            <v>377.39999389648437</v>
          </cell>
          <cell r="U169">
            <v>1799.241943359375</v>
          </cell>
          <cell r="V169">
            <v>2435.0070000000001</v>
          </cell>
          <cell r="W169" t="str">
            <v>#N/A N/A</v>
          </cell>
          <cell r="X169">
            <v>3591.534912109375</v>
          </cell>
          <cell r="Y169">
            <v>3894.5830078125</v>
          </cell>
          <cell r="Z169">
            <v>3992.4279999999999</v>
          </cell>
          <cell r="AA169">
            <v>4451.3620000000001</v>
          </cell>
          <cell r="AB169">
            <v>5650.1210000000001</v>
          </cell>
          <cell r="AC169">
            <v>4546.2569999999996</v>
          </cell>
          <cell r="AD169">
            <v>3986.7509999999997</v>
          </cell>
          <cell r="AE169">
            <v>4531.7619999999997</v>
          </cell>
          <cell r="AF169">
            <v>4239.62</v>
          </cell>
          <cell r="AG169" t="str">
            <v>#N/A N/A</v>
          </cell>
          <cell r="AH169">
            <v>202.70000457763672</v>
          </cell>
          <cell r="AI169">
            <v>381.79999542236328</v>
          </cell>
          <cell r="AJ169">
            <v>-383.6390380859375</v>
          </cell>
          <cell r="AK169">
            <v>-4.2649999999999864</v>
          </cell>
          <cell r="AL169" t="str">
            <v>#N/A N/A</v>
          </cell>
          <cell r="AM169">
            <v>639.62698364257813</v>
          </cell>
          <cell r="AN169">
            <v>887.36097717285156</v>
          </cell>
          <cell r="AO169">
            <v>1271.223</v>
          </cell>
          <cell r="AP169">
            <v>1240.1779999999999</v>
          </cell>
          <cell r="AQ169">
            <v>1104.5340000000001</v>
          </cell>
          <cell r="AR169">
            <v>-24.88799999999992</v>
          </cell>
          <cell r="AS169">
            <v>202.13900000000001</v>
          </cell>
          <cell r="AT169">
            <v>247.95999999999992</v>
          </cell>
          <cell r="AU169">
            <v>1062.7069999999999</v>
          </cell>
          <cell r="AV169" t="str">
            <v>#N/A N/A</v>
          </cell>
          <cell r="AW169">
            <v>95.400001525878906</v>
          </cell>
          <cell r="AX169">
            <v>277.89999389648437</v>
          </cell>
          <cell r="AY169">
            <v>-1015.5560302734375</v>
          </cell>
          <cell r="AZ169">
            <v>-755.33699999999999</v>
          </cell>
          <cell r="BA169" t="str">
            <v>#N/A N/A</v>
          </cell>
          <cell r="BB169">
            <v>-195.07400512695312</v>
          </cell>
          <cell r="BC169">
            <v>39.222000122070313</v>
          </cell>
          <cell r="BD169">
            <v>398.32599999999996</v>
          </cell>
          <cell r="BE169">
            <v>367.298</v>
          </cell>
          <cell r="BF169">
            <v>146.495</v>
          </cell>
          <cell r="BG169">
            <v>-1112.4639999999999</v>
          </cell>
          <cell r="BH169">
            <v>-759.83799999999997</v>
          </cell>
          <cell r="BI169">
            <v>-680.57499999999993</v>
          </cell>
          <cell r="BJ169">
            <v>356.53800000000001</v>
          </cell>
          <cell r="BK169" t="str">
            <v>#N/A N/A</v>
          </cell>
          <cell r="BL169" t="str">
            <v>#N/A N/A</v>
          </cell>
          <cell r="BM169" t="str">
            <v>#N/A N/A</v>
          </cell>
          <cell r="BN169" t="str">
            <v>#N/A N/A</v>
          </cell>
          <cell r="BO169" t="str">
            <v>#N/A N/A</v>
          </cell>
          <cell r="BP169" t="str">
            <v>#N/A N/A</v>
          </cell>
          <cell r="BQ169">
            <v>13.470999717712402</v>
          </cell>
          <cell r="BR169" t="str">
            <v>#N/A N/A</v>
          </cell>
          <cell r="BS169">
            <v>220.78699999999998</v>
          </cell>
          <cell r="BT169">
            <v>3.1079999999999997</v>
          </cell>
          <cell r="BU169">
            <v>2.6429999999999998</v>
          </cell>
          <cell r="BV169">
            <v>230.583</v>
          </cell>
          <cell r="BW169">
            <v>308.82400000000001</v>
          </cell>
          <cell r="BX169">
            <v>74.569999999999993</v>
          </cell>
          <cell r="BY169">
            <v>10.581999999999999</v>
          </cell>
          <cell r="BZ169" t="str">
            <v>#N/A N/A</v>
          </cell>
          <cell r="CA169">
            <v>254.60000610351562</v>
          </cell>
          <cell r="CB169">
            <v>214.5</v>
          </cell>
          <cell r="CC169">
            <v>292.85699462890625</v>
          </cell>
          <cell r="CD169">
            <v>356.58599999999996</v>
          </cell>
          <cell r="CE169" t="str">
            <v>#N/A N/A</v>
          </cell>
          <cell r="CF169">
            <v>343.0469970703125</v>
          </cell>
          <cell r="CG169">
            <v>434.81399536132812</v>
          </cell>
          <cell r="CH169">
            <v>575.16999999999996</v>
          </cell>
          <cell r="CI169">
            <v>523.73</v>
          </cell>
          <cell r="CJ169">
            <v>325.40899999999999</v>
          </cell>
          <cell r="CK169">
            <v>259.74599999999998</v>
          </cell>
          <cell r="CL169">
            <v>105.226</v>
          </cell>
          <cell r="CM169">
            <v>115.13799999999999</v>
          </cell>
          <cell r="CN169">
            <v>113.301</v>
          </cell>
          <cell r="CO169" t="str">
            <v>#N/A N/A</v>
          </cell>
          <cell r="CP169">
            <v>-1059.299991607666</v>
          </cell>
          <cell r="CQ169">
            <v>-825.69998168945312</v>
          </cell>
          <cell r="CR169">
            <v>-1733.8470153808594</v>
          </cell>
          <cell r="CS169">
            <v>-1310.8119999999999</v>
          </cell>
          <cell r="CT169" t="str">
            <v>#N/A N/A</v>
          </cell>
          <cell r="CU169">
            <v>-599.27400207519531</v>
          </cell>
          <cell r="CV169">
            <v>-489.92999315261841</v>
          </cell>
          <cell r="CW169">
            <v>497.60500000000002</v>
          </cell>
          <cell r="CX169">
            <v>-269.72700000000003</v>
          </cell>
          <cell r="CY169">
            <v>-275.95699999999999</v>
          </cell>
          <cell r="CZ169">
            <v>8889.5110000000004</v>
          </cell>
          <cell r="DA169">
            <v>-570.452</v>
          </cell>
          <cell r="DB169">
            <v>-794.42700000000002</v>
          </cell>
          <cell r="DC169">
            <v>169.321</v>
          </cell>
          <cell r="DD169" t="str">
            <v>#N/A N/A</v>
          </cell>
          <cell r="DE169">
            <v>-55.099998474121094</v>
          </cell>
          <cell r="DF169">
            <v>46.700000762939453</v>
          </cell>
          <cell r="DG169">
            <v>-56.928001403808594</v>
          </cell>
          <cell r="DH169">
            <v>-41.847999999999999</v>
          </cell>
          <cell r="DI169" t="str">
            <v>#N/A N/A</v>
          </cell>
          <cell r="DJ169">
            <v>4.6820001602172852</v>
          </cell>
          <cell r="DK169">
            <v>20.826999664306641</v>
          </cell>
          <cell r="DL169">
            <v>44.201999999999998</v>
          </cell>
          <cell r="DM169">
            <v>23.471999999999998</v>
          </cell>
          <cell r="DN169">
            <v>-26.189999999999998</v>
          </cell>
          <cell r="DO169">
            <v>143.45699999999999</v>
          </cell>
          <cell r="DP169">
            <v>19.239999999999998</v>
          </cell>
          <cell r="DQ169">
            <v>-52.041999999999994</v>
          </cell>
          <cell r="DR169">
            <v>0.25900000000000001</v>
          </cell>
          <cell r="DS169" t="str">
            <v>#N/A N/A</v>
          </cell>
          <cell r="DT169">
            <v>-1004.2000122070312</v>
          </cell>
          <cell r="DU169">
            <v>-872.4000244140625</v>
          </cell>
          <cell r="DV169">
            <v>-1676.9189453125</v>
          </cell>
          <cell r="DW169">
            <v>-1268.9639999999999</v>
          </cell>
          <cell r="DX169" t="str">
            <v>#N/A N/A</v>
          </cell>
          <cell r="DY169">
            <v>-603.95599365234375</v>
          </cell>
          <cell r="DZ169">
            <v>-510.75698852539062</v>
          </cell>
          <cell r="EA169">
            <v>453.40299999999996</v>
          </cell>
          <cell r="EB169">
            <v>-293.19900000000001</v>
          </cell>
          <cell r="EC169">
            <v>-249.767</v>
          </cell>
          <cell r="ED169">
            <v>8746.0540000000001</v>
          </cell>
          <cell r="EE169">
            <v>-589.69200000000001</v>
          </cell>
          <cell r="EF169">
            <v>-742.38499999999999</v>
          </cell>
          <cell r="EG169">
            <v>169.06199999999998</v>
          </cell>
          <cell r="EH169" t="str">
            <v>#N/A N/A</v>
          </cell>
          <cell r="EI169">
            <v>168.90199279785156</v>
          </cell>
          <cell r="EJ169">
            <v>3.2090001106262207</v>
          </cell>
          <cell r="EK169">
            <v>10.052000045776367</v>
          </cell>
          <cell r="EL169">
            <v>27.608999999999998</v>
          </cell>
          <cell r="EM169" t="str">
            <v>#N/A N/A</v>
          </cell>
          <cell r="EN169">
            <v>40.741001129150391</v>
          </cell>
          <cell r="EO169">
            <v>26.857999801635742</v>
          </cell>
          <cell r="EP169">
            <v>340.88099999999997</v>
          </cell>
          <cell r="EQ169">
            <v>271.30500000000001</v>
          </cell>
          <cell r="ER169">
            <v>839.55099999999993</v>
          </cell>
          <cell r="ES169">
            <v>791.03800000000001</v>
          </cell>
          <cell r="ET169">
            <v>3894.5729999999999</v>
          </cell>
          <cell r="EU169">
            <v>737.47699999999998</v>
          </cell>
          <cell r="EV169">
            <v>2133.5430000000001</v>
          </cell>
          <cell r="EW169" t="str">
            <v>#N/A N/A</v>
          </cell>
          <cell r="EX169">
            <v>552.0369873046875</v>
          </cell>
          <cell r="EY169">
            <v>0</v>
          </cell>
          <cell r="EZ169">
            <v>0</v>
          </cell>
          <cell r="FA169">
            <v>0</v>
          </cell>
          <cell r="FB169" t="str">
            <v>#N/A N/A</v>
          </cell>
          <cell r="FC169">
            <v>0</v>
          </cell>
          <cell r="FD169">
            <v>0</v>
          </cell>
          <cell r="FE169" t="str">
            <v>#N/A N/A</v>
          </cell>
          <cell r="FF169" t="str">
            <v>#N/A N/A</v>
          </cell>
          <cell r="FG169" t="str">
            <v>#N/A N/A</v>
          </cell>
          <cell r="FH169">
            <v>7260.3109999999997</v>
          </cell>
          <cell r="FI169">
            <v>468.33599999999996</v>
          </cell>
          <cell r="FJ169">
            <v>0</v>
          </cell>
          <cell r="FK169">
            <v>0</v>
          </cell>
          <cell r="FL169" t="str">
            <v>#N/A N/A</v>
          </cell>
          <cell r="FM169">
            <v>2.5769999027252197</v>
          </cell>
          <cell r="FN169">
            <v>3.996999979019165</v>
          </cell>
          <cell r="FO169">
            <v>311.23098754882812</v>
          </cell>
          <cell r="FP169">
            <v>451.92599999999999</v>
          </cell>
          <cell r="FQ169" t="str">
            <v>#N/A N/A</v>
          </cell>
          <cell r="FR169">
            <v>815.76898193359375</v>
          </cell>
          <cell r="FS169">
            <v>705.86199951171875</v>
          </cell>
          <cell r="FT169">
            <v>796.78099999999995</v>
          </cell>
          <cell r="FU169">
            <v>833.11500000000001</v>
          </cell>
          <cell r="FV169">
            <v>1750.6509999999998</v>
          </cell>
          <cell r="FW169">
            <v>581.66899999999998</v>
          </cell>
          <cell r="FX169">
            <v>459.00899999999996</v>
          </cell>
          <cell r="FY169">
            <v>869.22399999999993</v>
          </cell>
          <cell r="FZ169">
            <v>1053.0219999999999</v>
          </cell>
          <cell r="GA169" t="str">
            <v>#N/A N/A</v>
          </cell>
          <cell r="GB169">
            <v>0</v>
          </cell>
          <cell r="GC169">
            <v>0</v>
          </cell>
          <cell r="GD169">
            <v>72.995002746582031</v>
          </cell>
          <cell r="GE169">
            <v>53.573</v>
          </cell>
          <cell r="GF169" t="str">
            <v>#N/A N/A</v>
          </cell>
          <cell r="GG169">
            <v>176.34700012207031</v>
          </cell>
          <cell r="GH169">
            <v>263.66000366210937</v>
          </cell>
          <cell r="GI169">
            <v>167.488</v>
          </cell>
          <cell r="GJ169">
            <v>167.28799999999998</v>
          </cell>
          <cell r="GK169">
            <v>121.80099999999999</v>
          </cell>
          <cell r="GL169">
            <v>140.70400000000001</v>
          </cell>
          <cell r="GM169">
            <v>289.66699999999997</v>
          </cell>
          <cell r="GN169">
            <v>414.09899999999999</v>
          </cell>
          <cell r="GO169">
            <v>275.57599999999996</v>
          </cell>
          <cell r="GP169" t="str">
            <v>#N/A N/A</v>
          </cell>
          <cell r="GQ169">
            <v>877.322998046875</v>
          </cell>
          <cell r="GR169">
            <v>292.11898803710938</v>
          </cell>
          <cell r="GS169">
            <v>694.4000244140625</v>
          </cell>
          <cell r="GT169">
            <v>748.14799999999991</v>
          </cell>
          <cell r="GU169" t="str">
            <v>#N/A N/A</v>
          </cell>
          <cell r="GV169">
            <v>1230.135986328125</v>
          </cell>
          <cell r="GW169">
            <v>1166.3900146484375</v>
          </cell>
          <cell r="GX169">
            <v>1436.0829999999999</v>
          </cell>
          <cell r="GY169">
            <v>1447.912</v>
          </cell>
          <cell r="GZ169">
            <v>3353.2959999999998</v>
          </cell>
          <cell r="HA169">
            <v>8995.4920000000002</v>
          </cell>
          <cell r="HB169">
            <v>5317.7820000000002</v>
          </cell>
          <cell r="HC169">
            <v>2176.9960000000001</v>
          </cell>
          <cell r="HD169">
            <v>3875.7149999999997</v>
          </cell>
          <cell r="HE169" t="str">
            <v>#N/A N/A</v>
          </cell>
          <cell r="HF169">
            <v>6317.51611328125</v>
          </cell>
          <cell r="HG169">
            <v>6301.67919921875</v>
          </cell>
          <cell r="HH169">
            <v>6514.41015625</v>
          </cell>
          <cell r="HI169">
            <v>6641.2339999999995</v>
          </cell>
          <cell r="HJ169" t="str">
            <v>#N/A N/A</v>
          </cell>
          <cell r="HK169">
            <v>5892.544921875</v>
          </cell>
          <cell r="HL169">
            <v>6268.40283203125</v>
          </cell>
          <cell r="HM169">
            <v>283.06399999999996</v>
          </cell>
          <cell r="HN169">
            <v>763.43099999999993</v>
          </cell>
          <cell r="HO169">
            <v>1827.165</v>
          </cell>
          <cell r="HP169">
            <v>165.36799999999999</v>
          </cell>
          <cell r="HQ169">
            <v>968.68</v>
          </cell>
          <cell r="HR169">
            <v>5065.7</v>
          </cell>
          <cell r="HS169">
            <v>5500.84</v>
          </cell>
          <cell r="HT169" t="str">
            <v>#N/A N/A</v>
          </cell>
          <cell r="HU169">
            <v>10381.982421875</v>
          </cell>
          <cell r="HV169">
            <v>8405.486328125</v>
          </cell>
          <cell r="HW169">
            <v>8580.580078125</v>
          </cell>
          <cell r="HX169">
            <v>8714.5429999999997</v>
          </cell>
          <cell r="HY169" t="str">
            <v>#N/A N/A</v>
          </cell>
          <cell r="HZ169">
            <v>8698.9873046875</v>
          </cell>
          <cell r="IA169">
            <v>9117.3369140625</v>
          </cell>
          <cell r="IB169">
            <v>11936.849</v>
          </cell>
          <cell r="IC169">
            <v>13096.758</v>
          </cell>
          <cell r="ID169">
            <v>17378.233</v>
          </cell>
          <cell r="IE169">
            <v>11155.047999999999</v>
          </cell>
          <cell r="IF169">
            <v>7480.8899999999994</v>
          </cell>
          <cell r="IG169">
            <v>8282.5550000000003</v>
          </cell>
          <cell r="IH169">
            <v>10037.225999999999</v>
          </cell>
          <cell r="II169" t="str">
            <v>#N/A N/A</v>
          </cell>
          <cell r="IJ169">
            <v>0.96899998188018799</v>
          </cell>
          <cell r="IK169">
            <v>35.693000793457031</v>
          </cell>
          <cell r="IL169">
            <v>286.15798950195313</v>
          </cell>
          <cell r="IM169">
            <v>360.14699999999999</v>
          </cell>
          <cell r="IN169" t="str">
            <v>#N/A N/A</v>
          </cell>
          <cell r="IO169">
            <v>270.85699462890625</v>
          </cell>
          <cell r="IP169">
            <v>239.86000061035156</v>
          </cell>
          <cell r="IQ169">
            <v>829.53</v>
          </cell>
          <cell r="IR169">
            <v>920.99299999999994</v>
          </cell>
          <cell r="IS169">
            <v>2297.4829999999997</v>
          </cell>
          <cell r="IT169">
            <v>1399.0449999999998</v>
          </cell>
          <cell r="IU169">
            <v>959.81499999999994</v>
          </cell>
          <cell r="IV169">
            <v>1468.5739999999998</v>
          </cell>
          <cell r="IW169">
            <v>949.38900000000001</v>
          </cell>
          <cell r="IX169" t="str">
            <v>#N/A N/A</v>
          </cell>
          <cell r="IY169">
            <v>459.62100219726562</v>
          </cell>
          <cell r="IZ169">
            <v>2612.9470062255859</v>
          </cell>
          <cell r="JA169">
            <v>4050.1599273681641</v>
          </cell>
          <cell r="JB169">
            <v>4204.848</v>
          </cell>
          <cell r="JC169" t="str">
            <v>#N/A N/A</v>
          </cell>
          <cell r="JD169">
            <v>4791.0889892578125</v>
          </cell>
          <cell r="JE169">
            <v>5108.654052734375</v>
          </cell>
          <cell r="JF169">
            <v>5505.951</v>
          </cell>
          <cell r="JG169">
            <v>6738.107</v>
          </cell>
          <cell r="JH169">
            <v>8838.5740000000005</v>
          </cell>
          <cell r="JI169">
            <v>3085.3689999999997</v>
          </cell>
          <cell r="JJ169">
            <v>1446.383</v>
          </cell>
          <cell r="JK169">
            <v>2356.0920000000001</v>
          </cell>
          <cell r="JL169">
            <v>4654.8739999999998</v>
          </cell>
          <cell r="JM169" t="str">
            <v>#N/A N/A</v>
          </cell>
          <cell r="JN169">
            <v>3504.2538757324219</v>
          </cell>
          <cell r="JO169">
            <v>3655.3570251464844</v>
          </cell>
          <cell r="JP169">
            <v>4965.4368896484375</v>
          </cell>
          <cell r="JQ169">
            <v>5183.9809999999998</v>
          </cell>
          <cell r="JR169" t="str">
            <v>#N/A N/A</v>
          </cell>
          <cell r="JS169">
            <v>5945.7099609375</v>
          </cell>
          <cell r="JT169">
            <v>6629.7770690917969</v>
          </cell>
          <cell r="JU169">
            <v>9114.6749999999993</v>
          </cell>
          <cell r="JV169">
            <v>10567.786</v>
          </cell>
          <cell r="JW169">
            <v>14947.741</v>
          </cell>
          <cell r="JX169">
            <v>5247.9650000000001</v>
          </cell>
          <cell r="JY169">
            <v>2862.16</v>
          </cell>
          <cell r="JZ169">
            <v>4406.21</v>
          </cell>
          <cell r="KA169">
            <v>5991.8190000000004</v>
          </cell>
          <cell r="KB169" t="str">
            <v>#N/A N/A</v>
          </cell>
          <cell r="KC169">
            <v>0</v>
          </cell>
          <cell r="KD169">
            <v>0</v>
          </cell>
          <cell r="KE169">
            <v>0</v>
          </cell>
          <cell r="KF169">
            <v>0</v>
          </cell>
          <cell r="KG169" t="str">
            <v>#N/A N/A</v>
          </cell>
          <cell r="KH169">
            <v>0</v>
          </cell>
          <cell r="KI169">
            <v>0</v>
          </cell>
          <cell r="KJ169">
            <v>0</v>
          </cell>
          <cell r="KK169">
            <v>0</v>
          </cell>
          <cell r="KL169">
            <v>0</v>
          </cell>
          <cell r="KM169">
            <v>0</v>
          </cell>
          <cell r="KN169">
            <v>0</v>
          </cell>
          <cell r="KO169">
            <v>0</v>
          </cell>
          <cell r="KP169">
            <v>0</v>
          </cell>
          <cell r="KQ169" t="str">
            <v>#N/A N/A</v>
          </cell>
          <cell r="KR169">
            <v>6877.7275390625</v>
          </cell>
          <cell r="KS169">
            <v>4750.12890625</v>
          </cell>
          <cell r="KT169">
            <v>3615.142578125</v>
          </cell>
          <cell r="KU169">
            <v>3530.5619999999999</v>
          </cell>
          <cell r="KV169" t="str">
            <v>#N/A N/A</v>
          </cell>
          <cell r="KW169">
            <v>2753.27734375</v>
          </cell>
          <cell r="KX169">
            <v>2487.5595703125</v>
          </cell>
          <cell r="KY169">
            <v>2822.1740000000009</v>
          </cell>
          <cell r="KZ169">
            <v>2528.9719999999993</v>
          </cell>
          <cell r="LA169">
            <v>2430.4919999999997</v>
          </cell>
          <cell r="LB169">
            <v>5907.0830000000005</v>
          </cell>
          <cell r="LC169">
            <v>4618.7299999999996</v>
          </cell>
          <cell r="LD169">
            <v>3876.3449999999998</v>
          </cell>
          <cell r="LE169">
            <v>4045.4069999999997</v>
          </cell>
          <cell r="LF169" t="str">
            <v>#N/A N/A</v>
          </cell>
          <cell r="LG169">
            <v>0</v>
          </cell>
          <cell r="LH169">
            <v>-248</v>
          </cell>
          <cell r="LI169">
            <v>-231.33399963378906</v>
          </cell>
          <cell r="LJ169">
            <v>-209.53099999999998</v>
          </cell>
          <cell r="LK169" t="str">
            <v>#N/A N/A</v>
          </cell>
          <cell r="LL169">
            <v>-177.31199645996094</v>
          </cell>
          <cell r="LM169">
            <v>-253.86000061035156</v>
          </cell>
          <cell r="LN169">
            <v>-394.90600000000001</v>
          </cell>
          <cell r="LO169">
            <v>-476.28100000000001</v>
          </cell>
          <cell r="LP169">
            <v>-1163.3899999999999</v>
          </cell>
          <cell r="LQ169">
            <v>-107.428</v>
          </cell>
          <cell r="LR169">
            <v>-435.71999999999997</v>
          </cell>
          <cell r="LS169">
            <v>-3950.433</v>
          </cell>
          <cell r="LT169">
            <v>-776.66199999999992</v>
          </cell>
          <cell r="LU169" t="str">
            <v>#N/A N/A</v>
          </cell>
          <cell r="LV169" t="str">
            <v>#N/A N/A</v>
          </cell>
          <cell r="LW169" t="str">
            <v>#N/A N/A</v>
          </cell>
          <cell r="LX169" t="str">
            <v>#N/A N/A</v>
          </cell>
          <cell r="LY169">
            <v>339.53800000000001</v>
          </cell>
          <cell r="LZ169" t="str">
            <v>#N/A N/A</v>
          </cell>
          <cell r="MA169" t="str">
            <v>#N/A N/A</v>
          </cell>
          <cell r="MB169" t="str">
            <v>#N/A N/A</v>
          </cell>
          <cell r="MC169" t="str">
            <v>#N/A N/A</v>
          </cell>
          <cell r="MD169" t="str">
            <v>#N/A N/A</v>
          </cell>
          <cell r="ME169">
            <v>232.01999999999998</v>
          </cell>
          <cell r="MF169">
            <v>271.77299999999997</v>
          </cell>
          <cell r="MG169">
            <v>114.06899999999999</v>
          </cell>
          <cell r="MH169">
            <v>58.034999999999997</v>
          </cell>
          <cell r="MI169">
            <v>43.042999999999999</v>
          </cell>
          <cell r="MJ169" t="str">
            <v>#N/A N/A</v>
          </cell>
          <cell r="MK169" t="str">
            <v>#N/A N/A</v>
          </cell>
          <cell r="ML169" t="str">
            <v>#N/A N/A</v>
          </cell>
          <cell r="MM169" t="str">
            <v>#N/A N/A</v>
          </cell>
          <cell r="MN169" t="str">
            <v>#N/A N/A</v>
          </cell>
          <cell r="MO169" t="str">
            <v>#N/A N/A</v>
          </cell>
          <cell r="MP169" t="str">
            <v>#N/A N/A</v>
          </cell>
          <cell r="MQ169" t="str">
            <v>#N/A N/A</v>
          </cell>
          <cell r="MR169" t="str">
            <v>#N/A N/A</v>
          </cell>
          <cell r="MS169" t="str">
            <v>#N/A N/A</v>
          </cell>
          <cell r="MT169" t="str">
            <v>#N/A N/A</v>
          </cell>
          <cell r="MU169" t="str">
            <v>#N/A N/A</v>
          </cell>
          <cell r="MV169" t="str">
            <v>#N/A N/A</v>
          </cell>
          <cell r="MW169" t="str">
            <v>#N/A N/A</v>
          </cell>
          <cell r="MX169" t="str">
            <v>#N/A N/A</v>
          </cell>
          <cell r="MY169" t="str">
            <v>#N/A N/A</v>
          </cell>
          <cell r="MZ169">
            <v>-1.2999999523162842</v>
          </cell>
          <cell r="NA169">
            <v>-0.60000002384185791</v>
          </cell>
          <cell r="NB169">
            <v>0</v>
          </cell>
          <cell r="NC169">
            <v>0</v>
          </cell>
          <cell r="ND169" t="str">
            <v>#N/A N/A</v>
          </cell>
          <cell r="NE169">
            <v>0</v>
          </cell>
          <cell r="NF169">
            <v>0</v>
          </cell>
          <cell r="NG169">
            <v>0</v>
          </cell>
          <cell r="NH169">
            <v>-297.113</v>
          </cell>
          <cell r="NI169">
            <v>-0.44899999999999995</v>
          </cell>
          <cell r="NJ169">
            <v>-5374.3119999999999</v>
          </cell>
          <cell r="NK169">
            <v>-698.66099999999994</v>
          </cell>
          <cell r="NL169">
            <v>0</v>
          </cell>
          <cell r="NM169">
            <v>0</v>
          </cell>
          <cell r="NN169" t="str">
            <v>#N/A N/A</v>
          </cell>
          <cell r="NO169">
            <v>107.30000305175781</v>
          </cell>
          <cell r="NP169">
            <v>103.90000152587891</v>
          </cell>
          <cell r="NQ169">
            <v>631.9169921875</v>
          </cell>
          <cell r="NR169">
            <v>751.072</v>
          </cell>
          <cell r="NS169" t="str">
            <v>#N/A N/A</v>
          </cell>
          <cell r="NT169">
            <v>834.70098876953125</v>
          </cell>
          <cell r="NU169">
            <v>848.13897705078125</v>
          </cell>
          <cell r="NV169">
            <v>872.89699999999993</v>
          </cell>
          <cell r="NW169">
            <v>872.88</v>
          </cell>
          <cell r="NX169">
            <v>958.03899999999999</v>
          </cell>
          <cell r="NY169">
            <v>1087.576</v>
          </cell>
          <cell r="NZ169">
            <v>961.97699999999998</v>
          </cell>
          <cell r="OA169">
            <v>928.53499999999997</v>
          </cell>
          <cell r="OB169">
            <v>706.16899999999998</v>
          </cell>
          <cell r="OC169" t="str">
            <v>#N/A N/A</v>
          </cell>
          <cell r="OD169" t="str">
            <v>CLP</v>
          </cell>
        </row>
        <row r="170">
          <cell r="C170" t="str">
            <v>CLUBUNION</v>
          </cell>
          <cell r="D170" t="str">
            <v>#N/A N/A</v>
          </cell>
          <cell r="E170" t="str">
            <v>#N/A N/A</v>
          </cell>
          <cell r="F170" t="str">
            <v>#N/A N/A</v>
          </cell>
          <cell r="G170" t="str">
            <v>#N/A N/A</v>
          </cell>
          <cell r="H170" t="str">
            <v>#N/A N/A</v>
          </cell>
          <cell r="I170">
            <v>0</v>
          </cell>
          <cell r="J170">
            <v>0</v>
          </cell>
          <cell r="K170">
            <v>0</v>
          </cell>
          <cell r="L170">
            <v>9.8019999999999996</v>
          </cell>
          <cell r="M170">
            <v>9.9949999999999992</v>
          </cell>
          <cell r="N170">
            <v>10.561999999999999</v>
          </cell>
          <cell r="O170">
            <v>12.762</v>
          </cell>
          <cell r="P170">
            <v>12.263999999999999</v>
          </cell>
          <cell r="Q170">
            <v>17.248000000000001</v>
          </cell>
          <cell r="R170" t="str">
            <v>#N/A N/A</v>
          </cell>
          <cell r="S170" t="str">
            <v>#N/A N/A</v>
          </cell>
          <cell r="T170" t="str">
            <v>#N/A N/A</v>
          </cell>
          <cell r="U170" t="str">
            <v>#N/A N/A</v>
          </cell>
          <cell r="V170" t="str">
            <v>#N/A N/A</v>
          </cell>
          <cell r="W170" t="str">
            <v>#N/A N/A</v>
          </cell>
          <cell r="X170">
            <v>9.879999999999999</v>
          </cell>
          <cell r="Y170">
            <v>10.759</v>
          </cell>
          <cell r="Z170">
            <v>10.511999999999999</v>
          </cell>
          <cell r="AA170">
            <v>10.667</v>
          </cell>
          <cell r="AB170">
            <v>10.773999999999999</v>
          </cell>
          <cell r="AC170">
            <v>10.773999999999999</v>
          </cell>
          <cell r="AD170">
            <v>10.773999999999999</v>
          </cell>
          <cell r="AE170">
            <v>10.773999999999999</v>
          </cell>
          <cell r="AF170">
            <v>10.773999999999999</v>
          </cell>
          <cell r="AG170" t="str">
            <v>#N/A N/A</v>
          </cell>
          <cell r="AH170" t="str">
            <v>#N/A N/A</v>
          </cell>
          <cell r="AI170" t="str">
            <v>#N/A N/A</v>
          </cell>
          <cell r="AJ170" t="str">
            <v>#N/A N/A</v>
          </cell>
          <cell r="AK170" t="str">
            <v>#N/A N/A</v>
          </cell>
          <cell r="AL170" t="str">
            <v>#N/A N/A</v>
          </cell>
          <cell r="AM170" t="str">
            <v>#N/A N/A</v>
          </cell>
          <cell r="AN170">
            <v>-10.398</v>
          </cell>
          <cell r="AO170">
            <v>-9.8060000000000009</v>
          </cell>
          <cell r="AP170">
            <v>-3.0000000000001137E-3</v>
          </cell>
          <cell r="AQ170">
            <v>-1.1000000000001009E-2</v>
          </cell>
          <cell r="AR170">
            <v>-0.40100000000000158</v>
          </cell>
          <cell r="AS170">
            <v>0</v>
          </cell>
          <cell r="AT170">
            <v>0</v>
          </cell>
          <cell r="AU170">
            <v>-5.0000000000000711E-2</v>
          </cell>
          <cell r="AV170" t="str">
            <v>#N/A N/A</v>
          </cell>
          <cell r="AW170" t="str">
            <v>#N/A N/A</v>
          </cell>
          <cell r="AX170" t="str">
            <v>#N/A N/A</v>
          </cell>
          <cell r="AY170" t="str">
            <v>#N/A N/A</v>
          </cell>
          <cell r="AZ170" t="str">
            <v>#N/A N/A</v>
          </cell>
          <cell r="BA170" t="str">
            <v>#N/A N/A</v>
          </cell>
          <cell r="BB170">
            <v>-18.385999999999999</v>
          </cell>
          <cell r="BC170">
            <v>-21.157</v>
          </cell>
          <cell r="BD170">
            <v>-20.317999999999998</v>
          </cell>
          <cell r="BE170">
            <v>-10.67</v>
          </cell>
          <cell r="BF170">
            <v>-10.785</v>
          </cell>
          <cell r="BG170">
            <v>-11.174999999999999</v>
          </cell>
          <cell r="BH170">
            <v>-10.773999999999999</v>
          </cell>
          <cell r="BI170">
            <v>-10.773999999999999</v>
          </cell>
          <cell r="BJ170">
            <v>-10.824</v>
          </cell>
          <cell r="BK170" t="str">
            <v>#N/A N/A</v>
          </cell>
          <cell r="BL170" t="str">
            <v>#N/A N/A</v>
          </cell>
          <cell r="BM170" t="str">
            <v>#N/A N/A</v>
          </cell>
          <cell r="BN170" t="str">
            <v>#N/A N/A</v>
          </cell>
          <cell r="BO170" t="str">
            <v>#N/A N/A</v>
          </cell>
          <cell r="BP170" t="str">
            <v>#N/A N/A</v>
          </cell>
          <cell r="BQ170">
            <v>0</v>
          </cell>
          <cell r="BR170">
            <v>0</v>
          </cell>
          <cell r="BS170">
            <v>0.121</v>
          </cell>
          <cell r="BT170">
            <v>0.182</v>
          </cell>
          <cell r="BU170" t="str">
            <v>#N/A N/A</v>
          </cell>
          <cell r="BV170">
            <v>1.9E-2</v>
          </cell>
          <cell r="BW170" t="str">
            <v>#N/A N/A</v>
          </cell>
          <cell r="BX170">
            <v>1.4999999999999999E-2</v>
          </cell>
          <cell r="BY170" t="str">
            <v>#N/A N/A</v>
          </cell>
          <cell r="BZ170" t="str">
            <v>#N/A N/A</v>
          </cell>
          <cell r="CA170" t="str">
            <v>#N/A N/A</v>
          </cell>
          <cell r="CB170" t="str">
            <v>#N/A N/A</v>
          </cell>
          <cell r="CC170" t="str">
            <v>#N/A N/A</v>
          </cell>
          <cell r="CD170" t="str">
            <v>#N/A N/A</v>
          </cell>
          <cell r="CE170" t="str">
            <v>#N/A N/A</v>
          </cell>
          <cell r="CF170">
            <v>3.6999999999999998E-2</v>
          </cell>
          <cell r="CG170">
            <v>8.5999999999999993E-2</v>
          </cell>
          <cell r="CH170" t="str">
            <v>#N/A N/A</v>
          </cell>
          <cell r="CI170" t="str">
            <v>#N/A N/A</v>
          </cell>
          <cell r="CJ170">
            <v>9.6999999999999989E-2</v>
          </cell>
          <cell r="CK170">
            <v>0</v>
          </cell>
          <cell r="CL170">
            <v>9.6999999999999989E-2</v>
          </cell>
          <cell r="CM170">
            <v>0</v>
          </cell>
          <cell r="CN170" t="str">
            <v>#N/A N/A</v>
          </cell>
          <cell r="CO170" t="str">
            <v>#N/A N/A</v>
          </cell>
          <cell r="CP170" t="str">
            <v>#N/A N/A</v>
          </cell>
          <cell r="CQ170" t="str">
            <v>#N/A N/A</v>
          </cell>
          <cell r="CR170" t="str">
            <v>#N/A N/A</v>
          </cell>
          <cell r="CS170" t="str">
            <v>#N/A N/A</v>
          </cell>
          <cell r="CT170" t="str">
            <v>#N/A N/A</v>
          </cell>
          <cell r="CU170">
            <v>20.043000000000003</v>
          </cell>
          <cell r="CV170">
            <v>-14.846</v>
          </cell>
          <cell r="CW170">
            <v>-10.180000000000001</v>
          </cell>
          <cell r="CX170">
            <v>-10.488</v>
          </cell>
          <cell r="CY170">
            <v>-10.882000000000001</v>
          </cell>
          <cell r="CZ170">
            <v>-11.156000000000001</v>
          </cell>
          <cell r="DA170">
            <v>-10.870999999999999</v>
          </cell>
          <cell r="DB170">
            <v>-10.759</v>
          </cell>
          <cell r="DC170">
            <v>-10.856</v>
          </cell>
          <cell r="DD170" t="str">
            <v>#N/A N/A</v>
          </cell>
          <cell r="DE170" t="str">
            <v>#N/A N/A</v>
          </cell>
          <cell r="DF170" t="str">
            <v>#N/A N/A</v>
          </cell>
          <cell r="DG170" t="str">
            <v>#N/A N/A</v>
          </cell>
          <cell r="DH170" t="str">
            <v>#N/A N/A</v>
          </cell>
          <cell r="DI170" t="str">
            <v>#N/A N/A</v>
          </cell>
          <cell r="DJ170" t="str">
            <v>#N/A N/A</v>
          </cell>
          <cell r="DK170" t="str">
            <v>#N/A N/A</v>
          </cell>
          <cell r="DL170" t="str">
            <v>#N/A N/A</v>
          </cell>
          <cell r="DM170">
            <v>-2.4</v>
          </cell>
          <cell r="DN170">
            <v>0.71</v>
          </cell>
          <cell r="DO170" t="str">
            <v>#N/A N/A</v>
          </cell>
          <cell r="DP170" t="str">
            <v>#N/A N/A</v>
          </cell>
          <cell r="DQ170" t="str">
            <v>#N/A N/A</v>
          </cell>
          <cell r="DR170">
            <v>0</v>
          </cell>
          <cell r="DS170" t="str">
            <v>#N/A N/A</v>
          </cell>
          <cell r="DT170" t="str">
            <v>#N/A N/A</v>
          </cell>
          <cell r="DU170" t="str">
            <v>#N/A N/A</v>
          </cell>
          <cell r="DV170" t="str">
            <v>#N/A N/A</v>
          </cell>
          <cell r="DW170" t="str">
            <v>#N/A N/A</v>
          </cell>
          <cell r="DX170" t="str">
            <v>#N/A N/A</v>
          </cell>
          <cell r="DY170">
            <v>20.042999999999999</v>
          </cell>
          <cell r="DZ170">
            <v>-14.846</v>
          </cell>
          <cell r="EA170">
            <v>-10.18</v>
          </cell>
          <cell r="EB170">
            <v>-8.0879999999999992</v>
          </cell>
          <cell r="EC170">
            <v>-11.591999999999999</v>
          </cell>
          <cell r="ED170">
            <v>-11.155999999999999</v>
          </cell>
          <cell r="EE170">
            <v>-10.870999999999999</v>
          </cell>
          <cell r="EF170">
            <v>-10.759</v>
          </cell>
          <cell r="EG170">
            <v>-10.856</v>
          </cell>
          <cell r="EH170" t="str">
            <v>#N/A N/A</v>
          </cell>
          <cell r="EI170" t="str">
            <v>#N/A N/A</v>
          </cell>
          <cell r="EJ170" t="str">
            <v>#N/A N/A</v>
          </cell>
          <cell r="EK170" t="str">
            <v>#N/A N/A</v>
          </cell>
          <cell r="EL170" t="str">
            <v>#N/A N/A</v>
          </cell>
          <cell r="EM170" t="str">
            <v>#N/A N/A</v>
          </cell>
          <cell r="EN170">
            <v>0</v>
          </cell>
          <cell r="EO170">
            <v>0</v>
          </cell>
          <cell r="EP170">
            <v>0</v>
          </cell>
          <cell r="EQ170">
            <v>0.60499999999999998</v>
          </cell>
          <cell r="ER170">
            <v>0.50800000000000001</v>
          </cell>
          <cell r="ES170">
            <v>0.52700000000000002</v>
          </cell>
          <cell r="ET170">
            <v>0.43</v>
          </cell>
          <cell r="EU170">
            <v>0.44500000000000001</v>
          </cell>
          <cell r="EV170">
            <v>0.41299999999999998</v>
          </cell>
          <cell r="EW170" t="str">
            <v>#N/A N/A</v>
          </cell>
          <cell r="EX170" t="str">
            <v>#N/A N/A</v>
          </cell>
          <cell r="EY170" t="str">
            <v>#N/A N/A</v>
          </cell>
          <cell r="EZ170" t="str">
            <v>#N/A N/A</v>
          </cell>
          <cell r="FA170" t="str">
            <v>#N/A N/A</v>
          </cell>
          <cell r="FB170" t="str">
            <v>#N/A N/A</v>
          </cell>
          <cell r="FC170">
            <v>0.38799999999999996</v>
          </cell>
          <cell r="FD170">
            <v>0.30199999999999999</v>
          </cell>
          <cell r="FE170">
            <v>0.42299999999999999</v>
          </cell>
          <cell r="FF170" t="str">
            <v>#N/A N/A</v>
          </cell>
          <cell r="FG170" t="str">
            <v>#N/A N/A</v>
          </cell>
          <cell r="FH170" t="str">
            <v>#N/A N/A</v>
          </cell>
          <cell r="FI170" t="str">
            <v>#N/A N/A</v>
          </cell>
          <cell r="FJ170" t="str">
            <v>#N/A N/A</v>
          </cell>
          <cell r="FK170">
            <v>0</v>
          </cell>
          <cell r="FL170" t="str">
            <v>#N/A N/A</v>
          </cell>
          <cell r="FM170" t="str">
            <v>#N/A N/A</v>
          </cell>
          <cell r="FN170" t="str">
            <v>#N/A N/A</v>
          </cell>
          <cell r="FO170" t="str">
            <v>#N/A N/A</v>
          </cell>
          <cell r="FP170" t="str">
            <v>#N/A N/A</v>
          </cell>
          <cell r="FQ170" t="str">
            <v>#N/A N/A</v>
          </cell>
          <cell r="FR170">
            <v>0</v>
          </cell>
          <cell r="FS170" t="str">
            <v>#N/A N/A</v>
          </cell>
          <cell r="FT170" t="str">
            <v>#N/A N/A</v>
          </cell>
          <cell r="FU170" t="str">
            <v>#N/A N/A</v>
          </cell>
          <cell r="FV170" t="str">
            <v>#N/A N/A</v>
          </cell>
          <cell r="FW170" t="str">
            <v>#N/A N/A</v>
          </cell>
          <cell r="FX170" t="str">
            <v>#N/A N/A</v>
          </cell>
          <cell r="FY170" t="str">
            <v>#N/A N/A</v>
          </cell>
          <cell r="FZ170" t="str">
            <v>#N/A N/A</v>
          </cell>
          <cell r="GA170" t="str">
            <v>#N/A N/A</v>
          </cell>
          <cell r="GB170" t="str">
            <v>#N/A N/A</v>
          </cell>
          <cell r="GC170" t="str">
            <v>#N/A N/A</v>
          </cell>
          <cell r="GD170" t="str">
            <v>#N/A N/A</v>
          </cell>
          <cell r="GE170" t="str">
            <v>#N/A N/A</v>
          </cell>
          <cell r="GF170" t="str">
            <v>#N/A N/A</v>
          </cell>
          <cell r="GG170" t="str">
            <v>#N/A N/A</v>
          </cell>
          <cell r="GH170" t="str">
            <v>#N/A N/A</v>
          </cell>
          <cell r="GI170" t="str">
            <v>#N/A N/A</v>
          </cell>
          <cell r="GJ170" t="str">
            <v>#N/A N/A</v>
          </cell>
          <cell r="GK170" t="str">
            <v>#N/A N/A</v>
          </cell>
          <cell r="GL170" t="str">
            <v>#N/A N/A</v>
          </cell>
          <cell r="GM170" t="str">
            <v>#N/A N/A</v>
          </cell>
          <cell r="GN170" t="str">
            <v>#N/A N/A</v>
          </cell>
          <cell r="GO170">
            <v>0</v>
          </cell>
          <cell r="GP170" t="str">
            <v>#N/A N/A</v>
          </cell>
          <cell r="GQ170" t="str">
            <v>#N/A N/A</v>
          </cell>
          <cell r="GR170" t="str">
            <v>#N/A N/A</v>
          </cell>
          <cell r="GS170" t="str">
            <v>#N/A N/A</v>
          </cell>
          <cell r="GT170" t="str">
            <v>#N/A N/A</v>
          </cell>
          <cell r="GU170" t="str">
            <v>#N/A N/A</v>
          </cell>
          <cell r="GV170">
            <v>0.38799999999999996</v>
          </cell>
          <cell r="GW170">
            <v>0.30199999999999999</v>
          </cell>
          <cell r="GX170">
            <v>0.42299999999999999</v>
          </cell>
          <cell r="GY170">
            <v>0.60499999999999998</v>
          </cell>
          <cell r="GZ170">
            <v>0.50800000000000001</v>
          </cell>
          <cell r="HA170">
            <v>0.52700000000000002</v>
          </cell>
          <cell r="HB170">
            <v>0.43</v>
          </cell>
          <cell r="HC170">
            <v>0.44500000000000001</v>
          </cell>
          <cell r="HD170">
            <v>0.41299999999999998</v>
          </cell>
          <cell r="HE170" t="str">
            <v>#N/A N/A</v>
          </cell>
          <cell r="HF170" t="str">
            <v>#N/A N/A</v>
          </cell>
          <cell r="HG170" t="str">
            <v>#N/A N/A</v>
          </cell>
          <cell r="HH170" t="str">
            <v>#N/A N/A</v>
          </cell>
          <cell r="HI170" t="str">
            <v>#N/A N/A</v>
          </cell>
          <cell r="HJ170" t="str">
            <v>#N/A N/A</v>
          </cell>
          <cell r="HK170">
            <v>406.84</v>
          </cell>
          <cell r="HL170">
            <v>432.28899999999999</v>
          </cell>
          <cell r="HM170">
            <v>411.83599999999996</v>
          </cell>
          <cell r="HN170">
            <v>411.11199999999997</v>
          </cell>
          <cell r="HO170">
            <v>400.33799999999997</v>
          </cell>
          <cell r="HP170">
            <v>389.565</v>
          </cell>
          <cell r="HQ170">
            <v>378.791</v>
          </cell>
          <cell r="HR170">
            <v>368.017</v>
          </cell>
          <cell r="HS170">
            <v>357.24199999999996</v>
          </cell>
          <cell r="HT170" t="str">
            <v>#N/A N/A</v>
          </cell>
          <cell r="HU170" t="str">
            <v>#N/A N/A</v>
          </cell>
          <cell r="HV170" t="str">
            <v>#N/A N/A</v>
          </cell>
          <cell r="HW170" t="str">
            <v>#N/A N/A</v>
          </cell>
          <cell r="HX170" t="str">
            <v>#N/A N/A</v>
          </cell>
          <cell r="HY170" t="str">
            <v>#N/A N/A</v>
          </cell>
          <cell r="HZ170">
            <v>451.88</v>
          </cell>
          <cell r="IA170">
            <v>441.74799999999999</v>
          </cell>
          <cell r="IB170">
            <v>421.39400000000001</v>
          </cell>
          <cell r="IC170">
            <v>421.56299999999999</v>
          </cell>
          <cell r="ID170">
            <v>409.98399999999998</v>
          </cell>
          <cell r="IE170">
            <v>398.97999999999996</v>
          </cell>
          <cell r="IF170">
            <v>388.10899999999998</v>
          </cell>
          <cell r="IG170">
            <v>377.35399999999998</v>
          </cell>
          <cell r="IH170">
            <v>366.57099999999997</v>
          </cell>
          <cell r="II170" t="str">
            <v>#N/A N/A</v>
          </cell>
          <cell r="IJ170" t="str">
            <v>#N/A N/A</v>
          </cell>
          <cell r="IK170" t="str">
            <v>#N/A N/A</v>
          </cell>
          <cell r="IL170" t="str">
            <v>#N/A N/A</v>
          </cell>
          <cell r="IM170" t="str">
            <v>#N/A N/A</v>
          </cell>
          <cell r="IN170" t="str">
            <v>#N/A N/A</v>
          </cell>
          <cell r="IO170">
            <v>0</v>
          </cell>
          <cell r="IP170">
            <v>0</v>
          </cell>
          <cell r="IQ170">
            <v>0</v>
          </cell>
          <cell r="IR170" t="str">
            <v>#N/A N/A</v>
          </cell>
          <cell r="IS170" t="str">
            <v>#N/A N/A</v>
          </cell>
          <cell r="IT170" t="str">
            <v>#N/A N/A</v>
          </cell>
          <cell r="IU170" t="str">
            <v>#N/A N/A</v>
          </cell>
          <cell r="IV170" t="str">
            <v>#N/A N/A</v>
          </cell>
          <cell r="IW170" t="str">
            <v>#N/A N/A</v>
          </cell>
          <cell r="IX170" t="str">
            <v>#N/A N/A</v>
          </cell>
          <cell r="IY170" t="str">
            <v>#N/A N/A</v>
          </cell>
          <cell r="IZ170" t="str">
            <v>#N/A N/A</v>
          </cell>
          <cell r="JA170" t="str">
            <v>#N/A N/A</v>
          </cell>
          <cell r="JB170" t="str">
            <v>#N/A N/A</v>
          </cell>
          <cell r="JC170" t="str">
            <v>#N/A N/A</v>
          </cell>
          <cell r="JD170">
            <v>0</v>
          </cell>
          <cell r="JE170">
            <v>0</v>
          </cell>
          <cell r="JF170">
            <v>0</v>
          </cell>
          <cell r="JG170">
            <v>0</v>
          </cell>
          <cell r="JH170">
            <v>0</v>
          </cell>
          <cell r="JI170">
            <v>0</v>
          </cell>
          <cell r="JJ170">
            <v>0</v>
          </cell>
          <cell r="JK170">
            <v>0</v>
          </cell>
          <cell r="JL170">
            <v>0</v>
          </cell>
          <cell r="JM170" t="str">
            <v>#N/A N/A</v>
          </cell>
          <cell r="JN170" t="str">
            <v>#N/A N/A</v>
          </cell>
          <cell r="JO170" t="str">
            <v>#N/A N/A</v>
          </cell>
          <cell r="JP170" t="str">
            <v>#N/A N/A</v>
          </cell>
          <cell r="JQ170" t="str">
            <v>#N/A N/A</v>
          </cell>
          <cell r="JR170" t="str">
            <v>#N/A N/A</v>
          </cell>
          <cell r="JS170">
            <v>0.28899999999999998</v>
          </cell>
          <cell r="JT170">
            <v>0.311</v>
          </cell>
          <cell r="JU170">
            <v>0.28999999999999998</v>
          </cell>
          <cell r="JV170">
            <v>0.29499999999999998</v>
          </cell>
          <cell r="JW170">
            <v>0.308</v>
          </cell>
          <cell r="JX170">
            <v>0.46</v>
          </cell>
          <cell r="JY170">
            <v>0.46</v>
          </cell>
          <cell r="JZ170">
            <v>0.46400000000000002</v>
          </cell>
          <cell r="KA170">
            <v>0.53700000000000003</v>
          </cell>
          <cell r="KB170" t="str">
            <v>#N/A N/A</v>
          </cell>
          <cell r="KC170" t="str">
            <v>#N/A N/A</v>
          </cell>
          <cell r="KD170" t="str">
            <v>#N/A N/A</v>
          </cell>
          <cell r="KE170" t="str">
            <v>#N/A N/A</v>
          </cell>
          <cell r="KF170" t="str">
            <v>#N/A N/A</v>
          </cell>
          <cell r="KG170" t="str">
            <v>#N/A N/A</v>
          </cell>
          <cell r="KH170">
            <v>0</v>
          </cell>
          <cell r="KI170">
            <v>0</v>
          </cell>
          <cell r="KJ170">
            <v>0</v>
          </cell>
          <cell r="KK170">
            <v>0</v>
          </cell>
          <cell r="KL170">
            <v>0</v>
          </cell>
          <cell r="KM170">
            <v>0</v>
          </cell>
          <cell r="KN170">
            <v>0</v>
          </cell>
          <cell r="KO170">
            <v>0</v>
          </cell>
          <cell r="KP170">
            <v>0</v>
          </cell>
          <cell r="KQ170" t="str">
            <v>#N/A N/A</v>
          </cell>
          <cell r="KR170" t="str">
            <v>#N/A N/A</v>
          </cell>
          <cell r="KS170" t="str">
            <v>#N/A N/A</v>
          </cell>
          <cell r="KT170" t="str">
            <v>#N/A N/A</v>
          </cell>
          <cell r="KU170" t="str">
            <v>#N/A N/A</v>
          </cell>
          <cell r="KV170" t="str">
            <v>#N/A N/A</v>
          </cell>
          <cell r="KW170">
            <v>451.59099999999995</v>
          </cell>
          <cell r="KX170">
            <v>441.4369999999999</v>
          </cell>
          <cell r="KY170">
            <v>421.10399999999993</v>
          </cell>
          <cell r="KZ170">
            <v>421.26799999999997</v>
          </cell>
          <cell r="LA170">
            <v>409.67599999999999</v>
          </cell>
          <cell r="LB170">
            <v>398.52</v>
          </cell>
          <cell r="LC170">
            <v>387.649</v>
          </cell>
          <cell r="LD170">
            <v>376.89</v>
          </cell>
          <cell r="LE170">
            <v>366.03399999999999</v>
          </cell>
          <cell r="LF170" t="str">
            <v>#N/A N/A</v>
          </cell>
          <cell r="LG170" t="str">
            <v>#N/A N/A</v>
          </cell>
          <cell r="LH170" t="str">
            <v>#N/A N/A</v>
          </cell>
          <cell r="LI170" t="str">
            <v>#N/A N/A</v>
          </cell>
          <cell r="LJ170" t="str">
            <v>#N/A N/A</v>
          </cell>
          <cell r="LK170" t="str">
            <v>#N/A N/A</v>
          </cell>
          <cell r="LL170" t="str">
            <v>#N/A N/A</v>
          </cell>
          <cell r="LM170" t="str">
            <v>#N/A N/A</v>
          </cell>
          <cell r="LN170" t="str">
            <v>#N/A N/A</v>
          </cell>
          <cell r="LO170" t="str">
            <v>#N/A N/A</v>
          </cell>
          <cell r="LP170" t="str">
            <v>#N/A N/A</v>
          </cell>
          <cell r="LQ170" t="str">
            <v>#N/A N/A</v>
          </cell>
          <cell r="LR170">
            <v>0</v>
          </cell>
          <cell r="LS170">
            <v>0</v>
          </cell>
          <cell r="LT170">
            <v>0</v>
          </cell>
          <cell r="LU170" t="str">
            <v>#N/A N/A</v>
          </cell>
          <cell r="LV170" t="str">
            <v>#N/A N/A</v>
          </cell>
          <cell r="LW170" t="str">
            <v>#N/A N/A</v>
          </cell>
          <cell r="LX170" t="str">
            <v>#N/A N/A</v>
          </cell>
          <cell r="LY170" t="str">
            <v>#N/A N/A</v>
          </cell>
          <cell r="LZ170" t="str">
            <v>#N/A N/A</v>
          </cell>
          <cell r="MA170" t="str">
            <v>#N/A N/A</v>
          </cell>
          <cell r="MB170" t="str">
            <v>#N/A N/A</v>
          </cell>
          <cell r="MC170" t="str">
            <v>#N/A N/A</v>
          </cell>
          <cell r="MD170" t="str">
            <v>#N/A N/A</v>
          </cell>
          <cell r="ME170" t="str">
            <v>#N/A N/A</v>
          </cell>
          <cell r="MF170" t="str">
            <v>#N/A N/A</v>
          </cell>
          <cell r="MG170" t="str">
            <v>#N/A N/A</v>
          </cell>
          <cell r="MH170" t="str">
            <v>#N/A N/A</v>
          </cell>
          <cell r="MI170">
            <v>0</v>
          </cell>
          <cell r="MJ170" t="str">
            <v>#N/A N/A</v>
          </cell>
          <cell r="MK170" t="str">
            <v>#N/A N/A</v>
          </cell>
          <cell r="ML170" t="str">
            <v>#N/A N/A</v>
          </cell>
          <cell r="MM170" t="str">
            <v>#N/A N/A</v>
          </cell>
          <cell r="MN170" t="str">
            <v>#N/A N/A</v>
          </cell>
          <cell r="MO170" t="str">
            <v>#N/A N/A</v>
          </cell>
          <cell r="MP170" t="str">
            <v>#N/A N/A</v>
          </cell>
          <cell r="MQ170" t="str">
            <v>#N/A N/A</v>
          </cell>
          <cell r="MR170" t="str">
            <v>#N/A N/A</v>
          </cell>
          <cell r="MS170" t="str">
            <v>#N/A N/A</v>
          </cell>
          <cell r="MT170" t="str">
            <v>#N/A N/A</v>
          </cell>
          <cell r="MU170" t="str">
            <v>#N/A N/A</v>
          </cell>
          <cell r="MV170" t="str">
            <v>#N/A N/A</v>
          </cell>
          <cell r="MW170" t="str">
            <v>#N/A N/A</v>
          </cell>
          <cell r="MX170">
            <v>0</v>
          </cell>
          <cell r="MY170" t="str">
            <v>#N/A N/A</v>
          </cell>
          <cell r="MZ170" t="str">
            <v>#N/A N/A</v>
          </cell>
          <cell r="NA170" t="str">
            <v>#N/A N/A</v>
          </cell>
          <cell r="NB170" t="str">
            <v>#N/A N/A</v>
          </cell>
          <cell r="NC170" t="str">
            <v>#N/A N/A</v>
          </cell>
          <cell r="ND170" t="str">
            <v>#N/A N/A</v>
          </cell>
          <cell r="NE170">
            <v>0</v>
          </cell>
          <cell r="NF170">
            <v>0</v>
          </cell>
          <cell r="NG170">
            <v>0</v>
          </cell>
          <cell r="NH170" t="str">
            <v>#N/A N/A</v>
          </cell>
          <cell r="NI170" t="str">
            <v>#N/A N/A</v>
          </cell>
          <cell r="NJ170" t="str">
            <v>#N/A N/A</v>
          </cell>
          <cell r="NK170">
            <v>0</v>
          </cell>
          <cell r="NL170">
            <v>0</v>
          </cell>
          <cell r="NM170">
            <v>0</v>
          </cell>
          <cell r="NN170" t="str">
            <v>#N/A N/A</v>
          </cell>
          <cell r="NO170" t="str">
            <v>#N/A N/A</v>
          </cell>
          <cell r="NP170" t="str">
            <v>#N/A N/A</v>
          </cell>
          <cell r="NQ170" t="str">
            <v>#N/A N/A</v>
          </cell>
          <cell r="NR170" t="str">
            <v>#N/A N/A</v>
          </cell>
          <cell r="NS170" t="str">
            <v>#N/A N/A</v>
          </cell>
          <cell r="NT170" t="str">
            <v>#N/A N/A</v>
          </cell>
          <cell r="NU170">
            <v>10.759</v>
          </cell>
          <cell r="NV170">
            <v>10.511999999999999</v>
          </cell>
          <cell r="NW170">
            <v>10.667</v>
          </cell>
          <cell r="NX170">
            <v>10.773999999999999</v>
          </cell>
          <cell r="NY170">
            <v>10.773999999999999</v>
          </cell>
          <cell r="NZ170">
            <v>10.773999999999999</v>
          </cell>
          <cell r="OA170">
            <v>10.773999999999999</v>
          </cell>
          <cell r="OB170">
            <v>10.773999999999999</v>
          </cell>
          <cell r="OC170" t="str">
            <v>#N/A N/A</v>
          </cell>
          <cell r="OD170" t="str">
            <v>CLP</v>
          </cell>
        </row>
        <row r="171">
          <cell r="C171" t="str">
            <v>CASABLANCA</v>
          </cell>
          <cell r="D171" t="str">
            <v>#N/A N/A</v>
          </cell>
          <cell r="E171" t="str">
            <v>#N/A N/A</v>
          </cell>
          <cell r="F171" t="str">
            <v>#N/A N/A</v>
          </cell>
          <cell r="G171" t="str">
            <v>#N/A N/A</v>
          </cell>
          <cell r="H171">
            <v>3138.08203125</v>
          </cell>
          <cell r="I171">
            <v>3995.049072265625</v>
          </cell>
          <cell r="J171">
            <v>5232.27001953125</v>
          </cell>
          <cell r="K171">
            <v>5649.1729999999998</v>
          </cell>
          <cell r="L171">
            <v>5354.1469999999999</v>
          </cell>
          <cell r="M171">
            <v>6328.2569999999996</v>
          </cell>
          <cell r="N171">
            <v>5301.5709999999999</v>
          </cell>
          <cell r="O171">
            <v>4569.0940000000001</v>
          </cell>
          <cell r="P171">
            <v>5288.3050000000003</v>
          </cell>
          <cell r="Q171">
            <v>6059.7489999999998</v>
          </cell>
          <cell r="R171" t="str">
            <v>#N/A N/A</v>
          </cell>
          <cell r="S171" t="str">
            <v>#N/A N/A</v>
          </cell>
          <cell r="T171" t="str">
            <v>#N/A N/A</v>
          </cell>
          <cell r="U171" t="str">
            <v>#N/A N/A</v>
          </cell>
          <cell r="V171" t="str">
            <v>#N/A N/A</v>
          </cell>
          <cell r="W171">
            <v>2464.818115234375</v>
          </cell>
          <cell r="X171">
            <v>3239.068115234375</v>
          </cell>
          <cell r="Y171">
            <v>4499.2578125</v>
          </cell>
          <cell r="Z171">
            <v>4582.6369999999997</v>
          </cell>
          <cell r="AA171">
            <v>4391.5019999999995</v>
          </cell>
          <cell r="AB171">
            <v>5256.5289999999995</v>
          </cell>
          <cell r="AC171">
            <v>4179.17</v>
          </cell>
          <cell r="AD171">
            <v>3804.2109999999998</v>
          </cell>
          <cell r="AE171">
            <v>4453.5019999999995</v>
          </cell>
          <cell r="AF171">
            <v>5058.808</v>
          </cell>
          <cell r="AG171" t="str">
            <v>#N/A N/A</v>
          </cell>
          <cell r="AH171" t="str">
            <v>#N/A N/A</v>
          </cell>
          <cell r="AI171" t="str">
            <v>#N/A N/A</v>
          </cell>
          <cell r="AJ171" t="str">
            <v>#N/A N/A</v>
          </cell>
          <cell r="AK171" t="str">
            <v>#N/A N/A</v>
          </cell>
          <cell r="AL171">
            <v>525.21499633789062</v>
          </cell>
          <cell r="AM171">
            <v>612.72499084472656</v>
          </cell>
          <cell r="AN171">
            <v>612.8179931640625</v>
          </cell>
          <cell r="AO171">
            <v>1079.346</v>
          </cell>
          <cell r="AP171">
            <v>909.9860000000001</v>
          </cell>
          <cell r="AQ171">
            <v>984.06499999999994</v>
          </cell>
          <cell r="AR171">
            <v>1039.9760000000001</v>
          </cell>
          <cell r="AS171">
            <v>686.61199999999997</v>
          </cell>
          <cell r="AT171">
            <v>816.10599999999999</v>
          </cell>
          <cell r="AU171">
            <v>918.72900000000004</v>
          </cell>
          <cell r="AV171" t="str">
            <v>#N/A N/A</v>
          </cell>
          <cell r="AW171" t="str">
            <v>#N/A N/A</v>
          </cell>
          <cell r="AX171" t="str">
            <v>#N/A N/A</v>
          </cell>
          <cell r="AY171" t="str">
            <v>#N/A N/A</v>
          </cell>
          <cell r="AZ171" t="str">
            <v>#N/A N/A</v>
          </cell>
          <cell r="BA171">
            <v>366.70700073242187</v>
          </cell>
          <cell r="BB171">
            <v>438.04598999023437</v>
          </cell>
          <cell r="BC171">
            <v>397.7449951171875</v>
          </cell>
          <cell r="BD171">
            <v>838.39499999999998</v>
          </cell>
          <cell r="BE171">
            <v>669.64199999999994</v>
          </cell>
          <cell r="BF171">
            <v>748.40599999999995</v>
          </cell>
          <cell r="BG171">
            <v>798.78699999999992</v>
          </cell>
          <cell r="BH171">
            <v>437.63299999999998</v>
          </cell>
          <cell r="BI171">
            <v>574.11799999999994</v>
          </cell>
          <cell r="BJ171">
            <v>671.33899999999994</v>
          </cell>
          <cell r="BK171" t="str">
            <v>#N/A N/A</v>
          </cell>
          <cell r="BL171" t="str">
            <v>#N/A N/A</v>
          </cell>
          <cell r="BM171" t="str">
            <v>#N/A N/A</v>
          </cell>
          <cell r="BN171" t="str">
            <v>#N/A N/A</v>
          </cell>
          <cell r="BO171" t="str">
            <v>#N/A N/A</v>
          </cell>
          <cell r="BP171" t="str">
            <v>#N/A N/A</v>
          </cell>
          <cell r="BQ171" t="str">
            <v>#N/A N/A</v>
          </cell>
          <cell r="BR171" t="str">
            <v>#N/A N/A</v>
          </cell>
          <cell r="BS171">
            <v>52.721999999999994</v>
          </cell>
          <cell r="BT171">
            <v>17.390999999999998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 t="str">
            <v>#N/A N/A</v>
          </cell>
          <cell r="CA171" t="str">
            <v>#N/A N/A</v>
          </cell>
          <cell r="CB171" t="str">
            <v>#N/A N/A</v>
          </cell>
          <cell r="CC171" t="str">
            <v>#N/A N/A</v>
          </cell>
          <cell r="CD171" t="str">
            <v>#N/A N/A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 t="str">
            <v>#N/A N/A</v>
          </cell>
          <cell r="CL171">
            <v>3.6859999999999999</v>
          </cell>
          <cell r="CM171">
            <v>31.335999999999999</v>
          </cell>
          <cell r="CN171">
            <v>2.5139999999999998</v>
          </cell>
          <cell r="CO171" t="str">
            <v>#N/A N/A</v>
          </cell>
          <cell r="CP171" t="str">
            <v>#N/A N/A</v>
          </cell>
          <cell r="CQ171" t="str">
            <v>#N/A N/A</v>
          </cell>
          <cell r="CR171" t="str">
            <v>#N/A N/A</v>
          </cell>
          <cell r="CS171" t="str">
            <v>#N/A N/A</v>
          </cell>
          <cell r="CT171">
            <v>435.66899871826172</v>
          </cell>
          <cell r="CU171">
            <v>495.13599014282227</v>
          </cell>
          <cell r="CV171">
            <v>492.89799499511719</v>
          </cell>
          <cell r="CW171">
            <v>890.98300000000006</v>
          </cell>
          <cell r="CX171">
            <v>687.55099999999993</v>
          </cell>
          <cell r="CY171">
            <v>774.37800000000004</v>
          </cell>
          <cell r="CZ171">
            <v>849.84500000000003</v>
          </cell>
          <cell r="DA171">
            <v>470.58</v>
          </cell>
          <cell r="DB171">
            <v>546.73900000000003</v>
          </cell>
          <cell r="DC171">
            <v>675.67100000000005</v>
          </cell>
          <cell r="DD171" t="str">
            <v>#N/A N/A</v>
          </cell>
          <cell r="DE171" t="str">
            <v>#N/A N/A</v>
          </cell>
          <cell r="DF171" t="str">
            <v>#N/A N/A</v>
          </cell>
          <cell r="DG171" t="str">
            <v>#N/A N/A</v>
          </cell>
          <cell r="DH171" t="str">
            <v>#N/A N/A</v>
          </cell>
          <cell r="DI171">
            <v>74.970001220703125</v>
          </cell>
          <cell r="DJ171">
            <v>85.833999633789063</v>
          </cell>
          <cell r="DK171">
            <v>83.496002197265625</v>
          </cell>
          <cell r="DL171">
            <v>139.76900000000001</v>
          </cell>
          <cell r="DM171">
            <v>112.27499999999999</v>
          </cell>
          <cell r="DN171">
            <v>129.80199999999999</v>
          </cell>
          <cell r="DO171">
            <v>161.01399999999998</v>
          </cell>
          <cell r="DP171">
            <v>77.03</v>
          </cell>
          <cell r="DQ171">
            <v>58.967999999999996</v>
          </cell>
          <cell r="DR171">
            <v>119.607</v>
          </cell>
          <cell r="DS171" t="str">
            <v>#N/A N/A</v>
          </cell>
          <cell r="DT171" t="str">
            <v>#N/A N/A</v>
          </cell>
          <cell r="DU171" t="str">
            <v>#N/A N/A</v>
          </cell>
          <cell r="DV171" t="str">
            <v>#N/A N/A</v>
          </cell>
          <cell r="DW171" t="str">
            <v>#N/A N/A</v>
          </cell>
          <cell r="DX171">
            <v>360.69900512695312</v>
          </cell>
          <cell r="DY171">
            <v>409.302001953125</v>
          </cell>
          <cell r="DZ171">
            <v>409.40200805664062</v>
          </cell>
          <cell r="EA171">
            <v>751.21399999999994</v>
          </cell>
          <cell r="EB171">
            <v>575.27599999999995</v>
          </cell>
          <cell r="EC171">
            <v>644.57600000000002</v>
          </cell>
          <cell r="ED171">
            <v>688.83100000000002</v>
          </cell>
          <cell r="EE171">
            <v>393.54999999999995</v>
          </cell>
          <cell r="EF171">
            <v>487.77099999999996</v>
          </cell>
          <cell r="EG171">
            <v>556.06399999999996</v>
          </cell>
          <cell r="EH171" t="str">
            <v>#N/A N/A</v>
          </cell>
          <cell r="EI171" t="str">
            <v>#N/A N/A</v>
          </cell>
          <cell r="EJ171" t="str">
            <v>#N/A N/A</v>
          </cell>
          <cell r="EK171" t="str">
            <v>#N/A N/A</v>
          </cell>
          <cell r="EL171" t="str">
            <v>#N/A N/A</v>
          </cell>
          <cell r="EM171">
            <v>35.005001068115234</v>
          </cell>
          <cell r="EN171">
            <v>41.939998626708984</v>
          </cell>
          <cell r="EO171">
            <v>86.689002990722656</v>
          </cell>
          <cell r="EP171">
            <v>104.917</v>
          </cell>
          <cell r="EQ171">
            <v>39.683</v>
          </cell>
          <cell r="ER171">
            <v>163.05199999999999</v>
          </cell>
          <cell r="ES171">
            <v>104.66199999999999</v>
          </cell>
          <cell r="ET171">
            <v>8.9669999999999987</v>
          </cell>
          <cell r="EU171">
            <v>84.143999999999991</v>
          </cell>
          <cell r="EV171">
            <v>78.009999999999991</v>
          </cell>
          <cell r="EW171" t="str">
            <v>#N/A N/A</v>
          </cell>
          <cell r="EX171" t="str">
            <v>#N/A N/A</v>
          </cell>
          <cell r="EY171" t="str">
            <v>#N/A N/A</v>
          </cell>
          <cell r="EZ171" t="str">
            <v>#N/A N/A</v>
          </cell>
          <cell r="FA171" t="str">
            <v>#N/A N/A</v>
          </cell>
          <cell r="FB171">
            <v>0</v>
          </cell>
          <cell r="FC171">
            <v>0</v>
          </cell>
          <cell r="FD171" t="str">
            <v>#N/A N/A</v>
          </cell>
          <cell r="FE171" t="str">
            <v>#N/A N/A</v>
          </cell>
          <cell r="FF171" t="str">
            <v>#N/A N/A</v>
          </cell>
          <cell r="FG171" t="str">
            <v>#N/A N/A</v>
          </cell>
          <cell r="FH171" t="str">
            <v>#N/A N/A</v>
          </cell>
          <cell r="FI171" t="str">
            <v>#N/A N/A</v>
          </cell>
          <cell r="FJ171" t="str">
            <v>#N/A N/A</v>
          </cell>
          <cell r="FK171">
            <v>0</v>
          </cell>
          <cell r="FL171" t="str">
            <v>#N/A N/A</v>
          </cell>
          <cell r="FM171" t="str">
            <v>#N/A N/A</v>
          </cell>
          <cell r="FN171" t="str">
            <v>#N/A N/A</v>
          </cell>
          <cell r="FO171" t="str">
            <v>#N/A N/A</v>
          </cell>
          <cell r="FP171" t="str">
            <v>#N/A N/A</v>
          </cell>
          <cell r="FQ171">
            <v>577.2459716796875</v>
          </cell>
          <cell r="FR171">
            <v>845.21099853515625</v>
          </cell>
          <cell r="FS171">
            <v>913.6939697265625</v>
          </cell>
          <cell r="FT171">
            <v>970.42699999999991</v>
          </cell>
          <cell r="FU171">
            <v>1288.5729999999999</v>
          </cell>
          <cell r="FV171">
            <v>1839.829</v>
          </cell>
          <cell r="FW171">
            <v>1267.135</v>
          </cell>
          <cell r="FX171">
            <v>1254.2619999999999</v>
          </cell>
          <cell r="FY171">
            <v>1237.4549999999999</v>
          </cell>
          <cell r="FZ171">
            <v>3108.8689999999997</v>
          </cell>
          <cell r="GA171" t="str">
            <v>#N/A N/A</v>
          </cell>
          <cell r="GB171" t="str">
            <v>#N/A N/A</v>
          </cell>
          <cell r="GC171" t="str">
            <v>#N/A N/A</v>
          </cell>
          <cell r="GD171" t="str">
            <v>#N/A N/A</v>
          </cell>
          <cell r="GE171" t="str">
            <v>#N/A N/A</v>
          </cell>
          <cell r="GF171">
            <v>88.745002746582031</v>
          </cell>
          <cell r="GG171">
            <v>121.27100372314453</v>
          </cell>
          <cell r="GH171">
            <v>124.05100250244141</v>
          </cell>
          <cell r="GI171">
            <v>50.489999999999995</v>
          </cell>
          <cell r="GJ171">
            <v>68.935000000000002</v>
          </cell>
          <cell r="GK171">
            <v>96.000999999999991</v>
          </cell>
          <cell r="GL171">
            <v>96.010999999999996</v>
          </cell>
          <cell r="GM171">
            <v>101.09699999999999</v>
          </cell>
          <cell r="GN171">
            <v>113.83199999999999</v>
          </cell>
          <cell r="GO171">
            <v>131.00700000000001</v>
          </cell>
          <cell r="GP171" t="str">
            <v>#N/A N/A</v>
          </cell>
          <cell r="GQ171" t="str">
            <v>#N/A N/A</v>
          </cell>
          <cell r="GR171" t="str">
            <v>#N/A N/A</v>
          </cell>
          <cell r="GS171" t="str">
            <v>#N/A N/A</v>
          </cell>
          <cell r="GT171" t="str">
            <v>#N/A N/A</v>
          </cell>
          <cell r="GU171">
            <v>840.3079833984375</v>
          </cell>
          <cell r="GV171">
            <v>1272.8499755859375</v>
          </cell>
          <cell r="GW171">
            <v>1687.3480224609375</v>
          </cell>
          <cell r="GX171">
            <v>1564.3729999999998</v>
          </cell>
          <cell r="GY171">
            <v>1808.1089999999999</v>
          </cell>
          <cell r="GZ171">
            <v>2143.7289999999998</v>
          </cell>
          <cell r="HA171">
            <v>1963.1399999999999</v>
          </cell>
          <cell r="HB171">
            <v>1935.067</v>
          </cell>
          <cell r="HC171">
            <v>3316.39</v>
          </cell>
          <cell r="HD171">
            <v>3319.0839999999998</v>
          </cell>
          <cell r="HE171" t="str">
            <v>#N/A N/A</v>
          </cell>
          <cell r="HF171" t="str">
            <v>#N/A N/A</v>
          </cell>
          <cell r="HG171" t="str">
            <v>#N/A N/A</v>
          </cell>
          <cell r="HH171" t="str">
            <v>#N/A N/A</v>
          </cell>
          <cell r="HI171" t="str">
            <v>#N/A N/A</v>
          </cell>
          <cell r="HJ171">
            <v>3201.260986328125</v>
          </cell>
          <cell r="HK171">
            <v>3424.547119140625</v>
          </cell>
          <cell r="HL171">
            <v>3713.39208984375</v>
          </cell>
          <cell r="HM171">
            <v>3696.8799999999997</v>
          </cell>
          <cell r="HN171">
            <v>3712.8249999999998</v>
          </cell>
          <cell r="HO171">
            <v>3703.9879999999998</v>
          </cell>
          <cell r="HP171">
            <v>3725.0809999999997</v>
          </cell>
          <cell r="HQ171">
            <v>3709.9119999999998</v>
          </cell>
          <cell r="HR171">
            <v>3723.9609999999998</v>
          </cell>
          <cell r="HS171">
            <v>3760.7449999999999</v>
          </cell>
          <cell r="HT171" t="str">
            <v>#N/A N/A</v>
          </cell>
          <cell r="HU171" t="str">
            <v>#N/A N/A</v>
          </cell>
          <cell r="HV171" t="str">
            <v>#N/A N/A</v>
          </cell>
          <cell r="HW171" t="str">
            <v>#N/A N/A</v>
          </cell>
          <cell r="HX171" t="str">
            <v>#N/A N/A</v>
          </cell>
          <cell r="HY171">
            <v>4048.968017578125</v>
          </cell>
          <cell r="HZ171">
            <v>4699.68701171875</v>
          </cell>
          <cell r="IA171">
            <v>5403.23388671875</v>
          </cell>
          <cell r="IB171">
            <v>5281.9009999999998</v>
          </cell>
          <cell r="IC171">
            <v>5529.7019999999993</v>
          </cell>
          <cell r="ID171">
            <v>5854.1970000000001</v>
          </cell>
          <cell r="IE171">
            <v>5707.1529999999993</v>
          </cell>
          <cell r="IF171">
            <v>5656.7209999999995</v>
          </cell>
          <cell r="IG171">
            <v>7045.3739999999998</v>
          </cell>
          <cell r="IH171">
            <v>7117.2689999999993</v>
          </cell>
          <cell r="II171" t="str">
            <v>#N/A N/A</v>
          </cell>
          <cell r="IJ171" t="str">
            <v>#N/A N/A</v>
          </cell>
          <cell r="IK171" t="str">
            <v>#N/A N/A</v>
          </cell>
          <cell r="IL171" t="str">
            <v>#N/A N/A</v>
          </cell>
          <cell r="IM171" t="str">
            <v>#N/A N/A</v>
          </cell>
          <cell r="IN171">
            <v>79.6719970703125</v>
          </cell>
          <cell r="IO171">
            <v>122.38999938964844</v>
          </cell>
          <cell r="IP171">
            <v>158.68400573730469</v>
          </cell>
          <cell r="IQ171">
            <v>289.96899999999999</v>
          </cell>
          <cell r="IR171">
            <v>1135.069</v>
          </cell>
          <cell r="IS171">
            <v>984.08199999999999</v>
          </cell>
          <cell r="IT171">
            <v>848.55799999999999</v>
          </cell>
          <cell r="IU171">
            <v>1073.605</v>
          </cell>
          <cell r="IV171">
            <v>2375.857</v>
          </cell>
          <cell r="IW171">
            <v>2356.3710000000001</v>
          </cell>
          <cell r="IX171" t="str">
            <v>#N/A N/A</v>
          </cell>
          <cell r="IY171" t="str">
            <v>#N/A N/A</v>
          </cell>
          <cell r="IZ171" t="str">
            <v>#N/A N/A</v>
          </cell>
          <cell r="JA171" t="str">
            <v>#N/A N/A</v>
          </cell>
          <cell r="JB171" t="str">
            <v>#N/A N/A</v>
          </cell>
          <cell r="JC171">
            <v>0</v>
          </cell>
          <cell r="JD171">
            <v>0</v>
          </cell>
          <cell r="JE171">
            <v>0</v>
          </cell>
          <cell r="JF171">
            <v>0</v>
          </cell>
          <cell r="JG171">
            <v>0</v>
          </cell>
          <cell r="JH171">
            <v>0</v>
          </cell>
          <cell r="JI171">
            <v>0</v>
          </cell>
          <cell r="JJ171">
            <v>0</v>
          </cell>
          <cell r="JK171">
            <v>0</v>
          </cell>
          <cell r="JL171">
            <v>0</v>
          </cell>
          <cell r="JM171" t="str">
            <v>#N/A N/A</v>
          </cell>
          <cell r="JN171" t="str">
            <v>#N/A N/A</v>
          </cell>
          <cell r="JO171" t="str">
            <v>#N/A N/A</v>
          </cell>
          <cell r="JP171" t="str">
            <v>#N/A N/A</v>
          </cell>
          <cell r="JQ171" t="str">
            <v>#N/A N/A</v>
          </cell>
          <cell r="JR171">
            <v>218.42900466918945</v>
          </cell>
          <cell r="JS171">
            <v>293.96899795532227</v>
          </cell>
          <cell r="JT171">
            <v>395.19501495361328</v>
          </cell>
          <cell r="JU171">
            <v>436.642</v>
          </cell>
          <cell r="JV171">
            <v>1353.1489999999999</v>
          </cell>
          <cell r="JW171">
            <v>1456.9579999999999</v>
          </cell>
          <cell r="JX171">
            <v>1083.8600000000001</v>
          </cell>
          <cell r="JY171">
            <v>1238.5930000000001</v>
          </cell>
          <cell r="JZ171">
            <v>2582.8449999999998</v>
          </cell>
          <cell r="KA171">
            <v>2606.3630000000003</v>
          </cell>
          <cell r="KB171" t="str">
            <v>#N/A N/A</v>
          </cell>
          <cell r="KC171" t="str">
            <v>#N/A N/A</v>
          </cell>
          <cell r="KD171" t="str">
            <v>#N/A N/A</v>
          </cell>
          <cell r="KE171" t="str">
            <v>#N/A N/A</v>
          </cell>
          <cell r="KF171" t="str">
            <v>#N/A N/A</v>
          </cell>
          <cell r="KG171">
            <v>0</v>
          </cell>
          <cell r="KH171">
            <v>0</v>
          </cell>
          <cell r="KI171">
            <v>0</v>
          </cell>
          <cell r="KJ171">
            <v>0</v>
          </cell>
          <cell r="KK171">
            <v>0</v>
          </cell>
          <cell r="KL171">
            <v>0</v>
          </cell>
          <cell r="KM171">
            <v>0</v>
          </cell>
          <cell r="KN171">
            <v>0</v>
          </cell>
          <cell r="KO171">
            <v>0</v>
          </cell>
          <cell r="KP171">
            <v>0</v>
          </cell>
          <cell r="KQ171" t="str">
            <v>#N/A N/A</v>
          </cell>
          <cell r="KR171" t="str">
            <v>#N/A N/A</v>
          </cell>
          <cell r="KS171" t="str">
            <v>#N/A N/A</v>
          </cell>
          <cell r="KT171" t="str">
            <v>#N/A N/A</v>
          </cell>
          <cell r="KU171" t="str">
            <v>#N/A N/A</v>
          </cell>
          <cell r="KV171">
            <v>3830.5389404296875</v>
          </cell>
          <cell r="KW171">
            <v>4405.718017578125</v>
          </cell>
          <cell r="KX171">
            <v>5008.038818359375</v>
          </cell>
          <cell r="KY171">
            <v>4845.259</v>
          </cell>
          <cell r="KZ171">
            <v>4176.5529999999999</v>
          </cell>
          <cell r="LA171">
            <v>4397.2389999999996</v>
          </cell>
          <cell r="LB171">
            <v>4623.2929999999997</v>
          </cell>
          <cell r="LC171">
            <v>4418.1279999999997</v>
          </cell>
          <cell r="LD171">
            <v>4462.5289999999995</v>
          </cell>
          <cell r="LE171">
            <v>4510.9059999999999</v>
          </cell>
          <cell r="LF171" t="str">
            <v>#N/A N/A</v>
          </cell>
          <cell r="LG171" t="str">
            <v>#N/A N/A</v>
          </cell>
          <cell r="LH171" t="str">
            <v>#N/A N/A</v>
          </cell>
          <cell r="LI171" t="str">
            <v>#N/A N/A</v>
          </cell>
          <cell r="LJ171" t="str">
            <v>#N/A N/A</v>
          </cell>
          <cell r="LK171">
            <v>-235.39199829101562</v>
          </cell>
          <cell r="LL171">
            <v>-230.1300048828125</v>
          </cell>
          <cell r="LM171">
            <v>-262.95999145507812</v>
          </cell>
          <cell r="LN171">
            <v>-232.28799999999998</v>
          </cell>
          <cell r="LO171">
            <v>-247.524</v>
          </cell>
          <cell r="LP171">
            <v>-224.53399999999999</v>
          </cell>
          <cell r="LQ171">
            <v>-274.73500000000001</v>
          </cell>
          <cell r="LR171">
            <v>-226.61999999999998</v>
          </cell>
          <cell r="LS171">
            <v>-249.31799999999998</v>
          </cell>
          <cell r="LT171">
            <v>-301.27099999999996</v>
          </cell>
          <cell r="LU171" t="str">
            <v>#N/A N/A</v>
          </cell>
          <cell r="LV171" t="str">
            <v>#N/A N/A</v>
          </cell>
          <cell r="LW171" t="str">
            <v>#N/A N/A</v>
          </cell>
          <cell r="LX171" t="str">
            <v>#N/A N/A</v>
          </cell>
          <cell r="LY171" t="str">
            <v>#N/A N/A</v>
          </cell>
          <cell r="LZ171" t="str">
            <v>#N/A N/A</v>
          </cell>
          <cell r="MA171" t="str">
            <v>#N/A N/A</v>
          </cell>
          <cell r="MB171" t="str">
            <v>#N/A N/A</v>
          </cell>
          <cell r="MC171" t="str">
            <v>#N/A N/A</v>
          </cell>
          <cell r="MD171" t="str">
            <v>#N/A N/A</v>
          </cell>
          <cell r="ME171" t="str">
            <v>#N/A N/A</v>
          </cell>
          <cell r="MF171" t="str">
            <v>#N/A N/A</v>
          </cell>
          <cell r="MG171" t="str">
            <v>#N/A N/A</v>
          </cell>
          <cell r="MH171" t="str">
            <v>#N/A N/A</v>
          </cell>
          <cell r="MI171" t="str">
            <v>#N/A N/A</v>
          </cell>
          <cell r="MJ171" t="str">
            <v>#N/A N/A</v>
          </cell>
          <cell r="MK171" t="str">
            <v>#N/A N/A</v>
          </cell>
          <cell r="ML171" t="str">
            <v>#N/A N/A</v>
          </cell>
          <cell r="MM171" t="str">
            <v>#N/A N/A</v>
          </cell>
          <cell r="MN171" t="str">
            <v>#N/A N/A</v>
          </cell>
          <cell r="MO171" t="str">
            <v>#N/A N/A</v>
          </cell>
          <cell r="MP171" t="str">
            <v>#N/A N/A</v>
          </cell>
          <cell r="MQ171" t="str">
            <v>#N/A N/A</v>
          </cell>
          <cell r="MR171" t="str">
            <v>#N/A N/A</v>
          </cell>
          <cell r="MS171" t="str">
            <v>#N/A N/A</v>
          </cell>
          <cell r="MT171" t="str">
            <v>#N/A N/A</v>
          </cell>
          <cell r="MU171" t="str">
            <v>#N/A N/A</v>
          </cell>
          <cell r="MV171" t="str">
            <v>#N/A N/A</v>
          </cell>
          <cell r="MW171" t="str">
            <v>#N/A N/A</v>
          </cell>
          <cell r="MX171" t="str">
            <v>#N/A N/A</v>
          </cell>
          <cell r="MY171" t="str">
            <v>#N/A N/A</v>
          </cell>
          <cell r="MZ171" t="str">
            <v>#N/A N/A</v>
          </cell>
          <cell r="NA171" t="str">
            <v>#N/A N/A</v>
          </cell>
          <cell r="NB171" t="str">
            <v>#N/A N/A</v>
          </cell>
          <cell r="NC171" t="str">
            <v>#N/A N/A</v>
          </cell>
          <cell r="ND171">
            <v>-102.71800231933594</v>
          </cell>
          <cell r="NE171">
            <v>-116.9219970703125</v>
          </cell>
          <cell r="NF171">
            <v>-198.03500366210937</v>
          </cell>
          <cell r="NG171">
            <v>-913.5</v>
          </cell>
          <cell r="NH171">
            <v>-771.4</v>
          </cell>
          <cell r="NI171">
            <v>-403.09999999999997</v>
          </cell>
          <cell r="NJ171">
            <v>-449.5</v>
          </cell>
          <cell r="NK171">
            <v>-687.3</v>
          </cell>
          <cell r="NL171">
            <v>-391.5</v>
          </cell>
          <cell r="NM171">
            <v>-487.2</v>
          </cell>
          <cell r="NN171" t="str">
            <v>#N/A N/A</v>
          </cell>
          <cell r="NO171" t="str">
            <v>#N/A N/A</v>
          </cell>
          <cell r="NP171" t="str">
            <v>#N/A N/A</v>
          </cell>
          <cell r="NQ171" t="str">
            <v>#N/A N/A</v>
          </cell>
          <cell r="NR171" t="str">
            <v>#N/A N/A</v>
          </cell>
          <cell r="NS171">
            <v>158.50799560546875</v>
          </cell>
          <cell r="NT171">
            <v>174.67900085449219</v>
          </cell>
          <cell r="NU171">
            <v>215.072998046875</v>
          </cell>
          <cell r="NV171">
            <v>240.95099999999999</v>
          </cell>
          <cell r="NW171">
            <v>240.34399999999999</v>
          </cell>
          <cell r="NX171">
            <v>235.65899999999999</v>
          </cell>
          <cell r="NY171">
            <v>241.18899999999999</v>
          </cell>
          <cell r="NZ171">
            <v>248.97899999999998</v>
          </cell>
          <cell r="OA171">
            <v>241.988</v>
          </cell>
          <cell r="OB171">
            <v>247.39</v>
          </cell>
          <cell r="OC171" t="str">
            <v>#N/A N/A</v>
          </cell>
          <cell r="OD171" t="str">
            <v>CLP</v>
          </cell>
        </row>
        <row r="172">
          <cell r="C172" t="str">
            <v>HIPERMARC SA</v>
          </cell>
          <cell r="D172">
            <v>121793.6015625</v>
          </cell>
          <cell r="E172">
            <v>127544</v>
          </cell>
          <cell r="F172">
            <v>119443.8125</v>
          </cell>
          <cell r="G172">
            <v>110194.734375</v>
          </cell>
          <cell r="H172">
            <v>118090.9296875</v>
          </cell>
          <cell r="I172">
            <v>145358.15625</v>
          </cell>
          <cell r="J172">
            <v>31901.592000000001</v>
          </cell>
          <cell r="K172">
            <v>16897.644</v>
          </cell>
          <cell r="L172">
            <v>9238.7800000000007</v>
          </cell>
          <cell r="M172">
            <v>10985.133</v>
          </cell>
          <cell r="N172">
            <v>8742.5840000000007</v>
          </cell>
          <cell r="O172">
            <v>9299.1620000000003</v>
          </cell>
          <cell r="P172">
            <v>10825.762000000001</v>
          </cell>
          <cell r="Q172">
            <v>12572.07</v>
          </cell>
          <cell r="R172" t="str">
            <v>#N/A N/A</v>
          </cell>
          <cell r="S172">
            <v>96585.3984375</v>
          </cell>
          <cell r="T172">
            <v>100433.296875</v>
          </cell>
          <cell r="U172">
            <v>93202.6875</v>
          </cell>
          <cell r="V172" t="str">
            <v>#N/A N/A</v>
          </cell>
          <cell r="W172">
            <v>89266.140625</v>
          </cell>
          <cell r="X172">
            <v>113878.4140625</v>
          </cell>
          <cell r="Y172">
            <v>25964.631999999998</v>
          </cell>
          <cell r="Z172">
            <v>13853.963</v>
          </cell>
          <cell r="AA172">
            <v>6632.3289999999997</v>
          </cell>
          <cell r="AB172">
            <v>8018.9749999999995</v>
          </cell>
          <cell r="AC172">
            <v>6433.8429999999998</v>
          </cell>
          <cell r="AD172">
            <v>6338.5619999999999</v>
          </cell>
          <cell r="AE172">
            <v>7625.6669999999995</v>
          </cell>
          <cell r="AF172">
            <v>7235.5</v>
          </cell>
          <cell r="AG172" t="str">
            <v>#N/A N/A</v>
          </cell>
          <cell r="AH172">
            <v>-1240</v>
          </cell>
          <cell r="AI172">
            <v>1265.7998046875</v>
          </cell>
          <cell r="AJ172">
            <v>65.7509765625</v>
          </cell>
          <cell r="AK172" t="str">
            <v>#N/A N/A</v>
          </cell>
          <cell r="AL172">
            <v>645.23095703125</v>
          </cell>
          <cell r="AM172">
            <v>1170.338134765625</v>
          </cell>
          <cell r="AN172">
            <v>392.57299999999998</v>
          </cell>
          <cell r="AO172">
            <v>9117.7160000000003</v>
          </cell>
          <cell r="AP172">
            <v>-920</v>
          </cell>
          <cell r="AQ172">
            <v>708.53899999999999</v>
          </cell>
          <cell r="AR172">
            <v>4477.9659999999994</v>
          </cell>
          <cell r="AS172">
            <v>665.851</v>
          </cell>
          <cell r="AT172">
            <v>-1303.46</v>
          </cell>
          <cell r="AU172">
            <v>3579.4780000000001</v>
          </cell>
          <cell r="AV172" t="str">
            <v>#N/A N/A</v>
          </cell>
          <cell r="AW172">
            <v>-9201.2001953125</v>
          </cell>
          <cell r="AX172">
            <v>-5825.60009765625</v>
          </cell>
          <cell r="AY172">
            <v>-5594.7490234375</v>
          </cell>
          <cell r="AZ172" t="str">
            <v>#N/A N/A</v>
          </cell>
          <cell r="BA172">
            <v>-4548.5830078125</v>
          </cell>
          <cell r="BB172">
            <v>-3728.402099609375</v>
          </cell>
          <cell r="BC172">
            <v>131.42599999999999</v>
          </cell>
          <cell r="BD172">
            <v>9005.0159999999996</v>
          </cell>
          <cell r="BE172">
            <v>-1077.578</v>
          </cell>
          <cell r="BF172">
            <v>552.23500000000001</v>
          </cell>
          <cell r="BG172">
            <v>4326.9449999999997</v>
          </cell>
          <cell r="BH172">
            <v>492.51099999999997</v>
          </cell>
          <cell r="BI172">
            <v>-1579.6659999999999</v>
          </cell>
          <cell r="BJ172">
            <v>3334.1389999999997</v>
          </cell>
          <cell r="BK172" t="str">
            <v>#N/A N/A</v>
          </cell>
          <cell r="BL172" t="str">
            <v>#N/A N/A</v>
          </cell>
          <cell r="BM172" t="str">
            <v>#N/A N/A</v>
          </cell>
          <cell r="BN172">
            <v>453.18399047851562</v>
          </cell>
          <cell r="BO172" t="str">
            <v>#N/A N/A</v>
          </cell>
          <cell r="BP172">
            <v>107.38400268554687</v>
          </cell>
          <cell r="BQ172">
            <v>107.90899658203125</v>
          </cell>
          <cell r="BR172" t="str">
            <v>#N/A N/A</v>
          </cell>
          <cell r="BS172">
            <v>825.90800000000002</v>
          </cell>
          <cell r="BT172">
            <v>1170.288</v>
          </cell>
          <cell r="BU172">
            <v>10.639999999999999</v>
          </cell>
          <cell r="BV172">
            <v>0</v>
          </cell>
          <cell r="BW172">
            <v>1.873</v>
          </cell>
          <cell r="BX172">
            <v>33.393000000000001</v>
          </cell>
          <cell r="BY172">
            <v>695.97799999999995</v>
          </cell>
          <cell r="BZ172" t="str">
            <v>#N/A N/A</v>
          </cell>
          <cell r="CA172">
            <v>4773.7001953125</v>
          </cell>
          <cell r="CB172">
            <v>3178</v>
          </cell>
          <cell r="CC172">
            <v>3594.051025390625</v>
          </cell>
          <cell r="CD172" t="str">
            <v>#N/A N/A</v>
          </cell>
          <cell r="CE172">
            <v>2914.083984375</v>
          </cell>
          <cell r="CF172">
            <v>3602.402099609375</v>
          </cell>
          <cell r="CG172" t="str">
            <v>#N/A N/A</v>
          </cell>
          <cell r="CH172">
            <v>2708.4739999999997</v>
          </cell>
          <cell r="CI172">
            <v>1715.5239999999999</v>
          </cell>
          <cell r="CJ172">
            <v>1908.0249999999999</v>
          </cell>
          <cell r="CK172">
            <v>1802.749</v>
          </cell>
          <cell r="CL172">
            <v>1733.5639999999999</v>
          </cell>
          <cell r="CM172">
            <v>1696.079</v>
          </cell>
          <cell r="CN172">
            <v>1599.5619999999999</v>
          </cell>
          <cell r="CO172" t="str">
            <v>#N/A N/A</v>
          </cell>
          <cell r="CP172">
            <v>-5908.7003784179687</v>
          </cell>
          <cell r="CQ172">
            <v>-5636.7000732421875</v>
          </cell>
          <cell r="CR172">
            <v>-8651.6870346069336</v>
          </cell>
          <cell r="CS172" t="str">
            <v>#N/A N/A</v>
          </cell>
          <cell r="CT172">
            <v>-6911.304931640625</v>
          </cell>
          <cell r="CU172">
            <v>-22104.251220703125</v>
          </cell>
          <cell r="CV172">
            <v>23576.864999999998</v>
          </cell>
          <cell r="CW172">
            <v>324.17399999999998</v>
          </cell>
          <cell r="CX172">
            <v>-5747.643</v>
          </cell>
          <cell r="CY172">
            <v>-2392.1440000000002</v>
          </cell>
          <cell r="CZ172">
            <v>647.53600000000006</v>
          </cell>
          <cell r="DA172">
            <v>-2403.5800000000004</v>
          </cell>
          <cell r="DB172">
            <v>2339.4360000000001</v>
          </cell>
          <cell r="DC172">
            <v>8984.9369999999999</v>
          </cell>
          <cell r="DD172" t="str">
            <v>#N/A N/A</v>
          </cell>
          <cell r="DE172">
            <v>-5591.7998046875</v>
          </cell>
          <cell r="DF172">
            <v>-1382.5</v>
          </cell>
          <cell r="DG172">
            <v>-1534.4830322265625</v>
          </cell>
          <cell r="DH172" t="str">
            <v>#N/A N/A</v>
          </cell>
          <cell r="DI172">
            <v>997.51397705078125</v>
          </cell>
          <cell r="DJ172">
            <v>3067.237060546875</v>
          </cell>
          <cell r="DK172">
            <v>-80.828000000000003</v>
          </cell>
          <cell r="DL172">
            <v>397.35300000000001</v>
          </cell>
          <cell r="DM172">
            <v>2.5409999999999999</v>
          </cell>
          <cell r="DN172" t="str">
            <v>#N/A N/A</v>
          </cell>
          <cell r="DO172" t="str">
            <v>#N/A N/A</v>
          </cell>
          <cell r="DP172" t="str">
            <v>#N/A N/A</v>
          </cell>
          <cell r="DQ172">
            <v>0</v>
          </cell>
          <cell r="DR172">
            <v>0</v>
          </cell>
          <cell r="DS172" t="str">
            <v>#N/A N/A</v>
          </cell>
          <cell r="DT172">
            <v>-316.89999389648437</v>
          </cell>
          <cell r="DU172">
            <v>-4254.2001953125</v>
          </cell>
          <cell r="DV172">
            <v>-7117.2041015625</v>
          </cell>
          <cell r="DW172" t="str">
            <v>#N/A N/A</v>
          </cell>
          <cell r="DX172">
            <v>-7908.81884765625</v>
          </cell>
          <cell r="DY172">
            <v>-25171.48828125</v>
          </cell>
          <cell r="DZ172">
            <v>23657.692999999999</v>
          </cell>
          <cell r="EA172">
            <v>-73.179000000000002</v>
          </cell>
          <cell r="EB172">
            <v>-5750.1839999999993</v>
          </cell>
          <cell r="EC172">
            <v>-2392.1439999999998</v>
          </cell>
          <cell r="ED172">
            <v>647.53599999999994</v>
          </cell>
          <cell r="EE172">
            <v>-2403.58</v>
          </cell>
          <cell r="EF172">
            <v>2339.4359999999997</v>
          </cell>
          <cell r="EG172">
            <v>8984.9369999999999</v>
          </cell>
          <cell r="EH172" t="str">
            <v>#N/A N/A</v>
          </cell>
          <cell r="EI172">
            <v>1722.948974609375</v>
          </cell>
          <cell r="EJ172">
            <v>996.5570068359375</v>
          </cell>
          <cell r="EK172">
            <v>2002.0030517578125</v>
          </cell>
          <cell r="EL172" t="str">
            <v>#N/A N/A</v>
          </cell>
          <cell r="EM172">
            <v>570.14398193359375</v>
          </cell>
          <cell r="EN172">
            <v>328.635009765625</v>
          </cell>
          <cell r="EO172">
            <v>303.84299999999996</v>
          </cell>
          <cell r="EP172">
            <v>435.08</v>
          </cell>
          <cell r="EQ172">
            <v>151.029</v>
          </cell>
          <cell r="ER172">
            <v>231.767</v>
          </cell>
          <cell r="ES172">
            <v>138.18099999999998</v>
          </cell>
          <cell r="ET172">
            <v>235.79</v>
          </cell>
          <cell r="EU172">
            <v>279.45999999999998</v>
          </cell>
          <cell r="EV172">
            <v>202.613</v>
          </cell>
          <cell r="EW172" t="str">
            <v>#N/A N/A</v>
          </cell>
          <cell r="EX172">
            <v>0</v>
          </cell>
          <cell r="EY172">
            <v>0</v>
          </cell>
          <cell r="EZ172" t="str">
            <v>#N/A N/A</v>
          </cell>
          <cell r="FA172" t="str">
            <v>#N/A N/A</v>
          </cell>
          <cell r="FB172">
            <v>0</v>
          </cell>
          <cell r="FC172">
            <v>0</v>
          </cell>
          <cell r="FD172" t="str">
            <v>#N/A N/A</v>
          </cell>
          <cell r="FE172">
            <v>72.141999999999996</v>
          </cell>
          <cell r="FF172">
            <v>813.19299999999998</v>
          </cell>
          <cell r="FG172">
            <v>1403.9549999999999</v>
          </cell>
          <cell r="FH172">
            <v>1453.684</v>
          </cell>
          <cell r="FI172">
            <v>1789.213</v>
          </cell>
          <cell r="FJ172">
            <v>2479.3609999999999</v>
          </cell>
          <cell r="FK172">
            <v>1340.5239999999999</v>
          </cell>
          <cell r="FL172" t="str">
            <v>#N/A N/A</v>
          </cell>
          <cell r="FM172">
            <v>4306.18603515625</v>
          </cell>
          <cell r="FN172">
            <v>3570.864013671875</v>
          </cell>
          <cell r="FO172">
            <v>3799.262939453125</v>
          </cell>
          <cell r="FP172" t="str">
            <v>#N/A N/A</v>
          </cell>
          <cell r="FQ172">
            <v>2963.948974609375</v>
          </cell>
          <cell r="FR172">
            <v>21943.6953125</v>
          </cell>
          <cell r="FS172">
            <v>2676.6929999999998</v>
          </cell>
          <cell r="FT172">
            <v>2440.0749999999998</v>
          </cell>
          <cell r="FU172">
            <v>864.01499999999999</v>
          </cell>
          <cell r="FV172">
            <v>1688.6229999999998</v>
          </cell>
          <cell r="FW172">
            <v>1639.2739999999999</v>
          </cell>
          <cell r="FX172">
            <v>1761.6319999999998</v>
          </cell>
          <cell r="FY172">
            <v>1920.6119999999999</v>
          </cell>
          <cell r="FZ172">
            <v>2132.17</v>
          </cell>
          <cell r="GA172" t="str">
            <v>#N/A N/A</v>
          </cell>
          <cell r="GB172">
            <v>10395.580078125</v>
          </cell>
          <cell r="GC172">
            <v>11586.546875</v>
          </cell>
          <cell r="GD172">
            <v>10440.6640625</v>
          </cell>
          <cell r="GE172" t="str">
            <v>#N/A N/A</v>
          </cell>
          <cell r="GF172">
            <v>12253.1552734375</v>
          </cell>
          <cell r="GG172">
            <v>14165.42578125</v>
          </cell>
          <cell r="GH172">
            <v>13155.286</v>
          </cell>
          <cell r="GI172">
            <v>8550.1880000000001</v>
          </cell>
          <cell r="GJ172">
            <v>5712.8809999999994</v>
          </cell>
          <cell r="GK172">
            <v>5506.9960000000001</v>
          </cell>
          <cell r="GL172">
            <v>4893.58</v>
          </cell>
          <cell r="GM172">
            <v>4085.9159999999997</v>
          </cell>
          <cell r="GN172">
            <v>3439.346</v>
          </cell>
          <cell r="GO172">
            <v>3538.9719999999998</v>
          </cell>
          <cell r="GP172" t="str">
            <v>#N/A N/A</v>
          </cell>
          <cell r="GQ172">
            <v>21748.982421875</v>
          </cell>
          <cell r="GR172">
            <v>25559.259765625</v>
          </cell>
          <cell r="GS172">
            <v>25147.78125</v>
          </cell>
          <cell r="GT172" t="str">
            <v>#N/A N/A</v>
          </cell>
          <cell r="GU172">
            <v>17550.052734375</v>
          </cell>
          <cell r="GV172">
            <v>40395.609375</v>
          </cell>
          <cell r="GW172">
            <v>38907.186999999998</v>
          </cell>
          <cell r="GX172">
            <v>37264.742999999995</v>
          </cell>
          <cell r="GY172">
            <v>33683.517</v>
          </cell>
          <cell r="GZ172">
            <v>40202.065999999999</v>
          </cell>
          <cell r="HA172">
            <v>52362.591999999997</v>
          </cell>
          <cell r="HB172">
            <v>50017.981999999996</v>
          </cell>
          <cell r="HC172">
            <v>22860.880999999998</v>
          </cell>
          <cell r="HD172">
            <v>17489.175999999999</v>
          </cell>
          <cell r="HE172" t="str">
            <v>#N/A N/A</v>
          </cell>
          <cell r="HF172">
            <v>150711.25</v>
          </cell>
          <cell r="HG172">
            <v>131028.4375</v>
          </cell>
          <cell r="HH172">
            <v>125594.2578125</v>
          </cell>
          <cell r="HI172" t="str">
            <v>#N/A N/A</v>
          </cell>
          <cell r="HJ172">
            <v>109433.453125</v>
          </cell>
          <cell r="HK172">
            <v>68265.0234375</v>
          </cell>
          <cell r="HL172">
            <v>1970.4679999999998</v>
          </cell>
          <cell r="HM172">
            <v>2586.7950000000001</v>
          </cell>
          <cell r="HN172">
            <v>80568.577999999994</v>
          </cell>
          <cell r="HO172">
            <v>799.53699999999992</v>
          </cell>
          <cell r="HP172">
            <v>808.74899999999991</v>
          </cell>
          <cell r="HQ172">
            <v>878.99799999999993</v>
          </cell>
          <cell r="HR172">
            <v>769.51799999999992</v>
          </cell>
          <cell r="HS172">
            <v>683.99399999999991</v>
          </cell>
          <cell r="HT172" t="str">
            <v>#N/A N/A</v>
          </cell>
          <cell r="HU172">
            <v>199147.734375</v>
          </cell>
          <cell r="HV172">
            <v>180330.9375</v>
          </cell>
          <cell r="HW172">
            <v>174643.421875</v>
          </cell>
          <cell r="HX172" t="str">
            <v>#N/A N/A</v>
          </cell>
          <cell r="HY172">
            <v>150065.234375</v>
          </cell>
          <cell r="HZ172">
            <v>130365.75</v>
          </cell>
          <cell r="IA172">
            <v>149705.497</v>
          </cell>
          <cell r="IB172">
            <v>137291.30100000001</v>
          </cell>
          <cell r="IC172">
            <v>139037.01999999999</v>
          </cell>
          <cell r="ID172">
            <v>138947.84899999999</v>
          </cell>
          <cell r="IE172">
            <v>138224.92499999999</v>
          </cell>
          <cell r="IF172">
            <v>131359.402</v>
          </cell>
          <cell r="IG172">
            <v>100569.75599999999</v>
          </cell>
          <cell r="IH172">
            <v>98349.756999999998</v>
          </cell>
          <cell r="II172" t="str">
            <v>#N/A N/A</v>
          </cell>
          <cell r="IJ172">
            <v>24934.916015625</v>
          </cell>
          <cell r="IK172">
            <v>23095.6171875</v>
          </cell>
          <cell r="IL172">
            <v>22139.13671875</v>
          </cell>
          <cell r="IM172" t="str">
            <v>#N/A N/A</v>
          </cell>
          <cell r="IN172">
            <v>20225.2890625</v>
          </cell>
          <cell r="IO172">
            <v>3191.381103515625</v>
          </cell>
          <cell r="IP172">
            <v>3982.931</v>
          </cell>
          <cell r="IQ172">
            <v>2847.0059999999999</v>
          </cell>
          <cell r="IR172">
            <v>2817.5569999999998</v>
          </cell>
          <cell r="IS172">
            <v>3203.078</v>
          </cell>
          <cell r="IT172">
            <v>2762.9629999999997</v>
          </cell>
          <cell r="IU172">
            <v>2524.6129999999998</v>
          </cell>
          <cell r="IV172">
            <v>2129.6289999999999</v>
          </cell>
          <cell r="IW172">
            <v>2522.5309999999999</v>
          </cell>
          <cell r="IX172" t="str">
            <v>#N/A N/A</v>
          </cell>
          <cell r="IY172">
            <v>34725.9775390625</v>
          </cell>
          <cell r="IZ172">
            <v>26787.259765625</v>
          </cell>
          <cell r="JA172">
            <v>22750.04931640625</v>
          </cell>
          <cell r="JB172" t="str">
            <v>#N/A N/A</v>
          </cell>
          <cell r="JC172">
            <v>12281.0400390625</v>
          </cell>
          <cell r="JD172">
            <v>14390.93212890625</v>
          </cell>
          <cell r="JE172">
            <v>1380.51</v>
          </cell>
          <cell r="JF172">
            <v>266.17200000000003</v>
          </cell>
          <cell r="JG172">
            <v>93.962999999999994</v>
          </cell>
          <cell r="JH172">
            <v>63.510000000000005</v>
          </cell>
          <cell r="JI172">
            <v>21.706</v>
          </cell>
          <cell r="JJ172">
            <v>0</v>
          </cell>
          <cell r="JK172">
            <v>0</v>
          </cell>
          <cell r="JL172">
            <v>0</v>
          </cell>
          <cell r="JM172" t="str">
            <v>#N/A N/A</v>
          </cell>
          <cell r="JN172">
            <v>87293.7705078125</v>
          </cell>
          <cell r="JO172">
            <v>82362.72265625</v>
          </cell>
          <cell r="JP172">
            <v>83719.8896484375</v>
          </cell>
          <cell r="JQ172" t="str">
            <v>#N/A N/A</v>
          </cell>
          <cell r="JR172">
            <v>72812.05224609375</v>
          </cell>
          <cell r="JS172">
            <v>76571.60546875</v>
          </cell>
          <cell r="JT172">
            <v>57059.649999999994</v>
          </cell>
          <cell r="JU172">
            <v>44643.849000000002</v>
          </cell>
          <cell r="JV172">
            <v>52101.188000000002</v>
          </cell>
          <cell r="JW172">
            <v>53787.595000000001</v>
          </cell>
          <cell r="JX172">
            <v>55563.957000000002</v>
          </cell>
          <cell r="JY172">
            <v>54333.034</v>
          </cell>
          <cell r="JZ172">
            <v>32895.404999999999</v>
          </cell>
          <cell r="KA172">
            <v>24774.550999999999</v>
          </cell>
          <cell r="KB172" t="str">
            <v>#N/A N/A</v>
          </cell>
          <cell r="KC172">
            <v>81.0780029296875</v>
          </cell>
          <cell r="KD172">
            <v>21.676000595092773</v>
          </cell>
          <cell r="KE172">
            <v>21.16200065612793</v>
          </cell>
          <cell r="KF172" t="str">
            <v>#N/A N/A</v>
          </cell>
          <cell r="KG172">
            <v>13.607999801635742</v>
          </cell>
          <cell r="KH172">
            <v>63.828998565673828</v>
          </cell>
          <cell r="KI172">
            <v>61.893000000000001</v>
          </cell>
          <cell r="KJ172">
            <v>57.762999999999998</v>
          </cell>
          <cell r="KK172">
            <v>45.475999999999999</v>
          </cell>
          <cell r="KL172">
            <v>49.169999999999995</v>
          </cell>
          <cell r="KM172">
            <v>2361.3910000000001</v>
          </cell>
          <cell r="KN172">
            <v>2107.5749999999998</v>
          </cell>
          <cell r="KO172">
            <v>-187.21099999999998</v>
          </cell>
          <cell r="KP172">
            <v>337.20599999999996</v>
          </cell>
          <cell r="KQ172" t="str">
            <v>#N/A N/A</v>
          </cell>
          <cell r="KR172">
            <v>111853.97058105469</v>
          </cell>
          <cell r="KS172">
            <v>97968.213109970093</v>
          </cell>
          <cell r="KT172">
            <v>90923.536268234253</v>
          </cell>
          <cell r="KU172" t="str">
            <v>#N/A N/A</v>
          </cell>
          <cell r="KV172">
            <v>77253.177335739136</v>
          </cell>
          <cell r="KW172">
            <v>53794.141498565674</v>
          </cell>
          <cell r="KX172">
            <v>92645.846999999994</v>
          </cell>
          <cell r="KY172">
            <v>92647.45199999999</v>
          </cell>
          <cell r="KZ172">
            <v>86935.831999999995</v>
          </cell>
          <cell r="LA172">
            <v>85160.254000000001</v>
          </cell>
          <cell r="LB172">
            <v>82660.968000000008</v>
          </cell>
          <cell r="LC172">
            <v>77026.368000000002</v>
          </cell>
          <cell r="LD172">
            <v>67674.35100000001</v>
          </cell>
          <cell r="LE172">
            <v>73575.205999999991</v>
          </cell>
          <cell r="LF172" t="str">
            <v>#N/A N/A</v>
          </cell>
          <cell r="LG172">
            <v>-1244.300048828125</v>
          </cell>
          <cell r="LH172">
            <v>-279.70001220703125</v>
          </cell>
          <cell r="LI172">
            <v>-677.17498779296875</v>
          </cell>
          <cell r="LJ172" t="str">
            <v>#N/A N/A</v>
          </cell>
          <cell r="LK172">
            <v>-511.18499755859375</v>
          </cell>
          <cell r="LL172">
            <v>-301.77999877929687</v>
          </cell>
          <cell r="LM172" t="str">
            <v>#N/A N/A</v>
          </cell>
          <cell r="LN172">
            <v>0</v>
          </cell>
          <cell r="LO172">
            <v>-135.85</v>
          </cell>
          <cell r="LP172">
            <v>-17.425000000000001</v>
          </cell>
          <cell r="LQ172">
            <v>-42.943999999999996</v>
          </cell>
          <cell r="LR172">
            <v>-135.22399999999999</v>
          </cell>
          <cell r="LS172">
            <v>-45.384999999999998</v>
          </cell>
          <cell r="LT172">
            <v>-26.753999999999998</v>
          </cell>
          <cell r="LU172" t="str">
            <v>#N/A N/A</v>
          </cell>
          <cell r="LV172" t="str">
            <v>#N/A N/A</v>
          </cell>
          <cell r="LW172" t="str">
            <v>#N/A N/A</v>
          </cell>
          <cell r="LX172" t="str">
            <v>#N/A N/A</v>
          </cell>
          <cell r="LY172" t="str">
            <v>#N/A N/A</v>
          </cell>
          <cell r="LZ172" t="str">
            <v>#N/A N/A</v>
          </cell>
          <cell r="MA172" t="str">
            <v>#N/A N/A</v>
          </cell>
          <cell r="MB172" t="str">
            <v>#N/A N/A</v>
          </cell>
          <cell r="MC172" t="str">
            <v>#N/A N/A</v>
          </cell>
          <cell r="MD172" t="str">
            <v>#N/A N/A</v>
          </cell>
          <cell r="ME172" t="str">
            <v>#N/A N/A</v>
          </cell>
          <cell r="MF172" t="str">
            <v>#N/A N/A</v>
          </cell>
          <cell r="MG172" t="str">
            <v>#N/A N/A</v>
          </cell>
          <cell r="MH172" t="str">
            <v>#N/A N/A</v>
          </cell>
          <cell r="MI172" t="str">
            <v>#N/A N/A</v>
          </cell>
          <cell r="MJ172" t="str">
            <v>#N/A N/A</v>
          </cell>
          <cell r="MK172" t="str">
            <v>#N/A N/A</v>
          </cell>
          <cell r="ML172" t="str">
            <v>#N/A N/A</v>
          </cell>
          <cell r="MM172" t="str">
            <v>#N/A N/A</v>
          </cell>
          <cell r="MN172" t="str">
            <v>#N/A N/A</v>
          </cell>
          <cell r="MO172" t="str">
            <v>#N/A N/A</v>
          </cell>
          <cell r="MP172" t="str">
            <v>#N/A N/A</v>
          </cell>
          <cell r="MQ172" t="str">
            <v>#N/A N/A</v>
          </cell>
          <cell r="MR172" t="str">
            <v>#N/A N/A</v>
          </cell>
          <cell r="MS172" t="str">
            <v>#N/A N/A</v>
          </cell>
          <cell r="MT172" t="str">
            <v>#N/A N/A</v>
          </cell>
          <cell r="MU172" t="str">
            <v>#N/A N/A</v>
          </cell>
          <cell r="MV172" t="str">
            <v>#N/A N/A</v>
          </cell>
          <cell r="MW172">
            <v>154.899</v>
          </cell>
          <cell r="MX172">
            <v>897.89</v>
          </cell>
          <cell r="MY172" t="str">
            <v>#N/A N/A</v>
          </cell>
          <cell r="MZ172">
            <v>-118</v>
          </cell>
          <cell r="NA172">
            <v>0</v>
          </cell>
          <cell r="NB172">
            <v>0</v>
          </cell>
          <cell r="NC172" t="str">
            <v>#N/A N/A</v>
          </cell>
          <cell r="ND172">
            <v>0</v>
          </cell>
          <cell r="NE172">
            <v>0</v>
          </cell>
          <cell r="NF172" t="str">
            <v>#N/A N/A</v>
          </cell>
          <cell r="NG172">
            <v>0</v>
          </cell>
          <cell r="NH172">
            <v>0</v>
          </cell>
          <cell r="NI172">
            <v>0</v>
          </cell>
          <cell r="NJ172">
            <v>0</v>
          </cell>
          <cell r="NK172">
            <v>0</v>
          </cell>
          <cell r="NL172">
            <v>0</v>
          </cell>
          <cell r="NM172">
            <v>0</v>
          </cell>
          <cell r="NN172" t="str">
            <v>#N/A N/A</v>
          </cell>
          <cell r="NO172">
            <v>7961.2001953125</v>
          </cell>
          <cell r="NP172">
            <v>7091.39990234375</v>
          </cell>
          <cell r="NQ172">
            <v>5660.5</v>
          </cell>
          <cell r="NR172" t="str">
            <v>#N/A N/A</v>
          </cell>
          <cell r="NS172">
            <v>5193.81396484375</v>
          </cell>
          <cell r="NT172">
            <v>4898.740234375</v>
          </cell>
          <cell r="NU172">
            <v>261.14699999999999</v>
          </cell>
          <cell r="NV172">
            <v>112.69999999999999</v>
          </cell>
          <cell r="NW172">
            <v>157.578</v>
          </cell>
          <cell r="NX172">
            <v>156.304</v>
          </cell>
          <cell r="NY172">
            <v>151.02099999999999</v>
          </cell>
          <cell r="NZ172">
            <v>173.34</v>
          </cell>
          <cell r="OA172">
            <v>276.20599999999996</v>
          </cell>
          <cell r="OB172">
            <v>245.339</v>
          </cell>
          <cell r="OC172" t="str">
            <v>#N/A N/A</v>
          </cell>
          <cell r="OD172" t="str">
            <v>CLP</v>
          </cell>
        </row>
        <row r="173">
          <cell r="C173" t="str">
            <v>SOPROCAL</v>
          </cell>
          <cell r="D173" t="str">
            <v>#N/A N/A</v>
          </cell>
          <cell r="E173" t="str">
            <v>#N/A N/A</v>
          </cell>
          <cell r="F173" t="str">
            <v>#N/A N/A</v>
          </cell>
          <cell r="G173" t="str">
            <v>#N/A N/A</v>
          </cell>
          <cell r="H173">
            <v>5632.578125</v>
          </cell>
          <cell r="I173">
            <v>8304.2900390625</v>
          </cell>
          <cell r="J173">
            <v>9046.03515625</v>
          </cell>
          <cell r="K173">
            <v>7029.7870000000003</v>
          </cell>
          <cell r="L173">
            <v>8331.1039999999994</v>
          </cell>
          <cell r="M173">
            <v>9956.3169999999991</v>
          </cell>
          <cell r="N173">
            <v>9431.9629999999997</v>
          </cell>
          <cell r="O173">
            <v>11808.897999999999</v>
          </cell>
          <cell r="P173">
            <v>11568.495999999999</v>
          </cell>
          <cell r="Q173">
            <v>12431.411</v>
          </cell>
          <cell r="R173" t="str">
            <v>#N/A N/A</v>
          </cell>
          <cell r="S173" t="str">
            <v>#N/A N/A</v>
          </cell>
          <cell r="T173" t="str">
            <v>#N/A N/A</v>
          </cell>
          <cell r="U173" t="str">
            <v>#N/A N/A</v>
          </cell>
          <cell r="V173" t="str">
            <v>#N/A N/A</v>
          </cell>
          <cell r="W173">
            <v>5215.1767578125</v>
          </cell>
          <cell r="X173">
            <v>7078.92919921875</v>
          </cell>
          <cell r="Y173">
            <v>7930.47509765625</v>
          </cell>
          <cell r="Z173">
            <v>6228.41</v>
          </cell>
          <cell r="AA173">
            <v>7053.0079999999998</v>
          </cell>
          <cell r="AB173">
            <v>8270.61</v>
          </cell>
          <cell r="AC173">
            <v>7974.6329999999998</v>
          </cell>
          <cell r="AD173">
            <v>9905.1579999999994</v>
          </cell>
          <cell r="AE173">
            <v>10139.119999999999</v>
          </cell>
          <cell r="AF173">
            <v>10687.672999999999</v>
          </cell>
          <cell r="AG173" t="str">
            <v>#N/A N/A</v>
          </cell>
          <cell r="AH173" t="str">
            <v>#N/A N/A</v>
          </cell>
          <cell r="AI173" t="str">
            <v>#N/A N/A</v>
          </cell>
          <cell r="AJ173" t="str">
            <v>#N/A N/A</v>
          </cell>
          <cell r="AK173" t="str">
            <v>#N/A N/A</v>
          </cell>
          <cell r="AL173">
            <v>368.135986328125</v>
          </cell>
          <cell r="AM173">
            <v>1162.6640014648437</v>
          </cell>
          <cell r="AN173">
            <v>790.03898620605469</v>
          </cell>
          <cell r="AO173">
            <v>293.43900000000002</v>
          </cell>
          <cell r="AP173">
            <v>870.73800000000006</v>
          </cell>
          <cell r="AQ173">
            <v>1189.2429999999999</v>
          </cell>
          <cell r="AR173">
            <v>901.8</v>
          </cell>
          <cell r="AS173">
            <v>1175.8699999999999</v>
          </cell>
          <cell r="AT173">
            <v>509.43800000000005</v>
          </cell>
          <cell r="AU173">
            <v>943.30799999999999</v>
          </cell>
          <cell r="AV173" t="str">
            <v>#N/A N/A</v>
          </cell>
          <cell r="AW173" t="str">
            <v>#N/A N/A</v>
          </cell>
          <cell r="AX173" t="str">
            <v>#N/A N/A</v>
          </cell>
          <cell r="AY173" t="str">
            <v>#N/A N/A</v>
          </cell>
          <cell r="AZ173" t="str">
            <v>#N/A N/A</v>
          </cell>
          <cell r="BA173">
            <v>-373.72100830078125</v>
          </cell>
          <cell r="BB173">
            <v>420.80999755859375</v>
          </cell>
          <cell r="BC173">
            <v>193.80900573730469</v>
          </cell>
          <cell r="BD173">
            <v>-99.899000000000001</v>
          </cell>
          <cell r="BE173">
            <v>446.48499999999996</v>
          </cell>
          <cell r="BF173">
            <v>650.05599999999993</v>
          </cell>
          <cell r="BG173">
            <v>399.46699999999998</v>
          </cell>
          <cell r="BH173">
            <v>729.34499999999991</v>
          </cell>
          <cell r="BI173">
            <v>-23.81</v>
          </cell>
          <cell r="BJ173">
            <v>575.66399999999999</v>
          </cell>
          <cell r="BK173" t="str">
            <v>#N/A N/A</v>
          </cell>
          <cell r="BL173" t="str">
            <v>#N/A N/A</v>
          </cell>
          <cell r="BM173" t="str">
            <v>#N/A N/A</v>
          </cell>
          <cell r="BN173" t="str">
            <v>#N/A N/A</v>
          </cell>
          <cell r="BO173" t="str">
            <v>#N/A N/A</v>
          </cell>
          <cell r="BP173">
            <v>40.852001190185547</v>
          </cell>
          <cell r="BQ173">
            <v>21.075000762939453</v>
          </cell>
          <cell r="BR173">
            <v>38.962001800537109</v>
          </cell>
          <cell r="BS173">
            <v>17.655999999999999</v>
          </cell>
          <cell r="BT173">
            <v>16.552</v>
          </cell>
          <cell r="BU173">
            <v>22.334</v>
          </cell>
          <cell r="BV173">
            <v>52.982999999999997</v>
          </cell>
          <cell r="BW173">
            <v>67.137999999999991</v>
          </cell>
          <cell r="BX173">
            <v>55.305</v>
          </cell>
          <cell r="BY173">
            <v>42.832000000000001</v>
          </cell>
          <cell r="BZ173" t="str">
            <v>#N/A N/A</v>
          </cell>
          <cell r="CA173" t="str">
            <v>#N/A N/A</v>
          </cell>
          <cell r="CB173" t="str">
            <v>#N/A N/A</v>
          </cell>
          <cell r="CC173" t="str">
            <v>#N/A N/A</v>
          </cell>
          <cell r="CD173" t="str">
            <v>#N/A N/A</v>
          </cell>
          <cell r="CE173">
            <v>135.87100219726562</v>
          </cell>
          <cell r="CF173">
            <v>91.303001403808594</v>
          </cell>
          <cell r="CG173">
            <v>94.112998962402344</v>
          </cell>
          <cell r="CH173">
            <v>89.07</v>
          </cell>
          <cell r="CI173">
            <v>94.367999999999995</v>
          </cell>
          <cell r="CJ173">
            <v>60.153999999999996</v>
          </cell>
          <cell r="CK173">
            <v>25.395</v>
          </cell>
          <cell r="CL173">
            <v>14.045999999999999</v>
          </cell>
          <cell r="CM173">
            <v>55.650999999999996</v>
          </cell>
          <cell r="CN173">
            <v>35.189</v>
          </cell>
          <cell r="CO173" t="str">
            <v>#N/A N/A</v>
          </cell>
          <cell r="CP173" t="str">
            <v>#N/A N/A</v>
          </cell>
          <cell r="CQ173" t="str">
            <v>#N/A N/A</v>
          </cell>
          <cell r="CR173" t="str">
            <v>#N/A N/A</v>
          </cell>
          <cell r="CS173" t="str">
            <v>#N/A N/A</v>
          </cell>
          <cell r="CT173">
            <v>-689.98400783538818</v>
          </cell>
          <cell r="CU173">
            <v>173.35198950767517</v>
          </cell>
          <cell r="CV173">
            <v>-247.66600370407104</v>
          </cell>
          <cell r="CW173">
            <v>-237.864</v>
          </cell>
          <cell r="CX173">
            <v>309.79200000000003</v>
          </cell>
          <cell r="CY173">
            <v>467.14100000000002</v>
          </cell>
          <cell r="CZ173">
            <v>439.23599999999999</v>
          </cell>
          <cell r="DA173">
            <v>743.13300000000004</v>
          </cell>
          <cell r="DB173">
            <v>883.94200000000001</v>
          </cell>
          <cell r="DC173">
            <v>-751.62900000000002</v>
          </cell>
          <cell r="DD173" t="str">
            <v>#N/A N/A</v>
          </cell>
          <cell r="DE173" t="str">
            <v>#N/A N/A</v>
          </cell>
          <cell r="DF173" t="str">
            <v>#N/A N/A</v>
          </cell>
          <cell r="DG173" t="str">
            <v>#N/A N/A</v>
          </cell>
          <cell r="DH173" t="str">
            <v>#N/A N/A</v>
          </cell>
          <cell r="DI173">
            <v>-60.908000946044922</v>
          </cell>
          <cell r="DJ173">
            <v>66.90899658203125</v>
          </cell>
          <cell r="DK173">
            <v>27.829999923706055</v>
          </cell>
          <cell r="DL173">
            <v>9.8159999999999989</v>
          </cell>
          <cell r="DM173">
            <v>66.311000000000007</v>
          </cell>
          <cell r="DN173">
            <v>137.91800000000001</v>
          </cell>
          <cell r="DO173">
            <v>195.465</v>
          </cell>
          <cell r="DP173">
            <v>156.82</v>
          </cell>
          <cell r="DQ173">
            <v>27.183999999999997</v>
          </cell>
          <cell r="DR173">
            <v>206.738</v>
          </cell>
          <cell r="DS173" t="str">
            <v>#N/A N/A</v>
          </cell>
          <cell r="DT173" t="str">
            <v>#N/A N/A</v>
          </cell>
          <cell r="DU173" t="str">
            <v>#N/A N/A</v>
          </cell>
          <cell r="DV173" t="str">
            <v>#N/A N/A</v>
          </cell>
          <cell r="DW173" t="str">
            <v>#N/A N/A</v>
          </cell>
          <cell r="DX173">
            <v>-629.07598876953125</v>
          </cell>
          <cell r="DY173">
            <v>106.44300079345703</v>
          </cell>
          <cell r="DZ173">
            <v>-275.49600219726562</v>
          </cell>
          <cell r="EA173">
            <v>-247.67999999999998</v>
          </cell>
          <cell r="EB173">
            <v>243.48099999999999</v>
          </cell>
          <cell r="EC173">
            <v>329.22300000000001</v>
          </cell>
          <cell r="ED173">
            <v>243.77099999999999</v>
          </cell>
          <cell r="EE173">
            <v>586.31299999999999</v>
          </cell>
          <cell r="EF173">
            <v>856.75799999999992</v>
          </cell>
          <cell r="EG173">
            <v>-958.36699999999996</v>
          </cell>
          <cell r="EH173" t="str">
            <v>#N/A N/A</v>
          </cell>
          <cell r="EI173" t="str">
            <v>#N/A N/A</v>
          </cell>
          <cell r="EJ173" t="str">
            <v>#N/A N/A</v>
          </cell>
          <cell r="EK173" t="str">
            <v>#N/A N/A</v>
          </cell>
          <cell r="EL173" t="str">
            <v>#N/A N/A</v>
          </cell>
          <cell r="EM173">
            <v>81.553001403808594</v>
          </cell>
          <cell r="EN173">
            <v>290.96600341796875</v>
          </cell>
          <cell r="EO173">
            <v>455.59698486328125</v>
          </cell>
          <cell r="EP173">
            <v>1200.076</v>
          </cell>
          <cell r="EQ173">
            <v>1194.365</v>
          </cell>
          <cell r="ER173">
            <v>1144.8820000000001</v>
          </cell>
          <cell r="ES173">
            <v>1448.1379999999999</v>
          </cell>
          <cell r="ET173">
            <v>1895.4659999999999</v>
          </cell>
          <cell r="EU173">
            <v>1851.9779999999998</v>
          </cell>
          <cell r="EV173">
            <v>2657.6179999999999</v>
          </cell>
          <cell r="EW173" t="str">
            <v>#N/A N/A</v>
          </cell>
          <cell r="EX173" t="str">
            <v>#N/A N/A</v>
          </cell>
          <cell r="EY173" t="str">
            <v>#N/A N/A</v>
          </cell>
          <cell r="EZ173" t="str">
            <v>#N/A N/A</v>
          </cell>
          <cell r="FA173" t="str">
            <v>#N/A N/A</v>
          </cell>
          <cell r="FB173">
            <v>705.99200439453125</v>
          </cell>
          <cell r="FC173">
            <v>912.88702392578125</v>
          </cell>
          <cell r="FD173">
            <v>310.98300170898437</v>
          </cell>
          <cell r="FE173" t="str">
            <v>#N/A N/A</v>
          </cell>
          <cell r="FF173" t="str">
            <v>#N/A N/A</v>
          </cell>
          <cell r="FG173" t="str">
            <v>#N/A N/A</v>
          </cell>
          <cell r="FH173" t="str">
            <v>#N/A N/A</v>
          </cell>
          <cell r="FI173" t="str">
            <v>#N/A N/A</v>
          </cell>
          <cell r="FJ173" t="str">
            <v>#N/A N/A</v>
          </cell>
          <cell r="FK173">
            <v>0</v>
          </cell>
          <cell r="FL173" t="str">
            <v>#N/A N/A</v>
          </cell>
          <cell r="FM173" t="str">
            <v>#N/A N/A</v>
          </cell>
          <cell r="FN173" t="str">
            <v>#N/A N/A</v>
          </cell>
          <cell r="FO173" t="str">
            <v>#N/A N/A</v>
          </cell>
          <cell r="FP173" t="str">
            <v>#N/A N/A</v>
          </cell>
          <cell r="FQ173">
            <v>1178.126953125</v>
          </cell>
          <cell r="FR173">
            <v>1498.89404296875</v>
          </cell>
          <cell r="FS173">
            <v>1293.217041015625</v>
          </cell>
          <cell r="FT173">
            <v>1312.587</v>
          </cell>
          <cell r="FU173">
            <v>1617.3779999999999</v>
          </cell>
          <cell r="FV173">
            <v>2299.8179999999998</v>
          </cell>
          <cell r="FW173">
            <v>2007.9739999999999</v>
          </cell>
          <cell r="FX173">
            <v>2302.1169999999997</v>
          </cell>
          <cell r="FY173">
            <v>1790.0649999999998</v>
          </cell>
          <cell r="FZ173">
            <v>1650.6189999999999</v>
          </cell>
          <cell r="GA173" t="str">
            <v>#N/A N/A</v>
          </cell>
          <cell r="GB173" t="str">
            <v>#N/A N/A</v>
          </cell>
          <cell r="GC173" t="str">
            <v>#N/A N/A</v>
          </cell>
          <cell r="GD173" t="str">
            <v>#N/A N/A</v>
          </cell>
          <cell r="GE173" t="str">
            <v>#N/A N/A</v>
          </cell>
          <cell r="GF173">
            <v>941.5789794921875</v>
          </cell>
          <cell r="GG173">
            <v>962.98699951171875</v>
          </cell>
          <cell r="GH173">
            <v>1244.041015625</v>
          </cell>
          <cell r="GI173">
            <v>973</v>
          </cell>
          <cell r="GJ173">
            <v>812.41</v>
          </cell>
          <cell r="GK173">
            <v>1139.5889999999999</v>
          </cell>
          <cell r="GL173">
            <v>1065.6179999999999</v>
          </cell>
          <cell r="GM173">
            <v>1548.82</v>
          </cell>
          <cell r="GN173">
            <v>1585.79</v>
          </cell>
          <cell r="GO173">
            <v>2277.828</v>
          </cell>
          <cell r="GP173" t="str">
            <v>#N/A N/A</v>
          </cell>
          <cell r="GQ173" t="str">
            <v>#N/A N/A</v>
          </cell>
          <cell r="GR173" t="str">
            <v>#N/A N/A</v>
          </cell>
          <cell r="GS173" t="str">
            <v>#N/A N/A</v>
          </cell>
          <cell r="GT173" t="str">
            <v>#N/A N/A</v>
          </cell>
          <cell r="GU173">
            <v>3082.916015625</v>
          </cell>
          <cell r="GV173">
            <v>3762.7958984375</v>
          </cell>
          <cell r="GW173">
            <v>3481.43505859375</v>
          </cell>
          <cell r="GX173">
            <v>3606.9669999999996</v>
          </cell>
          <cell r="GY173">
            <v>3737.4349999999999</v>
          </cell>
          <cell r="GZ173">
            <v>4614.6459999999997</v>
          </cell>
          <cell r="HA173">
            <v>4584.5590000000002</v>
          </cell>
          <cell r="HB173">
            <v>5777.4939999999997</v>
          </cell>
          <cell r="HC173">
            <v>6447.116</v>
          </cell>
          <cell r="HD173">
            <v>6656.4459999999999</v>
          </cell>
          <cell r="HE173" t="str">
            <v>#N/A N/A</v>
          </cell>
          <cell r="HF173" t="str">
            <v>#N/A N/A</v>
          </cell>
          <cell r="HG173" t="str">
            <v>#N/A N/A</v>
          </cell>
          <cell r="HH173" t="str">
            <v>#N/A N/A</v>
          </cell>
          <cell r="HI173" t="str">
            <v>#N/A N/A</v>
          </cell>
          <cell r="HJ173">
            <v>2843.10302734375</v>
          </cell>
          <cell r="HK173">
            <v>2625.845947265625</v>
          </cell>
          <cell r="HL173">
            <v>2468.596923828125</v>
          </cell>
          <cell r="HM173">
            <v>4050.6689999999999</v>
          </cell>
          <cell r="HN173">
            <v>4449.7159999999994</v>
          </cell>
          <cell r="HO173">
            <v>4459.7460000000001</v>
          </cell>
          <cell r="HP173">
            <v>4495.4650000000001</v>
          </cell>
          <cell r="HQ173">
            <v>4300.7759999999998</v>
          </cell>
          <cell r="HR173">
            <v>3034.4459999999999</v>
          </cell>
          <cell r="HS173">
            <v>3968.6979999999999</v>
          </cell>
          <cell r="HT173" t="str">
            <v>#N/A N/A</v>
          </cell>
          <cell r="HU173" t="str">
            <v>#N/A N/A</v>
          </cell>
          <cell r="HV173" t="str">
            <v>#N/A N/A</v>
          </cell>
          <cell r="HW173" t="str">
            <v>#N/A N/A</v>
          </cell>
          <cell r="HX173" t="str">
            <v>#N/A N/A</v>
          </cell>
          <cell r="HY173">
            <v>10638.0478515625</v>
          </cell>
          <cell r="HZ173">
            <v>10708.1591796875</v>
          </cell>
          <cell r="IA173">
            <v>10668.95703125</v>
          </cell>
          <cell r="IB173">
            <v>10342.384</v>
          </cell>
          <cell r="IC173">
            <v>10252.227999999999</v>
          </cell>
          <cell r="ID173">
            <v>10338.616</v>
          </cell>
          <cell r="IE173">
            <v>10310.366</v>
          </cell>
          <cell r="IF173">
            <v>11271.073</v>
          </cell>
          <cell r="IG173">
            <v>10681.89</v>
          </cell>
          <cell r="IH173">
            <v>11798.727999999999</v>
          </cell>
          <cell r="II173" t="str">
            <v>#N/A N/A</v>
          </cell>
          <cell r="IJ173" t="str">
            <v>#N/A N/A</v>
          </cell>
          <cell r="IK173" t="str">
            <v>#N/A N/A</v>
          </cell>
          <cell r="IL173" t="str">
            <v>#N/A N/A</v>
          </cell>
          <cell r="IM173" t="str">
            <v>#N/A N/A</v>
          </cell>
          <cell r="IN173">
            <v>569.53802490234375</v>
          </cell>
          <cell r="IO173">
            <v>621.1510009765625</v>
          </cell>
          <cell r="IP173">
            <v>358.5570068359375</v>
          </cell>
          <cell r="IQ173">
            <v>733.99799999999993</v>
          </cell>
          <cell r="IR173">
            <v>764.38400000000001</v>
          </cell>
          <cell r="IS173">
            <v>834.37299999999993</v>
          </cell>
          <cell r="IT173">
            <v>669.90699999999993</v>
          </cell>
          <cell r="IU173">
            <v>775.95499999999993</v>
          </cell>
          <cell r="IV173">
            <v>620.58199999999999</v>
          </cell>
          <cell r="IW173">
            <v>638.58699999999999</v>
          </cell>
          <cell r="IX173" t="str">
            <v>#N/A N/A</v>
          </cell>
          <cell r="IY173" t="str">
            <v>#N/A N/A</v>
          </cell>
          <cell r="IZ173" t="str">
            <v>#N/A N/A</v>
          </cell>
          <cell r="JA173" t="str">
            <v>#N/A N/A</v>
          </cell>
          <cell r="JB173" t="str">
            <v>#N/A N/A</v>
          </cell>
          <cell r="JC173">
            <v>1728.0660400390625</v>
          </cell>
          <cell r="JD173">
            <v>1342.7459716796875</v>
          </cell>
          <cell r="JE173">
            <v>1020.3319702148437</v>
          </cell>
          <cell r="JF173">
            <v>749.45</v>
          </cell>
          <cell r="JG173">
            <v>730.9</v>
          </cell>
          <cell r="JH173">
            <v>400.53399999999999</v>
          </cell>
          <cell r="JI173">
            <v>112.789</v>
          </cell>
          <cell r="JJ173">
            <v>53.018000000000001</v>
          </cell>
          <cell r="JK173">
            <v>36.15</v>
          </cell>
          <cell r="JL173">
            <v>31.550999999999998</v>
          </cell>
          <cell r="JM173" t="str">
            <v>#N/A N/A</v>
          </cell>
          <cell r="JN173" t="str">
            <v>#N/A N/A</v>
          </cell>
          <cell r="JO173" t="str">
            <v>#N/A N/A</v>
          </cell>
          <cell r="JP173" t="str">
            <v>#N/A N/A</v>
          </cell>
          <cell r="JQ173" t="str">
            <v>#N/A N/A</v>
          </cell>
          <cell r="JR173">
            <v>3621.2158813476562</v>
          </cell>
          <cell r="JS173">
            <v>3227.9188842773437</v>
          </cell>
          <cell r="JT173">
            <v>2579.2210083007812</v>
          </cell>
          <cell r="JU173">
            <v>2714.4120000000003</v>
          </cell>
          <cell r="JV173">
            <v>2942.7950000000001</v>
          </cell>
          <cell r="JW173">
            <v>2797.248</v>
          </cell>
          <cell r="JX173">
            <v>2893.0079999999998</v>
          </cell>
          <cell r="JY173">
            <v>3632.9160000000002</v>
          </cell>
          <cell r="JZ173">
            <v>2733.873</v>
          </cell>
          <cell r="KA173">
            <v>2749.0730000000003</v>
          </cell>
          <cell r="KB173" t="str">
            <v>#N/A N/A</v>
          </cell>
          <cell r="KC173" t="str">
            <v>#N/A N/A</v>
          </cell>
          <cell r="KD173" t="str">
            <v>#N/A N/A</v>
          </cell>
          <cell r="KE173" t="str">
            <v>#N/A N/A</v>
          </cell>
          <cell r="KF173" t="str">
            <v>#N/A N/A</v>
          </cell>
          <cell r="KG173">
            <v>5.3680000305175781</v>
          </cell>
          <cell r="KH173">
            <v>4.4489998817443848</v>
          </cell>
          <cell r="KI173">
            <v>5.3550000190734863</v>
          </cell>
          <cell r="KJ173">
            <v>0.108</v>
          </cell>
          <cell r="KK173">
            <v>8.8999999999999996E-2</v>
          </cell>
          <cell r="KL173">
            <v>7.2999999999999995E-2</v>
          </cell>
          <cell r="KM173">
            <v>-13.187999999999999</v>
          </cell>
          <cell r="KN173">
            <v>-13.629</v>
          </cell>
          <cell r="KO173">
            <v>-13.780999999999999</v>
          </cell>
          <cell r="KP173">
            <v>792.38400000000001</v>
          </cell>
          <cell r="KQ173" t="str">
            <v>#N/A N/A</v>
          </cell>
          <cell r="KR173" t="str">
            <v>#N/A N/A</v>
          </cell>
          <cell r="KS173" t="str">
            <v>#N/A N/A</v>
          </cell>
          <cell r="KT173" t="str">
            <v>#N/A N/A</v>
          </cell>
          <cell r="KU173" t="str">
            <v>#N/A N/A</v>
          </cell>
          <cell r="KV173">
            <v>7016.8318672180176</v>
          </cell>
          <cell r="KW173">
            <v>7480.2400155067444</v>
          </cell>
          <cell r="KX173">
            <v>8089.7361035346985</v>
          </cell>
          <cell r="KY173">
            <v>7627.9719999999998</v>
          </cell>
          <cell r="KZ173">
            <v>7309.433</v>
          </cell>
          <cell r="LA173">
            <v>7541.3679999999995</v>
          </cell>
          <cell r="LB173">
            <v>7417.3579999999993</v>
          </cell>
          <cell r="LC173">
            <v>7638.1569999999992</v>
          </cell>
          <cell r="LD173">
            <v>7948.0170000000007</v>
          </cell>
          <cell r="LE173">
            <v>9049.6549999999988</v>
          </cell>
          <cell r="LF173" t="str">
            <v>#N/A N/A</v>
          </cell>
          <cell r="LG173" t="str">
            <v>#N/A N/A</v>
          </cell>
          <cell r="LH173" t="str">
            <v>#N/A N/A</v>
          </cell>
          <cell r="LI173" t="str">
            <v>#N/A N/A</v>
          </cell>
          <cell r="LJ173" t="str">
            <v>#N/A N/A</v>
          </cell>
          <cell r="LK173">
            <v>-84.023002624511719</v>
          </cell>
          <cell r="LL173">
            <v>-265.625</v>
          </cell>
          <cell r="LM173">
            <v>-136.64599609375</v>
          </cell>
          <cell r="LN173">
            <v>-127.178</v>
          </cell>
          <cell r="LO173">
            <v>-979.43399999999997</v>
          </cell>
          <cell r="LP173">
            <v>-683.46499999999992</v>
          </cell>
          <cell r="LQ173">
            <v>-656.178</v>
          </cell>
          <cell r="LR173">
            <v>-313.90799999999996</v>
          </cell>
          <cell r="LS173">
            <v>-364.43799999999999</v>
          </cell>
          <cell r="LT173">
            <v>-315.57099999999997</v>
          </cell>
          <cell r="LU173" t="str">
            <v>#N/A N/A</v>
          </cell>
          <cell r="LV173" t="str">
            <v>#N/A N/A</v>
          </cell>
          <cell r="LW173" t="str">
            <v>#N/A N/A</v>
          </cell>
          <cell r="LX173" t="str">
            <v>#N/A N/A</v>
          </cell>
          <cell r="LY173" t="str">
            <v>#N/A N/A</v>
          </cell>
          <cell r="LZ173" t="str">
            <v>#N/A N/A</v>
          </cell>
          <cell r="MA173" t="str">
            <v>#N/A N/A</v>
          </cell>
          <cell r="MB173" t="str">
            <v>#N/A N/A</v>
          </cell>
          <cell r="MC173">
            <v>86.893000000000001</v>
          </cell>
          <cell r="MD173">
            <v>42.338999999999999</v>
          </cell>
          <cell r="ME173">
            <v>51.997</v>
          </cell>
          <cell r="MF173">
            <v>23.007999999999999</v>
          </cell>
          <cell r="MG173">
            <v>9.7850000000000001</v>
          </cell>
          <cell r="MH173">
            <v>8.9290000000000003</v>
          </cell>
          <cell r="MI173">
            <v>6.944</v>
          </cell>
          <cell r="MJ173" t="str">
            <v>#N/A N/A</v>
          </cell>
          <cell r="MK173" t="str">
            <v>#N/A N/A</v>
          </cell>
          <cell r="ML173" t="str">
            <v>#N/A N/A</v>
          </cell>
          <cell r="MM173" t="str">
            <v>#N/A N/A</v>
          </cell>
          <cell r="MN173" t="str">
            <v>#N/A N/A</v>
          </cell>
          <cell r="MO173" t="str">
            <v>#N/A N/A</v>
          </cell>
          <cell r="MP173" t="str">
            <v>#N/A N/A</v>
          </cell>
          <cell r="MQ173" t="str">
            <v>#N/A N/A</v>
          </cell>
          <cell r="MR173">
            <v>2.83</v>
          </cell>
          <cell r="MS173">
            <v>72.192999999999998</v>
          </cell>
          <cell r="MT173">
            <v>20.440999999999999</v>
          </cell>
          <cell r="MU173">
            <v>109.583</v>
          </cell>
          <cell r="MV173">
            <v>149.428</v>
          </cell>
          <cell r="MW173">
            <v>277.60199999999998</v>
          </cell>
          <cell r="MX173">
            <v>-12.808</v>
          </cell>
          <cell r="MY173" t="str">
            <v>#N/A N/A</v>
          </cell>
          <cell r="MZ173" t="str">
            <v>#N/A N/A</v>
          </cell>
          <cell r="NA173" t="str">
            <v>#N/A N/A</v>
          </cell>
          <cell r="NB173" t="str">
            <v>#N/A N/A</v>
          </cell>
          <cell r="NC173" t="str">
            <v>#N/A N/A</v>
          </cell>
          <cell r="ND173">
            <v>-80.741996765136719</v>
          </cell>
          <cell r="NE173">
            <v>0</v>
          </cell>
          <cell r="NF173">
            <v>-34.472999572753906</v>
          </cell>
          <cell r="NG173">
            <v>0</v>
          </cell>
          <cell r="NH173">
            <v>0</v>
          </cell>
          <cell r="NI173">
            <v>-72.804000000000002</v>
          </cell>
          <cell r="NJ173">
            <v>-98.795000000000002</v>
          </cell>
          <cell r="NK173">
            <v>-73.875</v>
          </cell>
          <cell r="NL173">
            <v>-176.11799999999999</v>
          </cell>
          <cell r="NM173">
            <v>-256.98599999999999</v>
          </cell>
          <cell r="NN173" t="str">
            <v>#N/A N/A</v>
          </cell>
          <cell r="NO173" t="str">
            <v>#N/A N/A</v>
          </cell>
          <cell r="NP173" t="str">
            <v>#N/A N/A</v>
          </cell>
          <cell r="NQ173" t="str">
            <v>#N/A N/A</v>
          </cell>
          <cell r="NR173" t="str">
            <v>#N/A N/A</v>
          </cell>
          <cell r="NS173">
            <v>741.85699462890625</v>
          </cell>
          <cell r="NT173">
            <v>741.85400390625</v>
          </cell>
          <cell r="NU173">
            <v>596.22998046875</v>
          </cell>
          <cell r="NV173">
            <v>393.33799999999997</v>
          </cell>
          <cell r="NW173">
            <v>424.25299999999999</v>
          </cell>
          <cell r="NX173">
            <v>539.18700000000001</v>
          </cell>
          <cell r="NY173">
            <v>502.33299999999997</v>
          </cell>
          <cell r="NZ173">
            <v>446.52499999999998</v>
          </cell>
          <cell r="OA173">
            <v>533.24800000000005</v>
          </cell>
          <cell r="OB173">
            <v>367.64400000000001</v>
          </cell>
          <cell r="OC173" t="str">
            <v>#N/A N/A</v>
          </cell>
          <cell r="OD173" t="str">
            <v>CLP</v>
          </cell>
        </row>
        <row r="174">
          <cell r="C174" t="str">
            <v>HORNOS</v>
          </cell>
          <cell r="D174" t="str">
            <v>#N/A N/A</v>
          </cell>
          <cell r="E174" t="str">
            <v>#N/A N/A</v>
          </cell>
          <cell r="F174" t="str">
            <v>#N/A N/A</v>
          </cell>
          <cell r="G174" t="str">
            <v>#N/A N/A</v>
          </cell>
          <cell r="H174" t="str">
            <v>#N/A N/A</v>
          </cell>
          <cell r="I174">
            <v>2572.049072265625</v>
          </cell>
          <cell r="J174">
            <v>5172.27294921875</v>
          </cell>
          <cell r="K174">
            <v>3984.2849999999999</v>
          </cell>
          <cell r="L174">
            <v>3446.2249999999999</v>
          </cell>
          <cell r="M174">
            <v>2880.1010000000001</v>
          </cell>
          <cell r="N174">
            <v>1652.5730000000001</v>
          </cell>
          <cell r="O174">
            <v>1476.692</v>
          </cell>
          <cell r="P174">
            <v>529.49699999999996</v>
          </cell>
          <cell r="Q174">
            <v>74.516000000000005</v>
          </cell>
          <cell r="R174" t="str">
            <v>#N/A N/A</v>
          </cell>
          <cell r="S174" t="str">
            <v>#N/A N/A</v>
          </cell>
          <cell r="T174" t="str">
            <v>#N/A N/A</v>
          </cell>
          <cell r="U174" t="str">
            <v>#N/A N/A</v>
          </cell>
          <cell r="V174" t="str">
            <v>#N/A N/A</v>
          </cell>
          <cell r="W174" t="str">
            <v>#N/A N/A</v>
          </cell>
          <cell r="X174">
            <v>2361.0869140625</v>
          </cell>
          <cell r="Y174">
            <v>4554.3408203125</v>
          </cell>
          <cell r="Z174">
            <v>4936.4749999999995</v>
          </cell>
          <cell r="AA174">
            <v>4261.8249999999998</v>
          </cell>
          <cell r="AB174">
            <v>4429.3469999999998</v>
          </cell>
          <cell r="AC174">
            <v>1772.8789999999999</v>
          </cell>
          <cell r="AD174">
            <v>1243.2429999999999</v>
          </cell>
          <cell r="AE174">
            <v>1090.498</v>
          </cell>
          <cell r="AF174">
            <v>305.185</v>
          </cell>
          <cell r="AG174" t="str">
            <v>#N/A N/A</v>
          </cell>
          <cell r="AH174" t="str">
            <v>#N/A N/A</v>
          </cell>
          <cell r="AI174" t="str">
            <v>#N/A N/A</v>
          </cell>
          <cell r="AJ174" t="str">
            <v>#N/A N/A</v>
          </cell>
          <cell r="AK174" t="str">
            <v>#N/A N/A</v>
          </cell>
          <cell r="AL174" t="str">
            <v>#N/A N/A</v>
          </cell>
          <cell r="AM174">
            <v>-86.595993041992188</v>
          </cell>
          <cell r="AN174">
            <v>242.47599411010742</v>
          </cell>
          <cell r="AO174">
            <v>-1322.9860000000001</v>
          </cell>
          <cell r="AP174">
            <v>-782.15499999999997</v>
          </cell>
          <cell r="AQ174">
            <v>-1610.7139999999999</v>
          </cell>
          <cell r="AR174">
            <v>107.10000000000002</v>
          </cell>
          <cell r="AS174">
            <v>-1839.7139999999999</v>
          </cell>
          <cell r="AT174">
            <v>-566.98700000000008</v>
          </cell>
          <cell r="AU174">
            <v>-31.484999999999985</v>
          </cell>
          <cell r="AV174" t="str">
            <v>#N/A N/A</v>
          </cell>
          <cell r="AW174" t="str">
            <v>#N/A N/A</v>
          </cell>
          <cell r="AX174" t="str">
            <v>#N/A N/A</v>
          </cell>
          <cell r="AY174" t="str">
            <v>#N/A N/A</v>
          </cell>
          <cell r="AZ174" t="str">
            <v>#N/A N/A</v>
          </cell>
          <cell r="BA174" t="str">
            <v>#N/A N/A</v>
          </cell>
          <cell r="BB174">
            <v>-225.10899353027344</v>
          </cell>
          <cell r="BC174">
            <v>56.342998504638672</v>
          </cell>
          <cell r="BD174">
            <v>-1826.8239999999998</v>
          </cell>
          <cell r="BE174">
            <v>-1229.106</v>
          </cell>
          <cell r="BF174">
            <v>-2044.327</v>
          </cell>
          <cell r="BG174">
            <v>-317.48899999999998</v>
          </cell>
          <cell r="BH174">
            <v>-2209.587</v>
          </cell>
          <cell r="BI174">
            <v>-780.58999999999992</v>
          </cell>
          <cell r="BJ174">
            <v>-155.38999999999999</v>
          </cell>
          <cell r="BK174" t="str">
            <v>#N/A N/A</v>
          </cell>
          <cell r="BL174" t="str">
            <v>#N/A N/A</v>
          </cell>
          <cell r="BM174" t="str">
            <v>#N/A N/A</v>
          </cell>
          <cell r="BN174" t="str">
            <v>#N/A N/A</v>
          </cell>
          <cell r="BO174" t="str">
            <v>#N/A N/A</v>
          </cell>
          <cell r="BP174" t="str">
            <v>#N/A N/A</v>
          </cell>
          <cell r="BQ174">
            <v>0</v>
          </cell>
          <cell r="BR174">
            <v>31.778999328613281</v>
          </cell>
          <cell r="BS174">
            <v>3.6549999999999998</v>
          </cell>
          <cell r="BT174">
            <v>0.12</v>
          </cell>
          <cell r="BU174" t="str">
            <v>#N/A N/A</v>
          </cell>
          <cell r="BV174">
            <v>0.12</v>
          </cell>
          <cell r="BW174">
            <v>0.86799999999999999</v>
          </cell>
          <cell r="BX174">
            <v>3.2609999999999997</v>
          </cell>
          <cell r="BY174">
            <v>0</v>
          </cell>
          <cell r="BZ174" t="str">
            <v>#N/A N/A</v>
          </cell>
          <cell r="CA174" t="str">
            <v>#N/A N/A</v>
          </cell>
          <cell r="CB174" t="str">
            <v>#N/A N/A</v>
          </cell>
          <cell r="CC174" t="str">
            <v>#N/A N/A</v>
          </cell>
          <cell r="CD174" t="str">
            <v>#N/A N/A</v>
          </cell>
          <cell r="CE174" t="str">
            <v>#N/A N/A</v>
          </cell>
          <cell r="CF174">
            <v>126.13500213623047</v>
          </cell>
          <cell r="CG174">
            <v>202.64100646972656</v>
          </cell>
          <cell r="CH174">
            <v>251.02599999999998</v>
          </cell>
          <cell r="CI174">
            <v>228.94399999999999</v>
          </cell>
          <cell r="CJ174">
            <v>322.69200000000001</v>
          </cell>
          <cell r="CK174">
            <v>304.77699999999999</v>
          </cell>
          <cell r="CL174">
            <v>320.26599999999996</v>
          </cell>
          <cell r="CM174">
            <v>326.99</v>
          </cell>
          <cell r="CN174">
            <v>280.65199999999999</v>
          </cell>
          <cell r="CO174" t="str">
            <v>#N/A N/A</v>
          </cell>
          <cell r="CP174" t="str">
            <v>#N/A N/A</v>
          </cell>
          <cell r="CQ174" t="str">
            <v>#N/A N/A</v>
          </cell>
          <cell r="CR174" t="str">
            <v>#N/A N/A</v>
          </cell>
          <cell r="CS174" t="str">
            <v>#N/A N/A</v>
          </cell>
          <cell r="CT174" t="str">
            <v>#N/A N/A</v>
          </cell>
          <cell r="CU174">
            <v>-355.41699600219727</v>
          </cell>
          <cell r="CV174">
            <v>-826.5309944152832</v>
          </cell>
          <cell r="CW174">
            <v>-1555.3980000000001</v>
          </cell>
          <cell r="CX174">
            <v>-1202.7860000000001</v>
          </cell>
          <cell r="CY174">
            <v>-3087.067</v>
          </cell>
          <cell r="CZ174">
            <v>-685.50699999999995</v>
          </cell>
          <cell r="DA174">
            <v>-2740.002</v>
          </cell>
          <cell r="DB174">
            <v>-1494.125</v>
          </cell>
          <cell r="DC174">
            <v>-800.40300000000002</v>
          </cell>
          <cell r="DD174" t="str">
            <v>#N/A N/A</v>
          </cell>
          <cell r="DE174" t="str">
            <v>#N/A N/A</v>
          </cell>
          <cell r="DF174" t="str">
            <v>#N/A N/A</v>
          </cell>
          <cell r="DG174" t="str">
            <v>#N/A N/A</v>
          </cell>
          <cell r="DH174" t="str">
            <v>#N/A N/A</v>
          </cell>
          <cell r="DI174" t="str">
            <v>#N/A N/A</v>
          </cell>
          <cell r="DJ174">
            <v>0.37400001287460327</v>
          </cell>
          <cell r="DK174">
            <v>-57.167999267578125</v>
          </cell>
          <cell r="DL174">
            <v>-35.756999999999998</v>
          </cell>
          <cell r="DM174">
            <v>1.9529999999999998</v>
          </cell>
          <cell r="DN174">
            <v>6.0809999999999995</v>
          </cell>
          <cell r="DO174">
            <v>0.93199999999999994</v>
          </cell>
          <cell r="DP174">
            <v>3.2669999999999999</v>
          </cell>
          <cell r="DQ174">
            <v>3.1930000000000001</v>
          </cell>
          <cell r="DR174">
            <v>2.335</v>
          </cell>
          <cell r="DS174" t="str">
            <v>#N/A N/A</v>
          </cell>
          <cell r="DT174" t="str">
            <v>#N/A N/A</v>
          </cell>
          <cell r="DU174" t="str">
            <v>#N/A N/A</v>
          </cell>
          <cell r="DV174" t="str">
            <v>#N/A N/A</v>
          </cell>
          <cell r="DW174" t="str">
            <v>#N/A N/A</v>
          </cell>
          <cell r="DX174" t="str">
            <v>#N/A N/A</v>
          </cell>
          <cell r="DY174">
            <v>-355.79098510742187</v>
          </cell>
          <cell r="DZ174">
            <v>-769.36297607421875</v>
          </cell>
          <cell r="EA174">
            <v>-1519.6409999999998</v>
          </cell>
          <cell r="EB174">
            <v>-1204.739</v>
          </cell>
          <cell r="EC174">
            <v>-3093.1479999999997</v>
          </cell>
          <cell r="ED174">
            <v>-686.43899999999996</v>
          </cell>
          <cell r="EE174">
            <v>-2743.2689999999998</v>
          </cell>
          <cell r="EF174">
            <v>-1497.318</v>
          </cell>
          <cell r="EG174">
            <v>-802.73799999999994</v>
          </cell>
          <cell r="EH174" t="str">
            <v>#N/A N/A</v>
          </cell>
          <cell r="EI174" t="str">
            <v>#N/A N/A</v>
          </cell>
          <cell r="EJ174" t="str">
            <v>#N/A N/A</v>
          </cell>
          <cell r="EK174" t="str">
            <v>#N/A N/A</v>
          </cell>
          <cell r="EL174" t="str">
            <v>#N/A N/A</v>
          </cell>
          <cell r="EM174" t="str">
            <v>#N/A N/A</v>
          </cell>
          <cell r="EN174">
            <v>73.594001770019531</v>
          </cell>
          <cell r="EO174">
            <v>854.4840087890625</v>
          </cell>
          <cell r="EP174">
            <v>304.69</v>
          </cell>
          <cell r="EQ174">
            <v>282.94499999999999</v>
          </cell>
          <cell r="ER174">
            <v>393.16199999999998</v>
          </cell>
          <cell r="ES174">
            <v>87.795999999999992</v>
          </cell>
          <cell r="ET174">
            <v>51.055999999999997</v>
          </cell>
          <cell r="EU174">
            <v>141.02599999999998</v>
          </cell>
          <cell r="EV174">
            <v>182.70399999999998</v>
          </cell>
          <cell r="EW174" t="str">
            <v>#N/A N/A</v>
          </cell>
          <cell r="EX174" t="str">
            <v>#N/A N/A</v>
          </cell>
          <cell r="EY174" t="str">
            <v>#N/A N/A</v>
          </cell>
          <cell r="EZ174" t="str">
            <v>#N/A N/A</v>
          </cell>
          <cell r="FA174" t="str">
            <v>#N/A N/A</v>
          </cell>
          <cell r="FB174" t="str">
            <v>#N/A N/A</v>
          </cell>
          <cell r="FC174">
            <v>0</v>
          </cell>
          <cell r="FD174">
            <v>0</v>
          </cell>
          <cell r="FE174" t="str">
            <v>#N/A N/A</v>
          </cell>
          <cell r="FF174" t="str">
            <v>#N/A N/A</v>
          </cell>
          <cell r="FG174" t="str">
            <v>#N/A N/A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 t="str">
            <v>#N/A N/A</v>
          </cell>
          <cell r="FM174" t="str">
            <v>#N/A N/A</v>
          </cell>
          <cell r="FN174" t="str">
            <v>#N/A N/A</v>
          </cell>
          <cell r="FO174" t="str">
            <v>#N/A N/A</v>
          </cell>
          <cell r="FP174" t="str">
            <v>#N/A N/A</v>
          </cell>
          <cell r="FQ174" t="str">
            <v>#N/A N/A</v>
          </cell>
          <cell r="FR174">
            <v>1151.4320068359375</v>
          </cell>
          <cell r="FS174">
            <v>1638.0489501953125</v>
          </cell>
          <cell r="FT174">
            <v>511.01</v>
          </cell>
          <cell r="FU174">
            <v>339.90299999999996</v>
          </cell>
          <cell r="FV174">
            <v>185.43099999999998</v>
          </cell>
          <cell r="FW174">
            <v>272.29199999999997</v>
          </cell>
          <cell r="FX174">
            <v>305.15100000000001</v>
          </cell>
          <cell r="FY174">
            <v>41.485999999999997</v>
          </cell>
          <cell r="FZ174">
            <v>38.391999999999996</v>
          </cell>
          <cell r="GA174" t="str">
            <v>#N/A N/A</v>
          </cell>
          <cell r="GB174" t="str">
            <v>#N/A N/A</v>
          </cell>
          <cell r="GC174" t="str">
            <v>#N/A N/A</v>
          </cell>
          <cell r="GD174" t="str">
            <v>#N/A N/A</v>
          </cell>
          <cell r="GE174" t="str">
            <v>#N/A N/A</v>
          </cell>
          <cell r="GF174" t="str">
            <v>#N/A N/A</v>
          </cell>
          <cell r="GG174">
            <v>2405.656005859375</v>
          </cell>
          <cell r="GH174">
            <v>3013.52001953125</v>
          </cell>
          <cell r="GI174">
            <v>1951.84</v>
          </cell>
          <cell r="GJ174">
            <v>2674.4279999999999</v>
          </cell>
          <cell r="GK174">
            <v>670.30599999999993</v>
          </cell>
          <cell r="GL174">
            <v>375.899</v>
          </cell>
          <cell r="GM174">
            <v>292.26</v>
          </cell>
          <cell r="GN174">
            <v>2.8569999999999998</v>
          </cell>
          <cell r="GO174">
            <v>0</v>
          </cell>
          <cell r="GP174" t="str">
            <v>#N/A N/A</v>
          </cell>
          <cell r="GQ174" t="str">
            <v>#N/A N/A</v>
          </cell>
          <cell r="GR174" t="str">
            <v>#N/A N/A</v>
          </cell>
          <cell r="GS174" t="str">
            <v>#N/A N/A</v>
          </cell>
          <cell r="GT174" t="str">
            <v>#N/A N/A</v>
          </cell>
          <cell r="GU174" t="str">
            <v>#N/A N/A</v>
          </cell>
          <cell r="GV174">
            <v>4076.294921875</v>
          </cell>
          <cell r="GW174">
            <v>5981.833984375</v>
          </cell>
          <cell r="GX174">
            <v>4329.165</v>
          </cell>
          <cell r="GY174">
            <v>3700.3599999999997</v>
          </cell>
          <cell r="GZ174">
            <v>1341.316</v>
          </cell>
          <cell r="HA174">
            <v>805.41699999999992</v>
          </cell>
          <cell r="HB174">
            <v>669.45100000000002</v>
          </cell>
          <cell r="HC174">
            <v>235.124</v>
          </cell>
          <cell r="HD174">
            <v>271.375</v>
          </cell>
          <cell r="HE174" t="str">
            <v>#N/A N/A</v>
          </cell>
          <cell r="HF174" t="str">
            <v>#N/A N/A</v>
          </cell>
          <cell r="HG174" t="str">
            <v>#N/A N/A</v>
          </cell>
          <cell r="HH174" t="str">
            <v>#N/A N/A</v>
          </cell>
          <cell r="HI174" t="str">
            <v>#N/A N/A</v>
          </cell>
          <cell r="HJ174" t="str">
            <v>#N/A N/A</v>
          </cell>
          <cell r="HK174">
            <v>9217.173828125</v>
          </cell>
          <cell r="HL174">
            <v>9802.2490234375</v>
          </cell>
          <cell r="HM174">
            <v>6198.4609999999993</v>
          </cell>
          <cell r="HN174">
            <v>5520.8149999999996</v>
          </cell>
          <cell r="HO174">
            <v>5174.8999999999996</v>
          </cell>
          <cell r="HP174">
            <v>4836.598</v>
          </cell>
          <cell r="HQ174">
            <v>3537.1209999999996</v>
          </cell>
          <cell r="HR174">
            <v>2375.8489999999997</v>
          </cell>
          <cell r="HS174">
            <v>2206.19</v>
          </cell>
          <cell r="HT174" t="str">
            <v>#N/A N/A</v>
          </cell>
          <cell r="HU174" t="str">
            <v>#N/A N/A</v>
          </cell>
          <cell r="HV174" t="str">
            <v>#N/A N/A</v>
          </cell>
          <cell r="HW174" t="str">
            <v>#N/A N/A</v>
          </cell>
          <cell r="HX174" t="str">
            <v>#N/A N/A</v>
          </cell>
          <cell r="HY174" t="str">
            <v>#N/A N/A</v>
          </cell>
          <cell r="HZ174">
            <v>13314.4658203125</v>
          </cell>
          <cell r="IA174">
            <v>15832.4248046875</v>
          </cell>
          <cell r="IB174">
            <v>13338.957999999999</v>
          </cell>
          <cell r="IC174">
            <v>11828.615</v>
          </cell>
          <cell r="ID174">
            <v>8527.7170000000006</v>
          </cell>
          <cell r="IE174">
            <v>7195.1769999999997</v>
          </cell>
          <cell r="IF174">
            <v>4455.9699999999993</v>
          </cell>
          <cell r="IG174">
            <v>2735.9589999999998</v>
          </cell>
          <cell r="IH174">
            <v>2477.5650000000001</v>
          </cell>
          <cell r="II174" t="str">
            <v>#N/A N/A</v>
          </cell>
          <cell r="IJ174" t="str">
            <v>#N/A N/A</v>
          </cell>
          <cell r="IK174" t="str">
            <v>#N/A N/A</v>
          </cell>
          <cell r="IL174" t="str">
            <v>#N/A N/A</v>
          </cell>
          <cell r="IM174" t="str">
            <v>#N/A N/A</v>
          </cell>
          <cell r="IN174" t="str">
            <v>#N/A N/A</v>
          </cell>
          <cell r="IO174">
            <v>735.38397216796875</v>
          </cell>
          <cell r="IP174">
            <v>1195.262939453125</v>
          </cell>
          <cell r="IQ174">
            <v>1825.2739999999999</v>
          </cell>
          <cell r="IR174">
            <v>1559.893</v>
          </cell>
          <cell r="IS174">
            <v>362.89499999999998</v>
          </cell>
          <cell r="IT174">
            <v>121.38799999999999</v>
          </cell>
          <cell r="IU174">
            <v>194.59799999999998</v>
          </cell>
          <cell r="IV174">
            <v>61.580999999999996</v>
          </cell>
          <cell r="IW174">
            <v>70.61099999999999</v>
          </cell>
          <cell r="IX174" t="str">
            <v>#N/A N/A</v>
          </cell>
          <cell r="IY174" t="str">
            <v>#N/A N/A</v>
          </cell>
          <cell r="IZ174" t="str">
            <v>#N/A N/A</v>
          </cell>
          <cell r="JA174" t="str">
            <v>#N/A N/A</v>
          </cell>
          <cell r="JB174" t="str">
            <v>#N/A N/A</v>
          </cell>
          <cell r="JC174" t="str">
            <v>#N/A N/A</v>
          </cell>
          <cell r="JD174">
            <v>3432.4180908203125</v>
          </cell>
          <cell r="JE174">
            <v>5538.5120849609375</v>
          </cell>
          <cell r="JF174">
            <v>4482.3719999999994</v>
          </cell>
          <cell r="JG174">
            <v>4675.4930000000004</v>
          </cell>
          <cell r="JH174">
            <v>4656.6639999999998</v>
          </cell>
          <cell r="JI174">
            <v>4142.558</v>
          </cell>
          <cell r="JJ174">
            <v>4017.7870000000003</v>
          </cell>
          <cell r="JK174">
            <v>3207.1930000000002</v>
          </cell>
          <cell r="JL174">
            <v>3673.5430000000001</v>
          </cell>
          <cell r="JM174" t="str">
            <v>#N/A N/A</v>
          </cell>
          <cell r="JN174" t="str">
            <v>#N/A N/A</v>
          </cell>
          <cell r="JO174" t="str">
            <v>#N/A N/A</v>
          </cell>
          <cell r="JP174" t="str">
            <v>#N/A N/A</v>
          </cell>
          <cell r="JQ174" t="str">
            <v>#N/A N/A</v>
          </cell>
          <cell r="JR174" t="str">
            <v>#N/A N/A</v>
          </cell>
          <cell r="JS174">
            <v>4487.5048828125</v>
          </cell>
          <cell r="JT174">
            <v>6989.2260894775391</v>
          </cell>
          <cell r="JU174">
            <v>6929.701</v>
          </cell>
          <cell r="JV174">
            <v>6325.66</v>
          </cell>
          <cell r="JW174">
            <v>6117.91</v>
          </cell>
          <cell r="JX174">
            <v>5471.8090000000002</v>
          </cell>
          <cell r="JY174">
            <v>5475.8710000000001</v>
          </cell>
          <cell r="JZ174">
            <v>5253.1779999999999</v>
          </cell>
          <cell r="KA174">
            <v>5812.3360000000002</v>
          </cell>
          <cell r="KB174" t="str">
            <v>#N/A N/A</v>
          </cell>
          <cell r="KC174" t="str">
            <v>#N/A N/A</v>
          </cell>
          <cell r="KD174" t="str">
            <v>#N/A N/A</v>
          </cell>
          <cell r="KE174" t="str">
            <v>#N/A N/A</v>
          </cell>
          <cell r="KF174" t="str">
            <v>#N/A N/A</v>
          </cell>
          <cell r="KG174" t="str">
            <v>#N/A N/A</v>
          </cell>
          <cell r="KH174">
            <v>3.1459999084472656</v>
          </cell>
          <cell r="KI174">
            <v>3.505000114440918</v>
          </cell>
          <cell r="KJ174">
            <v>3.5139999999999998</v>
          </cell>
          <cell r="KK174">
            <v>4.0780000000000003</v>
          </cell>
          <cell r="KL174">
            <v>4.2699999999999996</v>
          </cell>
          <cell r="KM174">
            <v>4.5179999999999998</v>
          </cell>
          <cell r="KN174">
            <v>5.1970000000000001</v>
          </cell>
          <cell r="KO174">
            <v>5.85</v>
          </cell>
          <cell r="KP174">
            <v>2.476</v>
          </cell>
          <cell r="KQ174" t="str">
            <v>#N/A N/A</v>
          </cell>
          <cell r="KR174" t="str">
            <v>#N/A N/A</v>
          </cell>
          <cell r="KS174" t="str">
            <v>#N/A N/A</v>
          </cell>
          <cell r="KT174" t="str">
            <v>#N/A N/A</v>
          </cell>
          <cell r="KU174" t="str">
            <v>#N/A N/A</v>
          </cell>
          <cell r="KV174" t="str">
            <v>#N/A N/A</v>
          </cell>
          <cell r="KW174">
            <v>8826.9609413146973</v>
          </cell>
          <cell r="KX174">
            <v>8843.1990919113159</v>
          </cell>
          <cell r="KY174">
            <v>6409.2570000000005</v>
          </cell>
          <cell r="KZ174">
            <v>5502.9550000000008</v>
          </cell>
          <cell r="LA174">
            <v>2409.8070000000002</v>
          </cell>
          <cell r="LB174">
            <v>1723.3680000000004</v>
          </cell>
          <cell r="LC174">
            <v>-1019.901</v>
          </cell>
          <cell r="LD174">
            <v>-2517.2189999999996</v>
          </cell>
          <cell r="LE174">
            <v>-3334.7709999999988</v>
          </cell>
          <cell r="LF174" t="str">
            <v>#N/A N/A</v>
          </cell>
          <cell r="LG174" t="str">
            <v>#N/A N/A</v>
          </cell>
          <cell r="LH174" t="str">
            <v>#N/A N/A</v>
          </cell>
          <cell r="LI174" t="str">
            <v>#N/A N/A</v>
          </cell>
          <cell r="LJ174" t="str">
            <v>#N/A N/A</v>
          </cell>
          <cell r="LK174" t="str">
            <v>#N/A N/A</v>
          </cell>
          <cell r="LL174">
            <v>-492.01901245117187</v>
          </cell>
          <cell r="LM174">
            <v>-523.405029296875</v>
          </cell>
          <cell r="LN174">
            <v>-427.334</v>
          </cell>
          <cell r="LO174">
            <v>-143.834</v>
          </cell>
          <cell r="LP174">
            <v>-116.73399999999999</v>
          </cell>
          <cell r="LQ174">
            <v>-170.91299999999998</v>
          </cell>
          <cell r="LR174">
            <v>-13.304</v>
          </cell>
          <cell r="LS174">
            <v>-29.026</v>
          </cell>
          <cell r="LT174">
            <v>0</v>
          </cell>
          <cell r="LU174" t="str">
            <v>#N/A N/A</v>
          </cell>
          <cell r="LV174" t="str">
            <v>#N/A N/A</v>
          </cell>
          <cell r="LW174" t="str">
            <v>#N/A N/A</v>
          </cell>
          <cell r="LX174" t="str">
            <v>#N/A N/A</v>
          </cell>
          <cell r="LY174" t="str">
            <v>#N/A N/A</v>
          </cell>
          <cell r="LZ174" t="str">
            <v>#N/A N/A</v>
          </cell>
          <cell r="MA174" t="str">
            <v>#N/A N/A</v>
          </cell>
          <cell r="MB174" t="str">
            <v>#N/A N/A</v>
          </cell>
          <cell r="MC174">
            <v>233.11699999999999</v>
          </cell>
          <cell r="MD174">
            <v>169.18099999999998</v>
          </cell>
          <cell r="ME174">
            <v>211.99799999999999</v>
          </cell>
          <cell r="MF174">
            <v>303.72800000000001</v>
          </cell>
          <cell r="MG174">
            <v>317.79199999999997</v>
          </cell>
          <cell r="MH174">
            <v>203.303</v>
          </cell>
          <cell r="MI174">
            <v>43.175999999999995</v>
          </cell>
          <cell r="MJ174" t="str">
            <v>#N/A N/A</v>
          </cell>
          <cell r="MK174" t="str">
            <v>#N/A N/A</v>
          </cell>
          <cell r="ML174" t="str">
            <v>#N/A N/A</v>
          </cell>
          <cell r="MM174" t="str">
            <v>#N/A N/A</v>
          </cell>
          <cell r="MN174" t="str">
            <v>#N/A N/A</v>
          </cell>
          <cell r="MO174" t="str">
            <v>#N/A N/A</v>
          </cell>
          <cell r="MP174" t="str">
            <v>#N/A N/A</v>
          </cell>
          <cell r="MQ174" t="str">
            <v>#N/A N/A</v>
          </cell>
          <cell r="MR174" t="str">
            <v>#N/A N/A</v>
          </cell>
          <cell r="MS174" t="str">
            <v>#N/A N/A</v>
          </cell>
          <cell r="MT174" t="str">
            <v>#N/A N/A</v>
          </cell>
          <cell r="MU174" t="str">
            <v>#N/A N/A</v>
          </cell>
          <cell r="MV174" t="str">
            <v>#N/A N/A</v>
          </cell>
          <cell r="MW174" t="str">
            <v>#N/A N/A</v>
          </cell>
          <cell r="MX174" t="str">
            <v>#N/A N/A</v>
          </cell>
          <cell r="MY174" t="str">
            <v>#N/A N/A</v>
          </cell>
          <cell r="MZ174" t="str">
            <v>#N/A N/A</v>
          </cell>
          <cell r="NA174" t="str">
            <v>#N/A N/A</v>
          </cell>
          <cell r="NB174" t="str">
            <v>#N/A N/A</v>
          </cell>
          <cell r="NC174" t="str">
            <v>#N/A N/A</v>
          </cell>
          <cell r="ND174" t="str">
            <v>#N/A N/A</v>
          </cell>
          <cell r="NE174">
            <v>-4.8619999885559082</v>
          </cell>
          <cell r="NF174">
            <v>0</v>
          </cell>
          <cell r="NG174" t="str">
            <v>#N/A N/A</v>
          </cell>
          <cell r="NH174" t="str">
            <v>#N/A N/A</v>
          </cell>
          <cell r="NI174" t="str">
            <v>#N/A N/A</v>
          </cell>
          <cell r="NJ174">
            <v>0</v>
          </cell>
          <cell r="NK174">
            <v>0</v>
          </cell>
          <cell r="NL174">
            <v>0</v>
          </cell>
          <cell r="NM174">
            <v>0</v>
          </cell>
          <cell r="NN174" t="str">
            <v>#N/A N/A</v>
          </cell>
          <cell r="NO174" t="str">
            <v>#N/A N/A</v>
          </cell>
          <cell r="NP174" t="str">
            <v>#N/A N/A</v>
          </cell>
          <cell r="NQ174" t="str">
            <v>#N/A N/A</v>
          </cell>
          <cell r="NR174" t="str">
            <v>#N/A N/A</v>
          </cell>
          <cell r="NS174" t="str">
            <v>#N/A N/A</v>
          </cell>
          <cell r="NT174">
            <v>138.51300048828125</v>
          </cell>
          <cell r="NU174">
            <v>186.13299560546875</v>
          </cell>
          <cell r="NV174">
            <v>503.83799999999997</v>
          </cell>
          <cell r="NW174">
            <v>446.95099999999996</v>
          </cell>
          <cell r="NX174">
            <v>433.613</v>
          </cell>
          <cell r="NY174">
            <v>424.589</v>
          </cell>
          <cell r="NZ174">
            <v>369.87299999999999</v>
          </cell>
          <cell r="OA174">
            <v>213.60299999999998</v>
          </cell>
          <cell r="OB174">
            <v>123.905</v>
          </cell>
          <cell r="OC174" t="str">
            <v>#N/A N/A</v>
          </cell>
          <cell r="OD174" t="str">
            <v>CLP</v>
          </cell>
        </row>
        <row r="175">
          <cell r="C175" t="str">
            <v>INVERNOVA SA</v>
          </cell>
          <cell r="D175">
            <v>20.341999053955078</v>
          </cell>
          <cell r="E175">
            <v>0.44999998807907104</v>
          </cell>
          <cell r="F175">
            <v>-22.273000717163086</v>
          </cell>
          <cell r="G175">
            <v>0.72299998998641968</v>
          </cell>
          <cell r="H175">
            <v>27.693000793457031</v>
          </cell>
          <cell r="I175">
            <v>125.38400268554687</v>
          </cell>
          <cell r="J175">
            <v>236.87399291992187</v>
          </cell>
          <cell r="K175">
            <v>41.65</v>
          </cell>
          <cell r="L175">
            <v>14.208</v>
          </cell>
          <cell r="M175">
            <v>96.352999999999994</v>
          </cell>
          <cell r="N175">
            <v>123.723</v>
          </cell>
          <cell r="O175">
            <v>68.013999999999996</v>
          </cell>
          <cell r="P175">
            <v>36.267000000000003</v>
          </cell>
          <cell r="Q175">
            <v>34.125999999999998</v>
          </cell>
          <cell r="R175" t="str">
            <v>#N/A N/A</v>
          </cell>
          <cell r="S175" t="str">
            <v>#N/A N/A</v>
          </cell>
          <cell r="T175" t="str">
            <v>#N/A N/A</v>
          </cell>
          <cell r="U175" t="str">
            <v>#N/A N/A</v>
          </cell>
          <cell r="V175" t="str">
            <v>#N/A N/A</v>
          </cell>
          <cell r="W175" t="str">
            <v>#N/A N/A</v>
          </cell>
          <cell r="X175" t="str">
            <v>#N/A N/A</v>
          </cell>
          <cell r="Y175" t="str">
            <v>#N/A N/A</v>
          </cell>
          <cell r="Z175" t="str">
            <v>#N/A N/A</v>
          </cell>
          <cell r="AA175" t="str">
            <v>#N/A N/A</v>
          </cell>
          <cell r="AB175" t="str">
            <v>#N/A N/A</v>
          </cell>
          <cell r="AC175" t="str">
            <v>#N/A N/A</v>
          </cell>
          <cell r="AD175" t="str">
            <v>#N/A N/A</v>
          </cell>
          <cell r="AE175" t="str">
            <v>#N/A N/A</v>
          </cell>
          <cell r="AF175" t="str">
            <v>#N/A N/A</v>
          </cell>
          <cell r="AG175" t="str">
            <v>#N/A N/A</v>
          </cell>
          <cell r="AH175">
            <v>-205.32099676132202</v>
          </cell>
          <cell r="AI175">
            <v>-77.142002582550049</v>
          </cell>
          <cell r="AJ175">
            <v>-80.927000045776367</v>
          </cell>
          <cell r="AK175">
            <v>-60.284999847412109</v>
          </cell>
          <cell r="AL175">
            <v>-31.271999359130859</v>
          </cell>
          <cell r="AM175">
            <v>80.592002868652344</v>
          </cell>
          <cell r="AN175">
            <v>183.43400573730469</v>
          </cell>
          <cell r="AO175" t="str">
            <v>#N/A N/A</v>
          </cell>
          <cell r="AP175" t="str">
            <v>#N/A N/A</v>
          </cell>
          <cell r="AQ175" t="str">
            <v>#N/A N/A</v>
          </cell>
          <cell r="AR175" t="str">
            <v>#N/A N/A</v>
          </cell>
          <cell r="AS175" t="str">
            <v>#N/A N/A</v>
          </cell>
          <cell r="AT175" t="str">
            <v>#N/A N/A</v>
          </cell>
          <cell r="AU175" t="str">
            <v>#N/A N/A</v>
          </cell>
          <cell r="AV175" t="str">
            <v>#N/A N/A</v>
          </cell>
          <cell r="AW175">
            <v>-208.75599670410156</v>
          </cell>
          <cell r="AX175">
            <v>-80.662002563476562</v>
          </cell>
          <cell r="AY175">
            <v>-84.361000061035156</v>
          </cell>
          <cell r="AZ175">
            <v>-60.284999847412109</v>
          </cell>
          <cell r="BA175">
            <v>-31.271999359130859</v>
          </cell>
          <cell r="BB175">
            <v>80.592002868652344</v>
          </cell>
          <cell r="BC175">
            <v>183.43400573730469</v>
          </cell>
          <cell r="BD175">
            <v>-45.704000000000001</v>
          </cell>
          <cell r="BE175">
            <v>-88.77</v>
          </cell>
          <cell r="BF175">
            <v>16.591999999999999</v>
          </cell>
          <cell r="BG175">
            <v>45.427999999999997</v>
          </cell>
          <cell r="BH175">
            <v>-18.196999999999999</v>
          </cell>
          <cell r="BI175">
            <v>-57.982999999999997</v>
          </cell>
          <cell r="BJ175">
            <v>-91.825999999999993</v>
          </cell>
          <cell r="BK175" t="str">
            <v>#N/A N/A</v>
          </cell>
          <cell r="BL175">
            <v>22.030000686645508</v>
          </cell>
          <cell r="BM175">
            <v>3.6579999923706055</v>
          </cell>
          <cell r="BN175">
            <v>0.31799998879432678</v>
          </cell>
          <cell r="BO175">
            <v>0.72299998998641968</v>
          </cell>
          <cell r="BP175">
            <v>27.693000793457031</v>
          </cell>
          <cell r="BQ175">
            <v>125.38400268554687</v>
          </cell>
          <cell r="BR175">
            <v>236.87399291992187</v>
          </cell>
          <cell r="BS175">
            <v>41.65</v>
          </cell>
          <cell r="BT175">
            <v>14.208</v>
          </cell>
          <cell r="BU175">
            <v>96.352999999999994</v>
          </cell>
          <cell r="BV175">
            <v>123.723</v>
          </cell>
          <cell r="BW175">
            <v>68.013999999999996</v>
          </cell>
          <cell r="BX175">
            <v>36.266999999999996</v>
          </cell>
          <cell r="BY175">
            <v>34.125999999999998</v>
          </cell>
          <cell r="BZ175" t="str">
            <v>#N/A N/A</v>
          </cell>
          <cell r="CA175" t="str">
            <v>#N/A N/A</v>
          </cell>
          <cell r="CB175" t="str">
            <v>#N/A N/A</v>
          </cell>
          <cell r="CC175" t="str">
            <v>#N/A N/A</v>
          </cell>
          <cell r="CD175" t="str">
            <v>#N/A N/A</v>
          </cell>
          <cell r="CE175" t="str">
            <v>#N/A N/A</v>
          </cell>
          <cell r="CF175" t="str">
            <v>#N/A N/A</v>
          </cell>
          <cell r="CG175" t="str">
            <v>#N/A N/A</v>
          </cell>
          <cell r="CH175" t="str">
            <v>#N/A N/A</v>
          </cell>
          <cell r="CI175" t="str">
            <v>#N/A N/A</v>
          </cell>
          <cell r="CJ175" t="str">
            <v>#N/A N/A</v>
          </cell>
          <cell r="CK175" t="str">
            <v>#N/A N/A</v>
          </cell>
          <cell r="CL175" t="str">
            <v>#N/A N/A</v>
          </cell>
          <cell r="CM175" t="str">
            <v>#N/A N/A</v>
          </cell>
          <cell r="CN175" t="str">
            <v>#N/A N/A</v>
          </cell>
          <cell r="CO175" t="str">
            <v>#N/A N/A</v>
          </cell>
          <cell r="CP175">
            <v>-190.29199600219727</v>
          </cell>
          <cell r="CQ175">
            <v>-79.692002534866333</v>
          </cell>
          <cell r="CR175">
            <v>-87.559999942779541</v>
          </cell>
          <cell r="CS175">
            <v>-75.887999534606934</v>
          </cell>
          <cell r="CT175">
            <v>-66.720001220703125</v>
          </cell>
          <cell r="CU175">
            <v>-346.24500274658203</v>
          </cell>
          <cell r="CV175">
            <v>2636.0900115966797</v>
          </cell>
          <cell r="CW175">
            <v>121.434</v>
          </cell>
          <cell r="CX175">
            <v>-145.63900000000001</v>
          </cell>
          <cell r="CY175">
            <v>-121.39100000000001</v>
          </cell>
          <cell r="CZ175">
            <v>-19.076999999999998</v>
          </cell>
          <cell r="DA175">
            <v>1001.158</v>
          </cell>
          <cell r="DB175">
            <v>783.20600000000002</v>
          </cell>
          <cell r="DC175">
            <v>887.25199999999995</v>
          </cell>
          <cell r="DD175" t="str">
            <v>#N/A N/A</v>
          </cell>
          <cell r="DE175">
            <v>-28.999000549316406</v>
          </cell>
          <cell r="DF175">
            <v>-11.76200008392334</v>
          </cell>
          <cell r="DG175">
            <v>-11.043999671936035</v>
          </cell>
          <cell r="DH175">
            <v>-9.4639997482299805</v>
          </cell>
          <cell r="DI175">
            <v>-5.810999870300293</v>
          </cell>
          <cell r="DJ175">
            <v>-12.465000152587891</v>
          </cell>
          <cell r="DK175">
            <v>-0.49000000953674316</v>
          </cell>
          <cell r="DL175">
            <v>-24.392999999999997</v>
          </cell>
          <cell r="DM175">
            <v>-27.542999999999999</v>
          </cell>
          <cell r="DN175">
            <v>-17.114000000000001</v>
          </cell>
          <cell r="DO175">
            <v>-34.242999999999995</v>
          </cell>
          <cell r="DP175">
            <v>-17.931999999999999</v>
          </cell>
          <cell r="DQ175">
            <v>-45.541999999999994</v>
          </cell>
          <cell r="DR175">
            <v>-83.134</v>
          </cell>
          <cell r="DS175" t="str">
            <v>#N/A N/A</v>
          </cell>
          <cell r="DT175">
            <v>-161.29299926757812</v>
          </cell>
          <cell r="DU175">
            <v>-67.930000305175781</v>
          </cell>
          <cell r="DV175">
            <v>-76.515998840332031</v>
          </cell>
          <cell r="DW175">
            <v>-66.424003601074219</v>
          </cell>
          <cell r="DX175">
            <v>-60.909000396728516</v>
          </cell>
          <cell r="DY175">
            <v>-333.77999877929687</v>
          </cell>
          <cell r="DZ175">
            <v>2636.580078125</v>
          </cell>
          <cell r="EA175">
            <v>145.827</v>
          </cell>
          <cell r="EB175">
            <v>-118.09599999999999</v>
          </cell>
          <cell r="EC175">
            <v>-104.277</v>
          </cell>
          <cell r="ED175">
            <v>15.165999999999999</v>
          </cell>
          <cell r="EE175">
            <v>1019.0899999999999</v>
          </cell>
          <cell r="EF175">
            <v>828.74799999999993</v>
          </cell>
          <cell r="EG175">
            <v>970.38599999999997</v>
          </cell>
          <cell r="EH175" t="str">
            <v>#N/A N/A</v>
          </cell>
          <cell r="EI175">
            <v>4.7030000686645508</v>
          </cell>
          <cell r="EJ175">
            <v>3.4660000801086426</v>
          </cell>
          <cell r="EK175" t="str">
            <v>#N/A N/A</v>
          </cell>
          <cell r="EL175" t="str">
            <v>#N/A N/A</v>
          </cell>
          <cell r="EM175">
            <v>5.8210000991821289</v>
          </cell>
          <cell r="EN175">
            <v>1962.991943359375</v>
          </cell>
          <cell r="EO175">
            <v>0</v>
          </cell>
          <cell r="EP175">
            <v>1737.9789999999998</v>
          </cell>
          <cell r="EQ175">
            <v>551.23899999999992</v>
          </cell>
          <cell r="ER175">
            <v>2274.748</v>
          </cell>
          <cell r="ES175">
            <v>1441.528</v>
          </cell>
          <cell r="ET175">
            <v>1096.838</v>
          </cell>
          <cell r="EU175">
            <v>876.404</v>
          </cell>
          <cell r="EV175">
            <v>1053.0329999999999</v>
          </cell>
          <cell r="EW175" t="str">
            <v>#N/A N/A</v>
          </cell>
          <cell r="EX175">
            <v>0</v>
          </cell>
          <cell r="EY175" t="str">
            <v>#N/A N/A</v>
          </cell>
          <cell r="EZ175">
            <v>43.257999420166016</v>
          </cell>
          <cell r="FA175" t="str">
            <v>#N/A N/A</v>
          </cell>
          <cell r="FB175" t="str">
            <v>#N/A N/A</v>
          </cell>
          <cell r="FC175">
            <v>0</v>
          </cell>
          <cell r="FD175">
            <v>0</v>
          </cell>
          <cell r="FE175" t="str">
            <v>#N/A N/A</v>
          </cell>
          <cell r="FF175" t="str">
            <v>#N/A N/A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L175" t="str">
            <v>#N/A N/A</v>
          </cell>
          <cell r="FM175">
            <v>0</v>
          </cell>
          <cell r="FN175" t="str">
            <v>#N/A N/A</v>
          </cell>
          <cell r="FO175" t="str">
            <v>#N/A N/A</v>
          </cell>
          <cell r="FP175" t="str">
            <v>#N/A N/A</v>
          </cell>
          <cell r="FQ175" t="str">
            <v>#N/A N/A</v>
          </cell>
          <cell r="FR175">
            <v>0</v>
          </cell>
          <cell r="FS175">
            <v>0</v>
          </cell>
          <cell r="FT175">
            <v>3971.4559999999997</v>
          </cell>
          <cell r="FU175">
            <v>4266.5209999999997</v>
          </cell>
          <cell r="FV175">
            <v>2432.2339999999999</v>
          </cell>
          <cell r="FW175">
            <v>3669.0789999999997</v>
          </cell>
          <cell r="FX175">
            <v>4068.6659999999997</v>
          </cell>
          <cell r="FY175">
            <v>4134.9949999999999</v>
          </cell>
          <cell r="FZ175">
            <v>3776.105</v>
          </cell>
          <cell r="GA175" t="str">
            <v>#N/A N/A</v>
          </cell>
          <cell r="GB175" t="str">
            <v>#N/A N/A</v>
          </cell>
          <cell r="GC175" t="str">
            <v>#N/A N/A</v>
          </cell>
          <cell r="GD175" t="str">
            <v>#N/A N/A</v>
          </cell>
          <cell r="GE175" t="str">
            <v>#N/A N/A</v>
          </cell>
          <cell r="GF175" t="str">
            <v>#N/A N/A</v>
          </cell>
          <cell r="GG175" t="str">
            <v>#N/A N/A</v>
          </cell>
          <cell r="GH175" t="str">
            <v>#N/A N/A</v>
          </cell>
          <cell r="GI175" t="str">
            <v>#N/A N/A</v>
          </cell>
          <cell r="GJ175" t="str">
            <v>#N/A N/A</v>
          </cell>
          <cell r="GK175" t="str">
            <v>#N/A N/A</v>
          </cell>
          <cell r="GL175" t="str">
            <v>#N/A N/A</v>
          </cell>
          <cell r="GM175" t="str">
            <v>#N/A N/A</v>
          </cell>
          <cell r="GN175" t="str">
            <v>#N/A N/A</v>
          </cell>
          <cell r="GO175" t="str">
            <v>#N/A N/A</v>
          </cell>
          <cell r="GP175" t="str">
            <v>#N/A N/A</v>
          </cell>
          <cell r="GQ175" t="str">
            <v>#N/A N/A</v>
          </cell>
          <cell r="GR175" t="str">
            <v>#N/A N/A</v>
          </cell>
          <cell r="GS175" t="str">
            <v>#N/A N/A</v>
          </cell>
          <cell r="GT175" t="str">
            <v>#N/A N/A</v>
          </cell>
          <cell r="GU175" t="str">
            <v>#N/A N/A</v>
          </cell>
          <cell r="GV175" t="str">
            <v>#N/A N/A</v>
          </cell>
          <cell r="GW175" t="str">
            <v>#N/A N/A</v>
          </cell>
          <cell r="GX175" t="str">
            <v>#N/A N/A</v>
          </cell>
          <cell r="GY175" t="str">
            <v>#N/A N/A</v>
          </cell>
          <cell r="GZ175" t="str">
            <v>#N/A N/A</v>
          </cell>
          <cell r="HA175" t="str">
            <v>#N/A N/A</v>
          </cell>
          <cell r="HB175" t="str">
            <v>#N/A N/A</v>
          </cell>
          <cell r="HC175" t="str">
            <v>#N/A N/A</v>
          </cell>
          <cell r="HD175" t="str">
            <v>#N/A N/A</v>
          </cell>
          <cell r="HE175" t="str">
            <v>#N/A N/A</v>
          </cell>
          <cell r="HF175">
            <v>0</v>
          </cell>
          <cell r="HG175" t="str">
            <v>#N/A N/A</v>
          </cell>
          <cell r="HH175" t="str">
            <v>#N/A N/A</v>
          </cell>
          <cell r="HI175" t="str">
            <v>#N/A N/A</v>
          </cell>
          <cell r="HJ175" t="str">
            <v>#N/A N/A</v>
          </cell>
          <cell r="HK175" t="str">
            <v>#N/A N/A</v>
          </cell>
          <cell r="HL175">
            <v>0</v>
          </cell>
          <cell r="HM175">
            <v>0</v>
          </cell>
          <cell r="HN175">
            <v>0</v>
          </cell>
          <cell r="HO175">
            <v>0</v>
          </cell>
          <cell r="HP175">
            <v>0</v>
          </cell>
          <cell r="HQ175">
            <v>0</v>
          </cell>
          <cell r="HR175">
            <v>0</v>
          </cell>
          <cell r="HS175">
            <v>0</v>
          </cell>
          <cell r="HT175" t="str">
            <v>#N/A N/A</v>
          </cell>
          <cell r="HU175">
            <v>2367.905029296875</v>
          </cell>
          <cell r="HV175">
            <v>2388.574951171875</v>
          </cell>
          <cell r="HW175">
            <v>2311.25</v>
          </cell>
          <cell r="HX175">
            <v>2342.527099609375</v>
          </cell>
          <cell r="HY175">
            <v>2314.8291015625</v>
          </cell>
          <cell r="HZ175">
            <v>2422.0830078125</v>
          </cell>
          <cell r="IA175">
            <v>7407.76611328125</v>
          </cell>
          <cell r="IB175">
            <v>5916.0099999999993</v>
          </cell>
          <cell r="IC175">
            <v>5006.5129999999999</v>
          </cell>
          <cell r="ID175">
            <v>4900.4430000000002</v>
          </cell>
          <cell r="IE175">
            <v>5810.0159999999996</v>
          </cell>
          <cell r="IF175">
            <v>6826.915</v>
          </cell>
          <cell r="IG175">
            <v>6878.3879999999999</v>
          </cell>
          <cell r="IH175">
            <v>7423.7159999999994</v>
          </cell>
          <cell r="II175" t="str">
            <v>#N/A N/A</v>
          </cell>
          <cell r="IJ175" t="str">
            <v>#N/A N/A</v>
          </cell>
          <cell r="IK175" t="str">
            <v>#N/A N/A</v>
          </cell>
          <cell r="IL175" t="str">
            <v>#N/A N/A</v>
          </cell>
          <cell r="IM175" t="str">
            <v>#N/A N/A</v>
          </cell>
          <cell r="IN175" t="str">
            <v>#N/A N/A</v>
          </cell>
          <cell r="IO175" t="str">
            <v>#N/A N/A</v>
          </cell>
          <cell r="IP175" t="str">
            <v>#N/A N/A</v>
          </cell>
          <cell r="IQ175" t="str">
            <v>#N/A N/A</v>
          </cell>
          <cell r="IR175" t="str">
            <v>#N/A N/A</v>
          </cell>
          <cell r="IS175" t="str">
            <v>#N/A N/A</v>
          </cell>
          <cell r="IT175" t="str">
            <v>#N/A N/A</v>
          </cell>
          <cell r="IU175" t="str">
            <v>#N/A N/A</v>
          </cell>
          <cell r="IV175" t="str">
            <v>#N/A N/A</v>
          </cell>
          <cell r="IW175" t="str">
            <v>#N/A N/A</v>
          </cell>
          <cell r="IX175" t="str">
            <v>#N/A N/A</v>
          </cell>
          <cell r="IY175">
            <v>0</v>
          </cell>
          <cell r="IZ175" t="str">
            <v>#N/A N/A</v>
          </cell>
          <cell r="JA175" t="str">
            <v>#N/A N/A</v>
          </cell>
          <cell r="JB175" t="str">
            <v>#N/A N/A</v>
          </cell>
          <cell r="JC175" t="str">
            <v>#N/A N/A</v>
          </cell>
          <cell r="JD175">
            <v>0</v>
          </cell>
          <cell r="JE175">
            <v>0</v>
          </cell>
          <cell r="JF175">
            <v>0</v>
          </cell>
          <cell r="JG175">
            <v>0</v>
          </cell>
          <cell r="JH175">
            <v>0</v>
          </cell>
          <cell r="JI175">
            <v>0</v>
          </cell>
          <cell r="JJ175">
            <v>0</v>
          </cell>
          <cell r="JK175">
            <v>0</v>
          </cell>
          <cell r="JL175">
            <v>0</v>
          </cell>
          <cell r="JM175" t="str">
            <v>#N/A N/A</v>
          </cell>
          <cell r="JN175">
            <v>4.0650001168251038</v>
          </cell>
          <cell r="JO175">
            <v>9.3399996235966682</v>
          </cell>
          <cell r="JP175">
            <v>8.5319995880126953</v>
          </cell>
          <cell r="JQ175">
            <v>23.336000442504883</v>
          </cell>
          <cell r="JR175">
            <v>7.8439998626708984</v>
          </cell>
          <cell r="JS175">
            <v>278.16099214553833</v>
          </cell>
          <cell r="JT175">
            <v>3866.2059326171875</v>
          </cell>
          <cell r="JU175">
            <v>2389.357</v>
          </cell>
          <cell r="JV175">
            <v>2416.489</v>
          </cell>
          <cell r="JW175">
            <v>2414.6959999999999</v>
          </cell>
          <cell r="JX175">
            <v>2412.7999999999997</v>
          </cell>
          <cell r="JY175">
            <v>2716.337</v>
          </cell>
          <cell r="JZ175">
            <v>2215.0039999999999</v>
          </cell>
          <cell r="KA175">
            <v>2082.643</v>
          </cell>
          <cell r="KB175" t="str">
            <v>#N/A N/A</v>
          </cell>
          <cell r="KC175">
            <v>0</v>
          </cell>
          <cell r="KD175" t="str">
            <v>#N/A N/A</v>
          </cell>
          <cell r="KE175" t="str">
            <v>#N/A N/A</v>
          </cell>
          <cell r="KF175" t="str">
            <v>#N/A N/A</v>
          </cell>
          <cell r="KG175" t="str">
            <v>#N/A N/A</v>
          </cell>
          <cell r="KH175">
            <v>0</v>
          </cell>
          <cell r="KI175">
            <v>0</v>
          </cell>
          <cell r="KJ175">
            <v>0</v>
          </cell>
          <cell r="KK175">
            <v>0</v>
          </cell>
          <cell r="KL175">
            <v>0</v>
          </cell>
          <cell r="KM175">
            <v>0</v>
          </cell>
          <cell r="KN175">
            <v>0</v>
          </cell>
          <cell r="KO175">
            <v>0</v>
          </cell>
          <cell r="KP175">
            <v>0</v>
          </cell>
          <cell r="KQ175" t="str">
            <v>#N/A N/A</v>
          </cell>
          <cell r="KR175">
            <v>2363.8399047851562</v>
          </cell>
          <cell r="KS175">
            <v>2379.2348785400391</v>
          </cell>
          <cell r="KT175">
            <v>2302.7178802490234</v>
          </cell>
          <cell r="KU175">
            <v>2319.1910018920898</v>
          </cell>
          <cell r="KV175">
            <v>2306.9851188659668</v>
          </cell>
          <cell r="KW175">
            <v>2143.9219360351562</v>
          </cell>
          <cell r="KX175">
            <v>3541.5599365234375</v>
          </cell>
          <cell r="KY175">
            <v>3526.6529999999998</v>
          </cell>
          <cell r="KZ175">
            <v>2590.0239999999999</v>
          </cell>
          <cell r="LA175">
            <v>2485.7469999999998</v>
          </cell>
          <cell r="LB175">
            <v>3397.2159999999999</v>
          </cell>
          <cell r="LC175">
            <v>4110.5779999999995</v>
          </cell>
          <cell r="LD175">
            <v>4663.384</v>
          </cell>
          <cell r="LE175">
            <v>5341.0729999999994</v>
          </cell>
          <cell r="LF175" t="str">
            <v>#N/A N/A</v>
          </cell>
          <cell r="LG175">
            <v>0</v>
          </cell>
          <cell r="LH175" t="str">
            <v>#N/A N/A</v>
          </cell>
          <cell r="LI175" t="str">
            <v>#N/A N/A</v>
          </cell>
          <cell r="LJ175">
            <v>0</v>
          </cell>
          <cell r="LK175">
            <v>0</v>
          </cell>
          <cell r="LL175">
            <v>0</v>
          </cell>
          <cell r="LM175">
            <v>0</v>
          </cell>
          <cell r="LN175" t="str">
            <v>#N/A N/A</v>
          </cell>
          <cell r="LO175" t="str">
            <v>#N/A N/A</v>
          </cell>
          <cell r="LP175">
            <v>0</v>
          </cell>
          <cell r="LQ175">
            <v>0</v>
          </cell>
          <cell r="LR175">
            <v>0</v>
          </cell>
          <cell r="LS175">
            <v>0</v>
          </cell>
          <cell r="LT175">
            <v>0</v>
          </cell>
          <cell r="LU175" t="str">
            <v>#N/A N/A</v>
          </cell>
          <cell r="LV175" t="str">
            <v>#N/A N/A</v>
          </cell>
          <cell r="LW175" t="str">
            <v>#N/A N/A</v>
          </cell>
          <cell r="LX175" t="str">
            <v>#N/A N/A</v>
          </cell>
          <cell r="LY175" t="str">
            <v>#N/A N/A</v>
          </cell>
          <cell r="LZ175" t="str">
            <v>#N/A N/A</v>
          </cell>
          <cell r="MA175" t="str">
            <v>#N/A N/A</v>
          </cell>
          <cell r="MB175" t="str">
            <v>#N/A N/A</v>
          </cell>
          <cell r="MC175" t="str">
            <v>#N/A N/A</v>
          </cell>
          <cell r="MD175" t="str">
            <v>#N/A N/A</v>
          </cell>
          <cell r="ME175" t="str">
            <v>#N/A N/A</v>
          </cell>
          <cell r="MF175" t="str">
            <v>#N/A N/A</v>
          </cell>
          <cell r="MG175" t="str">
            <v>#N/A N/A</v>
          </cell>
          <cell r="MH175" t="str">
            <v>#N/A N/A</v>
          </cell>
          <cell r="MI175" t="str">
            <v>#N/A N/A</v>
          </cell>
          <cell r="MJ175" t="str">
            <v>#N/A N/A</v>
          </cell>
          <cell r="MK175" t="str">
            <v>#N/A N/A</v>
          </cell>
          <cell r="ML175" t="str">
            <v>#N/A N/A</v>
          </cell>
          <cell r="MM175" t="str">
            <v>#N/A N/A</v>
          </cell>
          <cell r="MN175" t="str">
            <v>#N/A N/A</v>
          </cell>
          <cell r="MO175" t="str">
            <v>#N/A N/A</v>
          </cell>
          <cell r="MP175" t="str">
            <v>#N/A N/A</v>
          </cell>
          <cell r="MQ175" t="str">
            <v>#N/A N/A</v>
          </cell>
          <cell r="MR175" t="str">
            <v>#N/A N/A</v>
          </cell>
          <cell r="MS175" t="str">
            <v>#N/A N/A</v>
          </cell>
          <cell r="MT175" t="str">
            <v>#N/A N/A</v>
          </cell>
          <cell r="MU175" t="str">
            <v>#N/A N/A</v>
          </cell>
          <cell r="MV175" t="str">
            <v>#N/A N/A</v>
          </cell>
          <cell r="MW175" t="str">
            <v>#N/A N/A</v>
          </cell>
          <cell r="MX175" t="str">
            <v>#N/A N/A</v>
          </cell>
          <cell r="MY175" t="str">
            <v>#N/A N/A</v>
          </cell>
          <cell r="MZ175">
            <v>-2953.868896484375</v>
          </cell>
          <cell r="NA175" t="str">
            <v>#N/A N/A</v>
          </cell>
          <cell r="NB175" t="str">
            <v>#N/A N/A</v>
          </cell>
          <cell r="NC175">
            <v>0</v>
          </cell>
          <cell r="ND175">
            <v>0</v>
          </cell>
          <cell r="NE175">
            <v>0</v>
          </cell>
          <cell r="NF175">
            <v>0</v>
          </cell>
          <cell r="NG175" t="str">
            <v>#N/A N/A</v>
          </cell>
          <cell r="NH175" t="str">
            <v>#N/A N/A</v>
          </cell>
          <cell r="NI175">
            <v>0</v>
          </cell>
          <cell r="NJ175">
            <v>0</v>
          </cell>
          <cell r="NK175">
            <v>0</v>
          </cell>
          <cell r="NL175">
            <v>-321.69399999999996</v>
          </cell>
          <cell r="NM175">
            <v>-250.20699999999999</v>
          </cell>
          <cell r="NN175" t="str">
            <v>#N/A N/A</v>
          </cell>
          <cell r="NO175">
            <v>3.434999942779541</v>
          </cell>
          <cell r="NP175">
            <v>3.5199999809265137</v>
          </cell>
          <cell r="NQ175">
            <v>3.4340000152587891</v>
          </cell>
          <cell r="NR175">
            <v>0</v>
          </cell>
          <cell r="NS175">
            <v>0</v>
          </cell>
          <cell r="NT175">
            <v>0</v>
          </cell>
          <cell r="NU175">
            <v>0</v>
          </cell>
          <cell r="NV175" t="str">
            <v>#N/A N/A</v>
          </cell>
          <cell r="NW175" t="str">
            <v>#N/A N/A</v>
          </cell>
          <cell r="NX175" t="str">
            <v>#N/A N/A</v>
          </cell>
          <cell r="NY175" t="str">
            <v>#N/A N/A</v>
          </cell>
          <cell r="NZ175" t="str">
            <v>#N/A N/A</v>
          </cell>
          <cell r="OA175" t="str">
            <v>#N/A N/A</v>
          </cell>
          <cell r="OB175" t="str">
            <v>#N/A N/A</v>
          </cell>
          <cell r="OC175" t="str">
            <v>#N/A N/A</v>
          </cell>
          <cell r="OD175" t="str">
            <v>CLP</v>
          </cell>
        </row>
        <row r="176">
          <cell r="C176" t="str">
            <v>BOVALPO</v>
          </cell>
          <cell r="D176" t="str">
            <v>#N/A N/A</v>
          </cell>
          <cell r="E176" t="str">
            <v>#N/A N/A</v>
          </cell>
          <cell r="F176" t="str">
            <v>#N/A N/A</v>
          </cell>
          <cell r="G176" t="str">
            <v>#N/A N/A</v>
          </cell>
          <cell r="H176">
            <v>271.33700561523437</v>
          </cell>
          <cell r="I176">
            <v>412.77999877929687</v>
          </cell>
          <cell r="J176">
            <v>455.36199951171875</v>
          </cell>
          <cell r="K176">
            <v>405.7919921875</v>
          </cell>
          <cell r="L176">
            <v>448.16699999999997</v>
          </cell>
          <cell r="M176">
            <v>473.49</v>
          </cell>
          <cell r="N176">
            <v>485.41</v>
          </cell>
          <cell r="O176">
            <v>472.91199999999998</v>
          </cell>
          <cell r="P176">
            <v>417.74799999999999</v>
          </cell>
          <cell r="Q176">
            <v>534.03200000000004</v>
          </cell>
          <cell r="R176" t="str">
            <v>#N/A N/A</v>
          </cell>
          <cell r="S176" t="str">
            <v>#N/A N/A</v>
          </cell>
          <cell r="T176" t="str">
            <v>#N/A N/A</v>
          </cell>
          <cell r="U176" t="str">
            <v>#N/A N/A</v>
          </cell>
          <cell r="V176" t="str">
            <v>#N/A N/A</v>
          </cell>
          <cell r="W176" t="str">
            <v>#N/A N/A</v>
          </cell>
          <cell r="X176" t="str">
            <v>#N/A N/A</v>
          </cell>
          <cell r="Y176" t="str">
            <v>#N/A N/A</v>
          </cell>
          <cell r="Z176" t="str">
            <v>#N/A N/A</v>
          </cell>
          <cell r="AA176" t="str">
            <v>#N/A N/A</v>
          </cell>
          <cell r="AB176" t="str">
            <v>#N/A N/A</v>
          </cell>
          <cell r="AC176" t="str">
            <v>#N/A N/A</v>
          </cell>
          <cell r="AD176" t="str">
            <v>#N/A N/A</v>
          </cell>
          <cell r="AE176" t="str">
            <v>#N/A N/A</v>
          </cell>
          <cell r="AF176" t="str">
            <v>#N/A N/A</v>
          </cell>
          <cell r="AG176" t="str">
            <v>#N/A N/A</v>
          </cell>
          <cell r="AH176" t="str">
            <v>#N/A N/A</v>
          </cell>
          <cell r="AI176" t="str">
            <v>#N/A N/A</v>
          </cell>
          <cell r="AJ176" t="str">
            <v>#N/A N/A</v>
          </cell>
          <cell r="AK176" t="str">
            <v>#N/A N/A</v>
          </cell>
          <cell r="AL176">
            <v>40.199005126953125</v>
          </cell>
          <cell r="AM176">
            <v>110.04899597167969</v>
          </cell>
          <cell r="AN176">
            <v>79.157001495361328</v>
          </cell>
          <cell r="AO176">
            <v>86.068000793457031</v>
          </cell>
          <cell r="AP176">
            <v>101.221</v>
          </cell>
          <cell r="AQ176">
            <v>59.124999999999993</v>
          </cell>
          <cell r="AR176">
            <v>87.103999999999999</v>
          </cell>
          <cell r="AS176">
            <v>-266.13599999999997</v>
          </cell>
          <cell r="AT176">
            <v>13.763000000000005</v>
          </cell>
          <cell r="AU176">
            <v>116.25200000000001</v>
          </cell>
          <cell r="AV176" t="str">
            <v>#N/A N/A</v>
          </cell>
          <cell r="AW176" t="str">
            <v>#N/A N/A</v>
          </cell>
          <cell r="AX176" t="str">
            <v>#N/A N/A</v>
          </cell>
          <cell r="AY176" t="str">
            <v>#N/A N/A</v>
          </cell>
          <cell r="AZ176" t="str">
            <v>#N/A N/A</v>
          </cell>
          <cell r="BA176">
            <v>-84.601997375488281</v>
          </cell>
          <cell r="BB176">
            <v>-44.004001617431641</v>
          </cell>
          <cell r="BC176">
            <v>-45.9010009765625</v>
          </cell>
          <cell r="BD176">
            <v>-19.245000839233398</v>
          </cell>
          <cell r="BE176">
            <v>-12.770999999999999</v>
          </cell>
          <cell r="BF176">
            <v>-49.163999999999994</v>
          </cell>
          <cell r="BG176">
            <v>-20.262</v>
          </cell>
          <cell r="BH176">
            <v>-382.46099999999996</v>
          </cell>
          <cell r="BI176">
            <v>-113.988</v>
          </cell>
          <cell r="BJ176">
            <v>-8.3859999999999992</v>
          </cell>
          <cell r="BK176" t="str">
            <v>#N/A N/A</v>
          </cell>
          <cell r="BL176" t="str">
            <v>#N/A N/A</v>
          </cell>
          <cell r="BM176" t="str">
            <v>#N/A N/A</v>
          </cell>
          <cell r="BN176" t="str">
            <v>#N/A N/A</v>
          </cell>
          <cell r="BO176" t="str">
            <v>#N/A N/A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 t="str">
            <v>#N/A N/A</v>
          </cell>
          <cell r="CA176" t="str">
            <v>#N/A N/A</v>
          </cell>
          <cell r="CB176" t="str">
            <v>#N/A N/A</v>
          </cell>
          <cell r="CC176" t="str">
            <v>#N/A N/A</v>
          </cell>
          <cell r="CD176" t="str">
            <v>#N/A N/A</v>
          </cell>
          <cell r="CE176" t="str">
            <v>#N/A N/A</v>
          </cell>
          <cell r="CF176" t="str">
            <v>#N/A N/A</v>
          </cell>
          <cell r="CG176" t="str">
            <v>#N/A N/A</v>
          </cell>
          <cell r="CH176" t="str">
            <v>#N/A N/A</v>
          </cell>
          <cell r="CI176" t="str">
            <v>#N/A N/A</v>
          </cell>
          <cell r="CJ176" t="str">
            <v>#N/A N/A</v>
          </cell>
          <cell r="CK176" t="str">
            <v>#N/A N/A</v>
          </cell>
          <cell r="CL176" t="str">
            <v>#N/A N/A</v>
          </cell>
          <cell r="CM176" t="str">
            <v>#N/A N/A</v>
          </cell>
          <cell r="CN176" t="str">
            <v>#N/A N/A</v>
          </cell>
          <cell r="CO176" t="str">
            <v>#N/A N/A</v>
          </cell>
          <cell r="CP176" t="str">
            <v>#N/A N/A</v>
          </cell>
          <cell r="CQ176" t="str">
            <v>#N/A N/A</v>
          </cell>
          <cell r="CR176" t="str">
            <v>#N/A N/A</v>
          </cell>
          <cell r="CS176" t="str">
            <v>#N/A N/A</v>
          </cell>
          <cell r="CT176">
            <v>-12.601997375488281</v>
          </cell>
          <cell r="CU176">
            <v>-2.0930023193359375</v>
          </cell>
          <cell r="CV176">
            <v>-5.7410011291503906</v>
          </cell>
          <cell r="CW176">
            <v>3.3429985046386719</v>
          </cell>
          <cell r="CX176">
            <v>-12.771000000000001</v>
          </cell>
          <cell r="CY176">
            <v>-49.164000000000001</v>
          </cell>
          <cell r="CZ176">
            <v>-20.262</v>
          </cell>
          <cell r="DA176">
            <v>-382.46100000000001</v>
          </cell>
          <cell r="DB176">
            <v>-113.988</v>
          </cell>
          <cell r="DC176">
            <v>-8.3859999999999992</v>
          </cell>
          <cell r="DD176" t="str">
            <v>#N/A N/A</v>
          </cell>
          <cell r="DE176" t="str">
            <v>#N/A N/A</v>
          </cell>
          <cell r="DF176" t="str">
            <v>#N/A N/A</v>
          </cell>
          <cell r="DG176" t="str">
            <v>#N/A N/A</v>
          </cell>
          <cell r="DH176" t="str">
            <v>#N/A N/A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 t="str">
            <v>#N/A N/A</v>
          </cell>
          <cell r="DT176" t="str">
            <v>#N/A N/A</v>
          </cell>
          <cell r="DU176" t="str">
            <v>#N/A N/A</v>
          </cell>
          <cell r="DV176" t="str">
            <v>#N/A N/A</v>
          </cell>
          <cell r="DW176" t="str">
            <v>#N/A N/A</v>
          </cell>
          <cell r="DX176">
            <v>-12.60200023651123</v>
          </cell>
          <cell r="DY176">
            <v>-2.0929999351501465</v>
          </cell>
          <cell r="DZ176">
            <v>-5.7410001754760742</v>
          </cell>
          <cell r="EA176">
            <v>3.3429999351501465</v>
          </cell>
          <cell r="EB176">
            <v>-12.770999999999999</v>
          </cell>
          <cell r="EC176">
            <v>-49.163999999999994</v>
          </cell>
          <cell r="ED176">
            <v>-20.262</v>
          </cell>
          <cell r="EE176">
            <v>-382.46099999999996</v>
          </cell>
          <cell r="EF176">
            <v>-113.988</v>
          </cell>
          <cell r="EG176">
            <v>-8.3859999999999992</v>
          </cell>
          <cell r="EH176" t="str">
            <v>#N/A N/A</v>
          </cell>
          <cell r="EI176" t="str">
            <v>#N/A N/A</v>
          </cell>
          <cell r="EJ176" t="str">
            <v>#N/A N/A</v>
          </cell>
          <cell r="EK176" t="str">
            <v>#N/A N/A</v>
          </cell>
          <cell r="EL176" t="str">
            <v>#N/A N/A</v>
          </cell>
          <cell r="EM176">
            <v>17.516000747680664</v>
          </cell>
          <cell r="EN176">
            <v>38.662998199462891</v>
          </cell>
          <cell r="EO176">
            <v>79.803001403808594</v>
          </cell>
          <cell r="EP176">
            <v>55.397998809814453</v>
          </cell>
          <cell r="EQ176">
            <v>143.02500000000001</v>
          </cell>
          <cell r="ER176">
            <v>48.347000000000001</v>
          </cell>
          <cell r="ES176">
            <v>79.48599999999999</v>
          </cell>
          <cell r="ET176">
            <v>89.966999999999999</v>
          </cell>
          <cell r="EU176">
            <v>32.24</v>
          </cell>
          <cell r="EV176">
            <v>76.581999999999994</v>
          </cell>
          <cell r="EW176" t="str">
            <v>#N/A N/A</v>
          </cell>
          <cell r="EX176" t="str">
            <v>#N/A N/A</v>
          </cell>
          <cell r="EY176" t="str">
            <v>#N/A N/A</v>
          </cell>
          <cell r="EZ176" t="str">
            <v>#N/A N/A</v>
          </cell>
          <cell r="FA176" t="str">
            <v>#N/A N/A</v>
          </cell>
          <cell r="FB176">
            <v>142.51300048828125</v>
          </cell>
          <cell r="FC176">
            <v>82.333999633789063</v>
          </cell>
          <cell r="FD176">
            <v>32.464000701904297</v>
          </cell>
          <cell r="FE176">
            <v>55.326000213623047</v>
          </cell>
          <cell r="FF176">
            <v>1.0349999999999999</v>
          </cell>
          <cell r="FG176">
            <v>202.27099999999999</v>
          </cell>
          <cell r="FH176">
            <v>215.51399999999998</v>
          </cell>
          <cell r="FI176">
            <v>15.7</v>
          </cell>
          <cell r="FJ176">
            <v>13.2</v>
          </cell>
          <cell r="FK176">
            <v>29.785999999999998</v>
          </cell>
          <cell r="FL176" t="str">
            <v>#N/A N/A</v>
          </cell>
          <cell r="FM176" t="str">
            <v>#N/A N/A</v>
          </cell>
          <cell r="FN176" t="str">
            <v>#N/A N/A</v>
          </cell>
          <cell r="FO176" t="str">
            <v>#N/A N/A</v>
          </cell>
          <cell r="FP176" t="str">
            <v>#N/A N/A</v>
          </cell>
          <cell r="FQ176">
            <v>71.222000122070313</v>
          </cell>
          <cell r="FR176">
            <v>149.55999755859375</v>
          </cell>
          <cell r="FS176">
            <v>161.302001953125</v>
          </cell>
          <cell r="FT176">
            <v>165.91200256347656</v>
          </cell>
          <cell r="FU176">
            <v>187.751</v>
          </cell>
          <cell r="FV176">
            <v>234.67599999999999</v>
          </cell>
          <cell r="FW176">
            <v>230.63299999999998</v>
          </cell>
          <cell r="FX176">
            <v>67.713999999999999</v>
          </cell>
          <cell r="FY176">
            <v>116.375</v>
          </cell>
          <cell r="FZ176">
            <v>35.542000000000002</v>
          </cell>
          <cell r="GA176" t="str">
            <v>#N/A N/A</v>
          </cell>
          <cell r="GB176" t="str">
            <v>#N/A N/A</v>
          </cell>
          <cell r="GC176" t="str">
            <v>#N/A N/A</v>
          </cell>
          <cell r="GD176" t="str">
            <v>#N/A N/A</v>
          </cell>
          <cell r="GE176" t="str">
            <v>#N/A N/A</v>
          </cell>
          <cell r="GF176" t="str">
            <v>#N/A N/A</v>
          </cell>
          <cell r="GG176" t="str">
            <v>#N/A N/A</v>
          </cell>
          <cell r="GH176" t="str">
            <v>#N/A N/A</v>
          </cell>
          <cell r="GI176" t="str">
            <v>#N/A N/A</v>
          </cell>
          <cell r="GJ176" t="str">
            <v>#N/A N/A</v>
          </cell>
          <cell r="GK176" t="str">
            <v>#N/A N/A</v>
          </cell>
          <cell r="GL176" t="str">
            <v>#N/A N/A</v>
          </cell>
          <cell r="GM176" t="str">
            <v>#N/A N/A</v>
          </cell>
          <cell r="GN176" t="str">
            <v>#N/A N/A</v>
          </cell>
          <cell r="GO176" t="str">
            <v>#N/A N/A</v>
          </cell>
          <cell r="GP176" t="str">
            <v>#N/A N/A</v>
          </cell>
          <cell r="GQ176" t="str">
            <v>#N/A N/A</v>
          </cell>
          <cell r="GR176" t="str">
            <v>#N/A N/A</v>
          </cell>
          <cell r="GS176" t="str">
            <v>#N/A N/A</v>
          </cell>
          <cell r="GT176" t="str">
            <v>#N/A N/A</v>
          </cell>
          <cell r="GU176" t="str">
            <v>#N/A N/A</v>
          </cell>
          <cell r="GV176" t="str">
            <v>#N/A N/A</v>
          </cell>
          <cell r="GW176" t="str">
            <v>#N/A N/A</v>
          </cell>
          <cell r="GX176" t="str">
            <v>#N/A N/A</v>
          </cell>
          <cell r="GY176" t="str">
            <v>#N/A N/A</v>
          </cell>
          <cell r="GZ176" t="str">
            <v>#N/A N/A</v>
          </cell>
          <cell r="HA176" t="str">
            <v>#N/A N/A</v>
          </cell>
          <cell r="HB176" t="str">
            <v>#N/A N/A</v>
          </cell>
          <cell r="HC176" t="str">
            <v>#N/A N/A</v>
          </cell>
          <cell r="HD176" t="str">
            <v>#N/A N/A</v>
          </cell>
          <cell r="HE176" t="str">
            <v>#N/A N/A</v>
          </cell>
          <cell r="HF176" t="str">
            <v>#N/A N/A</v>
          </cell>
          <cell r="HG176" t="str">
            <v>#N/A N/A</v>
          </cell>
          <cell r="HH176" t="str">
            <v>#N/A N/A</v>
          </cell>
          <cell r="HI176" t="str">
            <v>#N/A N/A</v>
          </cell>
          <cell r="HJ176">
            <v>559.0150146484375</v>
          </cell>
          <cell r="HK176">
            <v>572.4219970703125</v>
          </cell>
          <cell r="HL176">
            <v>599.5260009765625</v>
          </cell>
          <cell r="HM176">
            <v>564.46197509765625</v>
          </cell>
          <cell r="HN176">
            <v>1147.636</v>
          </cell>
          <cell r="HO176">
            <v>1168.8779999999999</v>
          </cell>
          <cell r="HP176">
            <v>1168.7279999999998</v>
          </cell>
          <cell r="HQ176">
            <v>1153.325</v>
          </cell>
          <cell r="HR176">
            <v>1132.6879999999999</v>
          </cell>
          <cell r="HS176">
            <v>1112.3679999999999</v>
          </cell>
          <cell r="HT176" t="str">
            <v>#N/A N/A</v>
          </cell>
          <cell r="HU176" t="str">
            <v>#N/A N/A</v>
          </cell>
          <cell r="HV176" t="str">
            <v>#N/A N/A</v>
          </cell>
          <cell r="HW176" t="str">
            <v>#N/A N/A</v>
          </cell>
          <cell r="HX176" t="str">
            <v>#N/A N/A</v>
          </cell>
          <cell r="HY176">
            <v>962.6400146484375</v>
          </cell>
          <cell r="HZ176">
            <v>1023.6500244140625</v>
          </cell>
          <cell r="IA176">
            <v>1067.83203125</v>
          </cell>
          <cell r="IB176">
            <v>1018.1539916992187</v>
          </cell>
          <cell r="IC176">
            <v>2653.4479999999999</v>
          </cell>
          <cell r="ID176">
            <v>2805.0039999999999</v>
          </cell>
          <cell r="IE176">
            <v>2867.0859999999998</v>
          </cell>
          <cell r="IF176">
            <v>2474.2660000000001</v>
          </cell>
          <cell r="IG176">
            <v>2440.0149999999999</v>
          </cell>
          <cell r="IH176">
            <v>2384.7469999999998</v>
          </cell>
          <cell r="II176" t="str">
            <v>#N/A N/A</v>
          </cell>
          <cell r="IJ176" t="str">
            <v>#N/A N/A</v>
          </cell>
          <cell r="IK176" t="str">
            <v>#N/A N/A</v>
          </cell>
          <cell r="IL176" t="str">
            <v>#N/A N/A</v>
          </cell>
          <cell r="IM176" t="str">
            <v>#N/A N/A</v>
          </cell>
          <cell r="IN176" t="str">
            <v>#N/A N/A</v>
          </cell>
          <cell r="IO176" t="str">
            <v>#N/A N/A</v>
          </cell>
          <cell r="IP176" t="str">
            <v>#N/A N/A</v>
          </cell>
          <cell r="IQ176" t="str">
            <v>#N/A N/A</v>
          </cell>
          <cell r="IR176" t="str">
            <v>#N/A N/A</v>
          </cell>
          <cell r="IS176" t="str">
            <v>#N/A N/A</v>
          </cell>
          <cell r="IT176" t="str">
            <v>#N/A N/A</v>
          </cell>
          <cell r="IU176" t="str">
            <v>#N/A N/A</v>
          </cell>
          <cell r="IV176" t="str">
            <v>#N/A N/A</v>
          </cell>
          <cell r="IW176" t="str">
            <v>#N/A N/A</v>
          </cell>
          <cell r="IX176" t="str">
            <v>#N/A N/A</v>
          </cell>
          <cell r="IY176" t="str">
            <v>#N/A N/A</v>
          </cell>
          <cell r="IZ176" t="str">
            <v>#N/A N/A</v>
          </cell>
          <cell r="JA176" t="str">
            <v>#N/A N/A</v>
          </cell>
          <cell r="JB176" t="str">
            <v>#N/A N/A</v>
          </cell>
          <cell r="JC176">
            <v>290.43099021911621</v>
          </cell>
          <cell r="JD176">
            <v>309.34501266479492</v>
          </cell>
          <cell r="JE176">
            <v>312.03900909423828</v>
          </cell>
          <cell r="JF176">
            <v>284.31100082397461</v>
          </cell>
          <cell r="JG176">
            <v>252.869</v>
          </cell>
          <cell r="JH176">
            <v>258.31900000000002</v>
          </cell>
          <cell r="JI176">
            <v>313.279</v>
          </cell>
          <cell r="JJ176">
            <v>380.19899999999996</v>
          </cell>
          <cell r="JK176">
            <v>373.67099999999999</v>
          </cell>
          <cell r="JL176">
            <v>353.56099999999998</v>
          </cell>
          <cell r="JM176" t="str">
            <v>#N/A N/A</v>
          </cell>
          <cell r="JN176" t="str">
            <v>#N/A N/A</v>
          </cell>
          <cell r="JO176" t="str">
            <v>#N/A N/A</v>
          </cell>
          <cell r="JP176" t="str">
            <v>#N/A N/A</v>
          </cell>
          <cell r="JQ176" t="str">
            <v>#N/A N/A</v>
          </cell>
          <cell r="JR176">
            <v>382.95199394226074</v>
          </cell>
          <cell r="JS176">
            <v>403.15801620483398</v>
          </cell>
          <cell r="JT176">
            <v>397.85700988769531</v>
          </cell>
          <cell r="JU176">
            <v>360.24599838256836</v>
          </cell>
          <cell r="JV176">
            <v>358.91300000000001</v>
          </cell>
          <cell r="JW176">
            <v>559.63299999999992</v>
          </cell>
          <cell r="JX176">
            <v>641.97700000000009</v>
          </cell>
          <cell r="JY176">
            <v>952.95600000000002</v>
          </cell>
          <cell r="JZ176">
            <v>1119.836</v>
          </cell>
          <cell r="KA176">
            <v>1072.954</v>
          </cell>
          <cell r="KB176" t="str">
            <v>#N/A N/A</v>
          </cell>
          <cell r="KC176" t="str">
            <v>#N/A N/A</v>
          </cell>
          <cell r="KD176" t="str">
            <v>#N/A N/A</v>
          </cell>
          <cell r="KE176" t="str">
            <v>#N/A N/A</v>
          </cell>
          <cell r="KF176" t="str">
            <v>#N/A N/A</v>
          </cell>
          <cell r="KG176">
            <v>0</v>
          </cell>
          <cell r="KH176">
            <v>0</v>
          </cell>
          <cell r="KI176">
            <v>0</v>
          </cell>
          <cell r="KJ176">
            <v>0</v>
          </cell>
          <cell r="KK176">
            <v>0</v>
          </cell>
          <cell r="KL176">
            <v>0</v>
          </cell>
          <cell r="KM176">
            <v>0</v>
          </cell>
          <cell r="KN176">
            <v>0</v>
          </cell>
          <cell r="KO176">
            <v>0</v>
          </cell>
          <cell r="KP176">
            <v>0</v>
          </cell>
          <cell r="KQ176" t="str">
            <v>#N/A N/A</v>
          </cell>
          <cell r="KR176" t="str">
            <v>#N/A N/A</v>
          </cell>
          <cell r="KS176" t="str">
            <v>#N/A N/A</v>
          </cell>
          <cell r="KT176" t="str">
            <v>#N/A N/A</v>
          </cell>
          <cell r="KU176" t="str">
            <v>#N/A N/A</v>
          </cell>
          <cell r="KV176">
            <v>579.68801879882812</v>
          </cell>
          <cell r="KW176">
            <v>620.49201965332031</v>
          </cell>
          <cell r="KX176">
            <v>669.97496795654297</v>
          </cell>
          <cell r="KY176">
            <v>657.90800857543945</v>
          </cell>
          <cell r="KZ176">
            <v>2294.5349999999999</v>
          </cell>
          <cell r="LA176">
            <v>2245.3710000000001</v>
          </cell>
          <cell r="LB176">
            <v>2225.1089999999999</v>
          </cell>
          <cell r="LC176">
            <v>1521.31</v>
          </cell>
          <cell r="LD176">
            <v>1320.1789999999999</v>
          </cell>
          <cell r="LE176">
            <v>1311.7930000000001</v>
          </cell>
          <cell r="LF176" t="str">
            <v>#N/A N/A</v>
          </cell>
          <cell r="LG176" t="str">
            <v>#N/A N/A</v>
          </cell>
          <cell r="LH176" t="str">
            <v>#N/A N/A</v>
          </cell>
          <cell r="LI176" t="str">
            <v>#N/A N/A</v>
          </cell>
          <cell r="LJ176" t="str">
            <v>#N/A N/A</v>
          </cell>
          <cell r="LK176">
            <v>-18.072999954223633</v>
          </cell>
          <cell r="LL176">
            <v>-14.807000160217285</v>
          </cell>
          <cell r="LM176">
            <v>-7.0539999008178711</v>
          </cell>
          <cell r="LN176">
            <v>-7.6350002288818359</v>
          </cell>
          <cell r="LO176">
            <v>-7.2029999999999994</v>
          </cell>
          <cell r="LP176">
            <v>-44.543999999999997</v>
          </cell>
          <cell r="LQ176">
            <v>-19.680999999999997</v>
          </cell>
          <cell r="LR176">
            <v>-5.8949999999999996</v>
          </cell>
          <cell r="LS176">
            <v>0</v>
          </cell>
          <cell r="LT176">
            <v>0</v>
          </cell>
          <cell r="LU176" t="str">
            <v>#N/A N/A</v>
          </cell>
          <cell r="LV176" t="str">
            <v>#N/A N/A</v>
          </cell>
          <cell r="LW176" t="str">
            <v>#N/A N/A</v>
          </cell>
          <cell r="LX176" t="str">
            <v>#N/A N/A</v>
          </cell>
          <cell r="LY176" t="str">
            <v>#N/A N/A</v>
          </cell>
          <cell r="LZ176" t="str">
            <v>#N/A N/A</v>
          </cell>
          <cell r="MA176" t="str">
            <v>#N/A N/A</v>
          </cell>
          <cell r="MB176" t="str">
            <v>#N/A N/A</v>
          </cell>
          <cell r="MC176" t="str">
            <v>#N/A N/A</v>
          </cell>
          <cell r="MD176" t="str">
            <v>#N/A N/A</v>
          </cell>
          <cell r="ME176" t="str">
            <v>#N/A N/A</v>
          </cell>
          <cell r="MF176" t="str">
            <v>#N/A N/A</v>
          </cell>
          <cell r="MG176" t="str">
            <v>#N/A N/A</v>
          </cell>
          <cell r="MH176" t="str">
            <v>#N/A N/A</v>
          </cell>
          <cell r="MI176" t="str">
            <v>#N/A N/A</v>
          </cell>
          <cell r="MJ176" t="str">
            <v>#N/A N/A</v>
          </cell>
          <cell r="MK176" t="str">
            <v>#N/A N/A</v>
          </cell>
          <cell r="ML176" t="str">
            <v>#N/A N/A</v>
          </cell>
          <cell r="MM176" t="str">
            <v>#N/A N/A</v>
          </cell>
          <cell r="MN176" t="str">
            <v>#N/A N/A</v>
          </cell>
          <cell r="MO176" t="str">
            <v>#N/A N/A</v>
          </cell>
          <cell r="MP176" t="str">
            <v>#N/A N/A</v>
          </cell>
          <cell r="MQ176" t="str">
            <v>#N/A N/A</v>
          </cell>
          <cell r="MR176" t="str">
            <v>#N/A N/A</v>
          </cell>
          <cell r="MS176" t="str">
            <v>#N/A N/A</v>
          </cell>
          <cell r="MT176" t="str">
            <v>#N/A N/A</v>
          </cell>
          <cell r="MU176" t="str">
            <v>#N/A N/A</v>
          </cell>
          <cell r="MV176" t="str">
            <v>#N/A N/A</v>
          </cell>
          <cell r="MW176" t="str">
            <v>#N/A N/A</v>
          </cell>
          <cell r="MX176" t="str">
            <v>#N/A N/A</v>
          </cell>
          <cell r="MY176" t="str">
            <v>#N/A N/A</v>
          </cell>
          <cell r="MZ176" t="str">
            <v>#N/A N/A</v>
          </cell>
          <cell r="NA176" t="str">
            <v>#N/A N/A</v>
          </cell>
          <cell r="NB176" t="str">
            <v>#N/A N/A</v>
          </cell>
          <cell r="NC176" t="str">
            <v>#N/A N/A</v>
          </cell>
          <cell r="ND176">
            <v>0</v>
          </cell>
          <cell r="NE176">
            <v>0</v>
          </cell>
          <cell r="NF176">
            <v>0</v>
          </cell>
          <cell r="NG176">
            <v>0</v>
          </cell>
          <cell r="NH176">
            <v>0</v>
          </cell>
          <cell r="NI176">
            <v>0</v>
          </cell>
          <cell r="NJ176">
            <v>0</v>
          </cell>
          <cell r="NK176">
            <v>0</v>
          </cell>
          <cell r="NL176">
            <v>0</v>
          </cell>
          <cell r="NM176" t="str">
            <v>#N/A N/A</v>
          </cell>
          <cell r="NN176" t="str">
            <v>#N/A N/A</v>
          </cell>
          <cell r="NO176" t="str">
            <v>#N/A N/A</v>
          </cell>
          <cell r="NP176" t="str">
            <v>#N/A N/A</v>
          </cell>
          <cell r="NQ176" t="str">
            <v>#N/A N/A</v>
          </cell>
          <cell r="NR176" t="str">
            <v>#N/A N/A</v>
          </cell>
          <cell r="NS176">
            <v>98.108001708984375</v>
          </cell>
          <cell r="NT176">
            <v>107.75099945068359</v>
          </cell>
          <cell r="NU176">
            <v>74.079002380371094</v>
          </cell>
          <cell r="NV176">
            <v>79.137001037597656</v>
          </cell>
          <cell r="NW176">
            <v>83.720999999999989</v>
          </cell>
          <cell r="NX176">
            <v>78.010999999999996</v>
          </cell>
          <cell r="NY176">
            <v>80.914000000000001</v>
          </cell>
          <cell r="NZ176">
            <v>79.724999999999994</v>
          </cell>
          <cell r="OA176">
            <v>80.069000000000003</v>
          </cell>
          <cell r="OB176">
            <v>81.86699999999999</v>
          </cell>
          <cell r="OC176" t="str">
            <v>#N/A N/A</v>
          </cell>
          <cell r="OD176" t="str">
            <v>CLP</v>
          </cell>
        </row>
        <row r="177">
          <cell r="C177" t="str">
            <v>ATSA</v>
          </cell>
          <cell r="D177" t="str">
            <v>#N/A N/A</v>
          </cell>
          <cell r="E177" t="str">
            <v>#N/A N/A</v>
          </cell>
          <cell r="F177" t="str">
            <v>#N/A N/A</v>
          </cell>
          <cell r="G177" t="str">
            <v>#N/A N/A</v>
          </cell>
          <cell r="H177" t="str">
            <v>#N/A N/A</v>
          </cell>
          <cell r="I177" t="str">
            <v>#N/A N/A</v>
          </cell>
          <cell r="J177" t="str">
            <v>#N/A N/A</v>
          </cell>
          <cell r="K177" t="str">
            <v>#N/A N/A</v>
          </cell>
          <cell r="L177" t="str">
            <v>#N/A N/A</v>
          </cell>
          <cell r="M177" t="str">
            <v>#N/A N/A</v>
          </cell>
          <cell r="N177" t="str">
            <v>#N/A N/A</v>
          </cell>
          <cell r="O177" t="str">
            <v>#N/A N/A</v>
          </cell>
          <cell r="P177" t="str">
            <v>#N/A N/A</v>
          </cell>
          <cell r="Q177">
            <v>0</v>
          </cell>
          <cell r="R177" t="str">
            <v>#N/A N/A</v>
          </cell>
          <cell r="S177" t="str">
            <v>#N/A N/A</v>
          </cell>
          <cell r="T177" t="str">
            <v>#N/A N/A</v>
          </cell>
          <cell r="U177" t="str">
            <v>#N/A N/A</v>
          </cell>
          <cell r="V177" t="str">
            <v>#N/A N/A</v>
          </cell>
          <cell r="W177" t="str">
            <v>#N/A N/A</v>
          </cell>
          <cell r="X177" t="str">
            <v>#N/A N/A</v>
          </cell>
          <cell r="Y177" t="str">
            <v>#N/A N/A</v>
          </cell>
          <cell r="Z177" t="str">
            <v>#N/A N/A</v>
          </cell>
          <cell r="AA177" t="str">
            <v>#N/A N/A</v>
          </cell>
          <cell r="AB177" t="str">
            <v>#N/A N/A</v>
          </cell>
          <cell r="AC177" t="str">
            <v>#N/A N/A</v>
          </cell>
          <cell r="AD177" t="str">
            <v>#N/A N/A</v>
          </cell>
          <cell r="AE177" t="str">
            <v>#N/A N/A</v>
          </cell>
          <cell r="AF177" t="str">
            <v>#N/A N/A</v>
          </cell>
          <cell r="AG177" t="str">
            <v>#N/A N/A</v>
          </cell>
          <cell r="AH177" t="str">
            <v>#N/A N/A</v>
          </cell>
          <cell r="AI177" t="str">
            <v>#N/A N/A</v>
          </cell>
          <cell r="AJ177" t="str">
            <v>#N/A N/A</v>
          </cell>
          <cell r="AK177" t="str">
            <v>#N/A N/A</v>
          </cell>
          <cell r="AL177" t="str">
            <v>#N/A N/A</v>
          </cell>
          <cell r="AM177" t="str">
            <v>#N/A N/A</v>
          </cell>
          <cell r="AN177" t="str">
            <v>#N/A N/A</v>
          </cell>
          <cell r="AO177">
            <v>-27.875</v>
          </cell>
          <cell r="AP177" t="str">
            <v>#N/A N/A</v>
          </cell>
          <cell r="AQ177">
            <v>-26.001999999999999</v>
          </cell>
          <cell r="AR177">
            <v>-28.262</v>
          </cell>
          <cell r="AS177">
            <v>-19.757000000000001</v>
          </cell>
          <cell r="AT177">
            <v>-20.010999999999999</v>
          </cell>
          <cell r="AU177">
            <v>-19.692</v>
          </cell>
          <cell r="AV177" t="str">
            <v>#N/A N/A</v>
          </cell>
          <cell r="AW177" t="str">
            <v>#N/A N/A</v>
          </cell>
          <cell r="AX177" t="str">
            <v>#N/A N/A</v>
          </cell>
          <cell r="AY177" t="str">
            <v>#N/A N/A</v>
          </cell>
          <cell r="AZ177" t="str">
            <v>#N/A N/A</v>
          </cell>
          <cell r="BA177" t="str">
            <v>#N/A N/A</v>
          </cell>
          <cell r="BB177" t="str">
            <v>#N/A N/A</v>
          </cell>
          <cell r="BC177">
            <v>-28.561999999999998</v>
          </cell>
          <cell r="BD177">
            <v>-27.875</v>
          </cell>
          <cell r="BE177">
            <v>-42.903999999999996</v>
          </cell>
          <cell r="BF177">
            <v>-26.001999999999999</v>
          </cell>
          <cell r="BG177">
            <v>-28.262</v>
          </cell>
          <cell r="BH177">
            <v>-19.756999999999998</v>
          </cell>
          <cell r="BI177">
            <v>-20.010999999999999</v>
          </cell>
          <cell r="BJ177">
            <v>-19.692</v>
          </cell>
          <cell r="BK177" t="str">
            <v>#N/A N/A</v>
          </cell>
          <cell r="BL177" t="str">
            <v>#N/A N/A</v>
          </cell>
          <cell r="BM177" t="str">
            <v>#N/A N/A</v>
          </cell>
          <cell r="BN177" t="str">
            <v>#N/A N/A</v>
          </cell>
          <cell r="BO177" t="str">
            <v>#N/A N/A</v>
          </cell>
          <cell r="BP177" t="str">
            <v>#N/A N/A</v>
          </cell>
          <cell r="BQ177" t="str">
            <v>#N/A N/A</v>
          </cell>
          <cell r="BR177" t="str">
            <v>#N/A N/A</v>
          </cell>
          <cell r="BS177" t="str">
            <v>#N/A N/A</v>
          </cell>
          <cell r="BT177" t="str">
            <v>#N/A N/A</v>
          </cell>
          <cell r="BU177" t="str">
            <v>#N/A N/A</v>
          </cell>
          <cell r="BV177" t="str">
            <v>#N/A N/A</v>
          </cell>
          <cell r="BW177" t="str">
            <v>#N/A N/A</v>
          </cell>
          <cell r="BX177" t="str">
            <v>#N/A N/A</v>
          </cell>
          <cell r="BY177" t="str">
            <v>#N/A N/A</v>
          </cell>
          <cell r="BZ177" t="str">
            <v>#N/A N/A</v>
          </cell>
          <cell r="CA177" t="str">
            <v>#N/A N/A</v>
          </cell>
          <cell r="CB177" t="str">
            <v>#N/A N/A</v>
          </cell>
          <cell r="CC177" t="str">
            <v>#N/A N/A</v>
          </cell>
          <cell r="CD177" t="str">
            <v>#N/A N/A</v>
          </cell>
          <cell r="CE177" t="str">
            <v>#N/A N/A</v>
          </cell>
          <cell r="CF177" t="str">
            <v>#N/A N/A</v>
          </cell>
          <cell r="CG177" t="str">
            <v>#N/A N/A</v>
          </cell>
          <cell r="CH177" t="str">
            <v>#N/A N/A</v>
          </cell>
          <cell r="CI177" t="str">
            <v>#N/A N/A</v>
          </cell>
          <cell r="CJ177" t="str">
            <v>#N/A N/A</v>
          </cell>
          <cell r="CK177" t="str">
            <v>#N/A N/A</v>
          </cell>
          <cell r="CL177" t="str">
            <v>#N/A N/A</v>
          </cell>
          <cell r="CM177" t="str">
            <v>#N/A N/A</v>
          </cell>
          <cell r="CN177" t="str">
            <v>#N/A N/A</v>
          </cell>
          <cell r="CO177" t="str">
            <v>#N/A N/A</v>
          </cell>
          <cell r="CP177" t="str">
            <v>#N/A N/A</v>
          </cell>
          <cell r="CQ177" t="str">
            <v>#N/A N/A</v>
          </cell>
          <cell r="CR177" t="str">
            <v>#N/A N/A</v>
          </cell>
          <cell r="CS177" t="str">
            <v>#N/A N/A</v>
          </cell>
          <cell r="CT177" t="str">
            <v>#N/A N/A</v>
          </cell>
          <cell r="CU177" t="str">
            <v>#N/A N/A</v>
          </cell>
          <cell r="CV177">
            <v>-18.114000000000001</v>
          </cell>
          <cell r="CW177">
            <v>-32.838000000000001</v>
          </cell>
          <cell r="CX177">
            <v>-42.31</v>
          </cell>
          <cell r="CY177">
            <v>25.712</v>
          </cell>
          <cell r="CZ177">
            <v>-16.884</v>
          </cell>
          <cell r="DA177">
            <v>-22.339000000000002</v>
          </cell>
          <cell r="DB177">
            <v>31.233000000000001</v>
          </cell>
          <cell r="DC177">
            <v>-19.446999999999999</v>
          </cell>
          <cell r="DD177" t="str">
            <v>#N/A N/A</v>
          </cell>
          <cell r="DE177" t="str">
            <v>#N/A N/A</v>
          </cell>
          <cell r="DF177" t="str">
            <v>#N/A N/A</v>
          </cell>
          <cell r="DG177" t="str">
            <v>#N/A N/A</v>
          </cell>
          <cell r="DH177" t="str">
            <v>#N/A N/A</v>
          </cell>
          <cell r="DI177" t="str">
            <v>#N/A N/A</v>
          </cell>
          <cell r="DJ177" t="str">
            <v>#N/A N/A</v>
          </cell>
          <cell r="DK177">
            <v>-4.3899999999999997</v>
          </cell>
          <cell r="DL177">
            <v>-4.8999999999999995</v>
          </cell>
          <cell r="DM177" t="str">
            <v>#N/A N/A</v>
          </cell>
          <cell r="DN177">
            <v>0</v>
          </cell>
          <cell r="DO177" t="str">
            <v>#N/A N/A</v>
          </cell>
          <cell r="DP177" t="str">
            <v>#N/A N/A</v>
          </cell>
          <cell r="DQ177" t="str">
            <v>#N/A N/A</v>
          </cell>
          <cell r="DR177">
            <v>0</v>
          </cell>
          <cell r="DS177" t="str">
            <v>#N/A N/A</v>
          </cell>
          <cell r="DT177" t="str">
            <v>#N/A N/A</v>
          </cell>
          <cell r="DU177" t="str">
            <v>#N/A N/A</v>
          </cell>
          <cell r="DV177" t="str">
            <v>#N/A N/A</v>
          </cell>
          <cell r="DW177" t="str">
            <v>#N/A N/A</v>
          </cell>
          <cell r="DX177" t="str">
            <v>#N/A N/A</v>
          </cell>
          <cell r="DY177" t="str">
            <v>#N/A N/A</v>
          </cell>
          <cell r="DZ177">
            <v>-13.724</v>
          </cell>
          <cell r="EA177">
            <v>-27.937999999999999</v>
          </cell>
          <cell r="EB177">
            <v>-42.309999999999995</v>
          </cell>
          <cell r="EC177">
            <v>25.712</v>
          </cell>
          <cell r="ED177">
            <v>-16.884</v>
          </cell>
          <cell r="EE177">
            <v>-22.338999999999999</v>
          </cell>
          <cell r="EF177">
            <v>31.232999999999997</v>
          </cell>
          <cell r="EG177">
            <v>-19.446999999999999</v>
          </cell>
          <cell r="EH177" t="str">
            <v>#N/A N/A</v>
          </cell>
          <cell r="EI177" t="str">
            <v>#N/A N/A</v>
          </cell>
          <cell r="EJ177" t="str">
            <v>#N/A N/A</v>
          </cell>
          <cell r="EK177" t="str">
            <v>#N/A N/A</v>
          </cell>
          <cell r="EL177" t="str">
            <v>#N/A N/A</v>
          </cell>
          <cell r="EM177" t="str">
            <v>#N/A N/A</v>
          </cell>
          <cell r="EN177" t="str">
            <v>#N/A N/A</v>
          </cell>
          <cell r="EO177">
            <v>0</v>
          </cell>
          <cell r="EP177">
            <v>0</v>
          </cell>
          <cell r="EQ177" t="str">
            <v>#N/A N/A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 t="str">
            <v>#N/A N/A</v>
          </cell>
          <cell r="EX177" t="str">
            <v>#N/A N/A</v>
          </cell>
          <cell r="EY177" t="str">
            <v>#N/A N/A</v>
          </cell>
          <cell r="EZ177" t="str">
            <v>#N/A N/A</v>
          </cell>
          <cell r="FA177" t="str">
            <v>#N/A N/A</v>
          </cell>
          <cell r="FB177" t="str">
            <v>#N/A N/A</v>
          </cell>
          <cell r="FC177" t="str">
            <v>#N/A N/A</v>
          </cell>
          <cell r="FD177">
            <v>0</v>
          </cell>
          <cell r="FE177">
            <v>0</v>
          </cell>
          <cell r="FF177" t="str">
            <v>#N/A N/A</v>
          </cell>
          <cell r="FG177" t="str">
            <v>#N/A N/A</v>
          </cell>
          <cell r="FH177" t="str">
            <v>#N/A N/A</v>
          </cell>
          <cell r="FI177" t="str">
            <v>#N/A N/A</v>
          </cell>
          <cell r="FJ177">
            <v>0</v>
          </cell>
          <cell r="FK177">
            <v>0</v>
          </cell>
          <cell r="FL177" t="str">
            <v>#N/A N/A</v>
          </cell>
          <cell r="FM177" t="str">
            <v>#N/A N/A</v>
          </cell>
          <cell r="FN177" t="str">
            <v>#N/A N/A</v>
          </cell>
          <cell r="FO177" t="str">
            <v>#N/A N/A</v>
          </cell>
          <cell r="FP177" t="str">
            <v>#N/A N/A</v>
          </cell>
          <cell r="FQ177" t="str">
            <v>#N/A N/A</v>
          </cell>
          <cell r="FR177" t="str">
            <v>#N/A N/A</v>
          </cell>
          <cell r="FS177">
            <v>0</v>
          </cell>
          <cell r="FT177">
            <v>0</v>
          </cell>
          <cell r="FU177" t="str">
            <v>#N/A N/A</v>
          </cell>
          <cell r="FV177" t="str">
            <v>#N/A N/A</v>
          </cell>
          <cell r="FW177" t="str">
            <v>#N/A N/A</v>
          </cell>
          <cell r="FX177" t="str">
            <v>#N/A N/A</v>
          </cell>
          <cell r="FY177">
            <v>0</v>
          </cell>
          <cell r="FZ177">
            <v>0</v>
          </cell>
          <cell r="GA177" t="str">
            <v>#N/A N/A</v>
          </cell>
          <cell r="GB177" t="str">
            <v>#N/A N/A</v>
          </cell>
          <cell r="GC177" t="str">
            <v>#N/A N/A</v>
          </cell>
          <cell r="GD177" t="str">
            <v>#N/A N/A</v>
          </cell>
          <cell r="GE177" t="str">
            <v>#N/A N/A</v>
          </cell>
          <cell r="GF177" t="str">
            <v>#N/A N/A</v>
          </cell>
          <cell r="GG177" t="str">
            <v>#N/A N/A</v>
          </cell>
          <cell r="GH177">
            <v>0</v>
          </cell>
          <cell r="GI177">
            <v>0</v>
          </cell>
          <cell r="GJ177" t="str">
            <v>#N/A N/A</v>
          </cell>
          <cell r="GK177" t="str">
            <v>#N/A N/A</v>
          </cell>
          <cell r="GL177" t="str">
            <v>#N/A N/A</v>
          </cell>
          <cell r="GM177" t="str">
            <v>#N/A N/A</v>
          </cell>
          <cell r="GN177">
            <v>0</v>
          </cell>
          <cell r="GO177">
            <v>0</v>
          </cell>
          <cell r="GP177" t="str">
            <v>#N/A N/A</v>
          </cell>
          <cell r="GQ177" t="str">
            <v>#N/A N/A</v>
          </cell>
          <cell r="GR177" t="str">
            <v>#N/A N/A</v>
          </cell>
          <cell r="GS177" t="str">
            <v>#N/A N/A</v>
          </cell>
          <cell r="GT177" t="str">
            <v>#N/A N/A</v>
          </cell>
          <cell r="GU177" t="str">
            <v>#N/A N/A</v>
          </cell>
          <cell r="GV177" t="str">
            <v>#N/A N/A</v>
          </cell>
          <cell r="GW177">
            <v>1.274</v>
          </cell>
          <cell r="GX177">
            <v>0</v>
          </cell>
          <cell r="GY177" t="str">
            <v>#N/A N/A</v>
          </cell>
          <cell r="GZ177" t="str">
            <v>#N/A N/A</v>
          </cell>
          <cell r="HA177">
            <v>0</v>
          </cell>
          <cell r="HB177">
            <v>0</v>
          </cell>
          <cell r="HC177">
            <v>0</v>
          </cell>
          <cell r="HD177">
            <v>0</v>
          </cell>
          <cell r="HE177" t="str">
            <v>#N/A N/A</v>
          </cell>
          <cell r="HF177" t="str">
            <v>#N/A N/A</v>
          </cell>
          <cell r="HG177" t="str">
            <v>#N/A N/A</v>
          </cell>
          <cell r="HH177" t="str">
            <v>#N/A N/A</v>
          </cell>
          <cell r="HI177" t="str">
            <v>#N/A N/A</v>
          </cell>
          <cell r="HJ177" t="str">
            <v>#N/A N/A</v>
          </cell>
          <cell r="HK177" t="str">
            <v>#N/A N/A</v>
          </cell>
          <cell r="HL177">
            <v>0</v>
          </cell>
          <cell r="HM177">
            <v>0</v>
          </cell>
          <cell r="HN177" t="str">
            <v>#N/A N/A</v>
          </cell>
          <cell r="HO177">
            <v>0</v>
          </cell>
          <cell r="HP177">
            <v>0</v>
          </cell>
          <cell r="HQ177">
            <v>0</v>
          </cell>
          <cell r="HR177">
            <v>0</v>
          </cell>
          <cell r="HS177">
            <v>0</v>
          </cell>
          <cell r="HT177" t="str">
            <v>#N/A N/A</v>
          </cell>
          <cell r="HU177" t="str">
            <v>#N/A N/A</v>
          </cell>
          <cell r="HV177" t="str">
            <v>#N/A N/A</v>
          </cell>
          <cell r="HW177" t="str">
            <v>#N/A N/A</v>
          </cell>
          <cell r="HX177" t="str">
            <v>#N/A N/A</v>
          </cell>
          <cell r="HY177" t="str">
            <v>#N/A N/A</v>
          </cell>
          <cell r="HZ177" t="str">
            <v>#N/A N/A</v>
          </cell>
          <cell r="IA177">
            <v>288.43099999999998</v>
          </cell>
          <cell r="IB177">
            <v>516.47500000000002</v>
          </cell>
          <cell r="IC177">
            <v>514.57600000000002</v>
          </cell>
          <cell r="ID177">
            <v>566.29</v>
          </cell>
          <cell r="IE177">
            <v>587.01599999999996</v>
          </cell>
          <cell r="IF177">
            <v>584.43399999999997</v>
          </cell>
          <cell r="IG177">
            <v>635.678</v>
          </cell>
          <cell r="IH177">
            <v>635.923</v>
          </cell>
          <cell r="II177" t="str">
            <v>#N/A N/A</v>
          </cell>
          <cell r="IJ177" t="str">
            <v>#N/A N/A</v>
          </cell>
          <cell r="IK177" t="str">
            <v>#N/A N/A</v>
          </cell>
          <cell r="IL177" t="str">
            <v>#N/A N/A</v>
          </cell>
          <cell r="IM177" t="str">
            <v>#N/A N/A</v>
          </cell>
          <cell r="IN177" t="str">
            <v>#N/A N/A</v>
          </cell>
          <cell r="IO177" t="str">
            <v>#N/A N/A</v>
          </cell>
          <cell r="IP177">
            <v>0.153</v>
          </cell>
          <cell r="IQ177">
            <v>0.106</v>
          </cell>
          <cell r="IR177">
            <v>12.943999999999999</v>
          </cell>
          <cell r="IS177">
            <v>6.3419999999999996</v>
          </cell>
          <cell r="IT177">
            <v>10.15</v>
          </cell>
          <cell r="IU177">
            <v>7.9039999999999999</v>
          </cell>
          <cell r="IV177">
            <v>12.32</v>
          </cell>
          <cell r="IW177">
            <v>9.6509999999999998</v>
          </cell>
          <cell r="IX177" t="str">
            <v>#N/A N/A</v>
          </cell>
          <cell r="IY177" t="str">
            <v>#N/A N/A</v>
          </cell>
          <cell r="IZ177" t="str">
            <v>#N/A N/A</v>
          </cell>
          <cell r="JA177" t="str">
            <v>#N/A N/A</v>
          </cell>
          <cell r="JB177" t="str">
            <v>#N/A N/A</v>
          </cell>
          <cell r="JC177" t="str">
            <v>#N/A N/A</v>
          </cell>
          <cell r="JD177" t="str">
            <v>#N/A N/A</v>
          </cell>
          <cell r="JE177">
            <v>0</v>
          </cell>
          <cell r="JF177">
            <v>0</v>
          </cell>
          <cell r="JG177">
            <v>0</v>
          </cell>
          <cell r="JH177">
            <v>0</v>
          </cell>
          <cell r="JI177">
            <v>0</v>
          </cell>
          <cell r="JJ177">
            <v>0</v>
          </cell>
          <cell r="JK177">
            <v>0</v>
          </cell>
          <cell r="JL177">
            <v>0</v>
          </cell>
          <cell r="JM177" t="str">
            <v>#N/A N/A</v>
          </cell>
          <cell r="JN177" t="str">
            <v>#N/A N/A</v>
          </cell>
          <cell r="JO177" t="str">
            <v>#N/A N/A</v>
          </cell>
          <cell r="JP177" t="str">
            <v>#N/A N/A</v>
          </cell>
          <cell r="JQ177" t="str">
            <v>#N/A N/A</v>
          </cell>
          <cell r="JR177" t="str">
            <v>#N/A N/A</v>
          </cell>
          <cell r="JS177" t="str">
            <v>#N/A N/A</v>
          </cell>
          <cell r="JT177">
            <v>46.417999999999999</v>
          </cell>
          <cell r="JU177">
            <v>73.075000000000003</v>
          </cell>
          <cell r="JV177">
            <v>115.979</v>
          </cell>
          <cell r="JW177">
            <v>141.98099999999999</v>
          </cell>
          <cell r="JX177">
            <v>170.24299999999999</v>
          </cell>
          <cell r="JY177">
            <v>190</v>
          </cell>
          <cell r="JZ177">
            <v>210.011</v>
          </cell>
          <cell r="KA177">
            <v>229.703</v>
          </cell>
          <cell r="KB177" t="str">
            <v>#N/A N/A</v>
          </cell>
          <cell r="KC177" t="str">
            <v>#N/A N/A</v>
          </cell>
          <cell r="KD177" t="str">
            <v>#N/A N/A</v>
          </cell>
          <cell r="KE177" t="str">
            <v>#N/A N/A</v>
          </cell>
          <cell r="KF177" t="str">
            <v>#N/A N/A</v>
          </cell>
          <cell r="KG177" t="str">
            <v>#N/A N/A</v>
          </cell>
          <cell r="KH177" t="str">
            <v>#N/A N/A</v>
          </cell>
          <cell r="KI177">
            <v>0</v>
          </cell>
          <cell r="KJ177">
            <v>0</v>
          </cell>
          <cell r="KK177">
            <v>0</v>
          </cell>
          <cell r="KL177">
            <v>0</v>
          </cell>
          <cell r="KM177">
            <v>0</v>
          </cell>
          <cell r="KN177">
            <v>0</v>
          </cell>
          <cell r="KO177">
            <v>0</v>
          </cell>
          <cell r="KP177">
            <v>0</v>
          </cell>
          <cell r="KQ177" t="str">
            <v>#N/A N/A</v>
          </cell>
          <cell r="KR177" t="str">
            <v>#N/A N/A</v>
          </cell>
          <cell r="KS177" t="str">
            <v>#N/A N/A</v>
          </cell>
          <cell r="KT177" t="str">
            <v>#N/A N/A</v>
          </cell>
          <cell r="KU177" t="str">
            <v>#N/A N/A</v>
          </cell>
          <cell r="KV177" t="str">
            <v>#N/A N/A</v>
          </cell>
          <cell r="KW177" t="str">
            <v>#N/A N/A</v>
          </cell>
          <cell r="KX177">
            <v>242.01299999999995</v>
          </cell>
          <cell r="KY177">
            <v>443.4</v>
          </cell>
          <cell r="KZ177">
            <v>398.59699999999998</v>
          </cell>
          <cell r="LA177">
            <v>424.30899999999991</v>
          </cell>
          <cell r="LB177">
            <v>416.77299999999991</v>
          </cell>
          <cell r="LC177">
            <v>394.43399999999991</v>
          </cell>
          <cell r="LD177">
            <v>425.66699999999997</v>
          </cell>
          <cell r="LE177">
            <v>406.21999999999997</v>
          </cell>
          <cell r="LF177" t="str">
            <v>#N/A N/A</v>
          </cell>
          <cell r="LG177" t="str">
            <v>#N/A N/A</v>
          </cell>
          <cell r="LH177" t="str">
            <v>#N/A N/A</v>
          </cell>
          <cell r="LI177" t="str">
            <v>#N/A N/A</v>
          </cell>
          <cell r="LJ177" t="str">
            <v>#N/A N/A</v>
          </cell>
          <cell r="LK177" t="str">
            <v>#N/A N/A</v>
          </cell>
          <cell r="LL177" t="str">
            <v>#N/A N/A</v>
          </cell>
          <cell r="LM177" t="str">
            <v>#N/A N/A</v>
          </cell>
          <cell r="LN177" t="str">
            <v>#N/A N/A</v>
          </cell>
          <cell r="LO177" t="str">
            <v>#N/A N/A</v>
          </cell>
          <cell r="LP177" t="str">
            <v>#N/A N/A</v>
          </cell>
          <cell r="LQ177">
            <v>0</v>
          </cell>
          <cell r="LR177">
            <v>0</v>
          </cell>
          <cell r="LS177">
            <v>0</v>
          </cell>
          <cell r="LT177">
            <v>0</v>
          </cell>
          <cell r="LU177" t="str">
            <v>#N/A N/A</v>
          </cell>
          <cell r="LV177" t="str">
            <v>#N/A N/A</v>
          </cell>
          <cell r="LW177" t="str">
            <v>#N/A N/A</v>
          </cell>
          <cell r="LX177" t="str">
            <v>#N/A N/A</v>
          </cell>
          <cell r="LY177" t="str">
            <v>#N/A N/A</v>
          </cell>
          <cell r="LZ177" t="str">
            <v>#N/A N/A</v>
          </cell>
          <cell r="MA177" t="str">
            <v>#N/A N/A</v>
          </cell>
          <cell r="MB177">
            <v>0</v>
          </cell>
          <cell r="MC177">
            <v>0</v>
          </cell>
          <cell r="MD177" t="str">
            <v>#N/A N/A</v>
          </cell>
          <cell r="ME177" t="str">
            <v>#N/A N/A</v>
          </cell>
          <cell r="MF177" t="str">
            <v>#N/A N/A</v>
          </cell>
          <cell r="MG177" t="str">
            <v>#N/A N/A</v>
          </cell>
          <cell r="MH177" t="str">
            <v>#N/A N/A</v>
          </cell>
          <cell r="MI177" t="str">
            <v>#N/A N/A</v>
          </cell>
          <cell r="MJ177" t="str">
            <v>#N/A N/A</v>
          </cell>
          <cell r="MK177" t="str">
            <v>#N/A N/A</v>
          </cell>
          <cell r="ML177" t="str">
            <v>#N/A N/A</v>
          </cell>
          <cell r="MM177" t="str">
            <v>#N/A N/A</v>
          </cell>
          <cell r="MN177" t="str">
            <v>#N/A N/A</v>
          </cell>
          <cell r="MO177" t="str">
            <v>#N/A N/A</v>
          </cell>
          <cell r="MP177" t="str">
            <v>#N/A N/A</v>
          </cell>
          <cell r="MQ177" t="str">
            <v>#N/A N/A</v>
          </cell>
          <cell r="MR177" t="str">
            <v>#N/A N/A</v>
          </cell>
          <cell r="MS177" t="str">
            <v>#N/A N/A</v>
          </cell>
          <cell r="MT177" t="str">
            <v>#N/A N/A</v>
          </cell>
          <cell r="MU177" t="str">
            <v>#N/A N/A</v>
          </cell>
          <cell r="MV177" t="str">
            <v>#N/A N/A</v>
          </cell>
          <cell r="MW177" t="str">
            <v>#N/A N/A</v>
          </cell>
          <cell r="MX177" t="str">
            <v>#N/A N/A</v>
          </cell>
          <cell r="MY177" t="str">
            <v>#N/A N/A</v>
          </cell>
          <cell r="MZ177" t="str">
            <v>#N/A N/A</v>
          </cell>
          <cell r="NA177" t="str">
            <v>#N/A N/A</v>
          </cell>
          <cell r="NB177" t="str">
            <v>#N/A N/A</v>
          </cell>
          <cell r="NC177" t="str">
            <v>#N/A N/A</v>
          </cell>
          <cell r="ND177" t="str">
            <v>#N/A N/A</v>
          </cell>
          <cell r="NE177" t="str">
            <v>#N/A N/A</v>
          </cell>
          <cell r="NF177">
            <v>0</v>
          </cell>
          <cell r="NG177">
            <v>0</v>
          </cell>
          <cell r="NH177" t="str">
            <v>#N/A N/A</v>
          </cell>
          <cell r="NI177" t="str">
            <v>#N/A N/A</v>
          </cell>
          <cell r="NJ177" t="str">
            <v>#N/A N/A</v>
          </cell>
          <cell r="NK177" t="str">
            <v>#N/A N/A</v>
          </cell>
          <cell r="NL177">
            <v>0</v>
          </cell>
          <cell r="NM177">
            <v>0</v>
          </cell>
          <cell r="NN177" t="str">
            <v>#N/A N/A</v>
          </cell>
          <cell r="NO177" t="str">
            <v>#N/A N/A</v>
          </cell>
          <cell r="NP177" t="str">
            <v>#N/A N/A</v>
          </cell>
          <cell r="NQ177" t="str">
            <v>#N/A N/A</v>
          </cell>
          <cell r="NR177" t="str">
            <v>#N/A N/A</v>
          </cell>
          <cell r="NS177" t="str">
            <v>#N/A N/A</v>
          </cell>
          <cell r="NT177" t="str">
            <v>#N/A N/A</v>
          </cell>
          <cell r="NU177" t="str">
            <v>#N/A N/A</v>
          </cell>
          <cell r="NV177">
            <v>0</v>
          </cell>
          <cell r="NW177" t="str">
            <v>#N/A N/A</v>
          </cell>
          <cell r="NX177">
            <v>0</v>
          </cell>
          <cell r="NY177">
            <v>0</v>
          </cell>
          <cell r="NZ177">
            <v>0</v>
          </cell>
          <cell r="OA177">
            <v>0</v>
          </cell>
          <cell r="OB177">
            <v>0</v>
          </cell>
          <cell r="OC177" t="str">
            <v>#N/A N/A</v>
          </cell>
          <cell r="OD177" t="str">
            <v>CLP</v>
          </cell>
        </row>
        <row r="178">
          <cell r="C178" t="str">
            <v>INMOBVINA</v>
          </cell>
          <cell r="D178" t="str">
            <v>#N/A N/A</v>
          </cell>
          <cell r="E178" t="str">
            <v>#N/A N/A</v>
          </cell>
          <cell r="F178" t="str">
            <v>#N/A N/A</v>
          </cell>
          <cell r="G178" t="str">
            <v>#N/A N/A</v>
          </cell>
          <cell r="H178">
            <v>11.38599967956543</v>
          </cell>
          <cell r="I178">
            <v>12.354000091552734</v>
          </cell>
          <cell r="J178">
            <v>13.416000366210938</v>
          </cell>
          <cell r="K178">
            <v>13.757</v>
          </cell>
          <cell r="L178">
            <v>13.757999999999999</v>
          </cell>
          <cell r="M178">
            <v>14.218999999999999</v>
          </cell>
          <cell r="N178">
            <v>15.01</v>
          </cell>
          <cell r="O178">
            <v>15.202</v>
          </cell>
          <cell r="P178">
            <v>15.696999999999999</v>
          </cell>
          <cell r="Q178">
            <v>16.286000000000001</v>
          </cell>
          <cell r="R178" t="str">
            <v>#N/A N/A</v>
          </cell>
          <cell r="S178" t="str">
            <v>#N/A N/A</v>
          </cell>
          <cell r="T178" t="str">
            <v>#N/A N/A</v>
          </cell>
          <cell r="U178" t="str">
            <v>#N/A N/A</v>
          </cell>
          <cell r="V178" t="str">
            <v>#N/A N/A</v>
          </cell>
          <cell r="W178">
            <v>6.4739999771118164</v>
          </cell>
          <cell r="X178">
            <v>6.810999870300293</v>
          </cell>
          <cell r="Y178">
            <v>7.3270001411437988</v>
          </cell>
          <cell r="Z178">
            <v>7.1589999999999998</v>
          </cell>
          <cell r="AA178">
            <v>7.18</v>
          </cell>
          <cell r="AB178">
            <v>7.0699999999999994</v>
          </cell>
          <cell r="AC178">
            <v>7.0699999999999994</v>
          </cell>
          <cell r="AD178">
            <v>7.0699999999999994</v>
          </cell>
          <cell r="AE178">
            <v>7.0699999999999994</v>
          </cell>
          <cell r="AF178">
            <v>7.0699999999999994</v>
          </cell>
          <cell r="AG178" t="str">
            <v>#N/A N/A</v>
          </cell>
          <cell r="AH178" t="str">
            <v>#N/A N/A</v>
          </cell>
          <cell r="AI178" t="str">
            <v>#N/A N/A</v>
          </cell>
          <cell r="AJ178" t="str">
            <v>#N/A N/A</v>
          </cell>
          <cell r="AK178" t="str">
            <v>#N/A N/A</v>
          </cell>
          <cell r="AL178">
            <v>0.92000007629394531</v>
          </cell>
          <cell r="AM178">
            <v>0.79399967193603516</v>
          </cell>
          <cell r="AN178">
            <v>0.72100019454956055</v>
          </cell>
          <cell r="AO178">
            <v>1.0099999999999998</v>
          </cell>
          <cell r="AP178">
            <v>-2.5649999999999995</v>
          </cell>
          <cell r="AQ178">
            <v>-0.47599999999999998</v>
          </cell>
          <cell r="AR178">
            <v>2.9470000000000001</v>
          </cell>
          <cell r="AS178">
            <v>3.24</v>
          </cell>
          <cell r="AT178">
            <v>3.8930000000000002</v>
          </cell>
          <cell r="AU178">
            <v>4.5880000000000001</v>
          </cell>
          <cell r="AV178" t="str">
            <v>#N/A N/A</v>
          </cell>
          <cell r="AW178" t="str">
            <v>#N/A N/A</v>
          </cell>
          <cell r="AX178" t="str">
            <v>#N/A N/A</v>
          </cell>
          <cell r="AY178" t="str">
            <v>#N/A N/A</v>
          </cell>
          <cell r="AZ178" t="str">
            <v>#N/A N/A</v>
          </cell>
          <cell r="BA178">
            <v>-5.5539999008178711</v>
          </cell>
          <cell r="BB178">
            <v>-6.0170001983642578</v>
          </cell>
          <cell r="BC178">
            <v>-6.6059999465942383</v>
          </cell>
          <cell r="BD178">
            <v>-6.149</v>
          </cell>
          <cell r="BE178">
            <v>-9.7449999999999992</v>
          </cell>
          <cell r="BF178">
            <v>-7.5459999999999994</v>
          </cell>
          <cell r="BG178">
            <v>-4.1230000000000002</v>
          </cell>
          <cell r="BH178">
            <v>-3.8299999999999996</v>
          </cell>
          <cell r="BI178">
            <v>-3.177</v>
          </cell>
          <cell r="BJ178">
            <v>-2.4819999999999998</v>
          </cell>
          <cell r="BK178" t="str">
            <v>#N/A N/A</v>
          </cell>
          <cell r="BL178" t="str">
            <v>#N/A N/A</v>
          </cell>
          <cell r="BM178" t="str">
            <v>#N/A N/A</v>
          </cell>
          <cell r="BN178" t="str">
            <v>#N/A N/A</v>
          </cell>
          <cell r="BO178" t="str">
            <v>#N/A N/A</v>
          </cell>
          <cell r="BP178">
            <v>0</v>
          </cell>
          <cell r="BQ178">
            <v>1.3000000268220901E-2</v>
          </cell>
          <cell r="BR178">
            <v>0</v>
          </cell>
          <cell r="BS178" t="str">
            <v>#N/A N/A</v>
          </cell>
          <cell r="BT178" t="str">
            <v>#N/A N/A</v>
          </cell>
          <cell r="BU178" t="str">
            <v>#N/A N/A</v>
          </cell>
          <cell r="BV178" t="str">
            <v>#N/A N/A</v>
          </cell>
          <cell r="BW178" t="str">
            <v>#N/A N/A</v>
          </cell>
          <cell r="BX178">
            <v>0</v>
          </cell>
          <cell r="BY178">
            <v>0</v>
          </cell>
          <cell r="BZ178" t="str">
            <v>#N/A N/A</v>
          </cell>
          <cell r="CA178" t="str">
            <v>#N/A N/A</v>
          </cell>
          <cell r="CB178" t="str">
            <v>#N/A N/A</v>
          </cell>
          <cell r="CC178" t="str">
            <v>#N/A N/A</v>
          </cell>
          <cell r="CD178" t="str">
            <v>#N/A N/A</v>
          </cell>
          <cell r="CE178">
            <v>7.0000002160668373E-3</v>
          </cell>
          <cell r="CF178">
            <v>8.999999612569809E-3</v>
          </cell>
          <cell r="CG178">
            <v>8.999999612569809E-3</v>
          </cell>
          <cell r="CH178">
            <v>0</v>
          </cell>
          <cell r="CI178">
            <v>0</v>
          </cell>
          <cell r="CJ178" t="str">
            <v>#N/A N/A</v>
          </cell>
          <cell r="CK178">
            <v>2.4999999999999998E-2</v>
          </cell>
          <cell r="CL178">
            <v>5.5E-2</v>
          </cell>
          <cell r="CM178">
            <v>1.9E-2</v>
          </cell>
          <cell r="CN178">
            <v>0</v>
          </cell>
          <cell r="CO178" t="str">
            <v>#N/A N/A</v>
          </cell>
          <cell r="CP178" t="str">
            <v>#N/A N/A</v>
          </cell>
          <cell r="CQ178" t="str">
            <v>#N/A N/A</v>
          </cell>
          <cell r="CR178" t="str">
            <v>#N/A N/A</v>
          </cell>
          <cell r="CS178" t="str">
            <v>#N/A N/A</v>
          </cell>
          <cell r="CT178">
            <v>-5.6079998994246125</v>
          </cell>
          <cell r="CU178">
            <v>-6.3070001862943172</v>
          </cell>
          <cell r="CV178">
            <v>-6.9579999409615993</v>
          </cell>
          <cell r="CW178">
            <v>-6.149</v>
          </cell>
          <cell r="CX178">
            <v>-9.7449999999999992</v>
          </cell>
          <cell r="CY178" t="str">
            <v>#N/A N/A</v>
          </cell>
          <cell r="CZ178">
            <v>-5.8580000000000005</v>
          </cell>
          <cell r="DA178">
            <v>-7.4619999999999997</v>
          </cell>
          <cell r="DB178">
            <v>-6.641</v>
          </cell>
          <cell r="DC178">
            <v>-5.6609999999999996</v>
          </cell>
          <cell r="DD178" t="str">
            <v>#N/A N/A</v>
          </cell>
          <cell r="DE178" t="str">
            <v>#N/A N/A</v>
          </cell>
          <cell r="DF178" t="str">
            <v>#N/A N/A</v>
          </cell>
          <cell r="DG178" t="str">
            <v>#N/A N/A</v>
          </cell>
          <cell r="DH178" t="str">
            <v>#N/A N/A</v>
          </cell>
          <cell r="DI178">
            <v>0</v>
          </cell>
          <cell r="DJ178">
            <v>0</v>
          </cell>
          <cell r="DK178">
            <v>0</v>
          </cell>
          <cell r="DL178" t="str">
            <v>#N/A N/A</v>
          </cell>
          <cell r="DM178" t="str">
            <v>#N/A N/A</v>
          </cell>
          <cell r="DN178" t="str">
            <v>#N/A N/A</v>
          </cell>
          <cell r="DO178" t="str">
            <v>#N/A N/A</v>
          </cell>
          <cell r="DP178" t="str">
            <v>#N/A N/A</v>
          </cell>
          <cell r="DQ178" t="str">
            <v>#N/A N/A</v>
          </cell>
          <cell r="DR178">
            <v>0</v>
          </cell>
          <cell r="DS178" t="str">
            <v>#N/A N/A</v>
          </cell>
          <cell r="DT178" t="str">
            <v>#N/A N/A</v>
          </cell>
          <cell r="DU178" t="str">
            <v>#N/A N/A</v>
          </cell>
          <cell r="DV178" t="str">
            <v>#N/A N/A</v>
          </cell>
          <cell r="DW178" t="str">
            <v>#N/A N/A</v>
          </cell>
          <cell r="DX178">
            <v>-5.6079998016357422</v>
          </cell>
          <cell r="DY178">
            <v>-6.3070001602172852</v>
          </cell>
          <cell r="DZ178">
            <v>-6.9580001831054687</v>
          </cell>
          <cell r="EA178">
            <v>-6.149</v>
          </cell>
          <cell r="EB178">
            <v>-9.7449999999999992</v>
          </cell>
          <cell r="EC178">
            <v>-7.5459999999999994</v>
          </cell>
          <cell r="ED178">
            <v>-5.8579999999999997</v>
          </cell>
          <cell r="EE178">
            <v>-7.4619999999999997</v>
          </cell>
          <cell r="EF178">
            <v>-6.641</v>
          </cell>
          <cell r="EG178">
            <v>-5.6609999999999996</v>
          </cell>
          <cell r="EH178" t="str">
            <v>#N/A N/A</v>
          </cell>
          <cell r="EI178" t="str">
            <v>#N/A N/A</v>
          </cell>
          <cell r="EJ178" t="str">
            <v>#N/A N/A</v>
          </cell>
          <cell r="EK178" t="str">
            <v>#N/A N/A</v>
          </cell>
          <cell r="EL178" t="str">
            <v>#N/A N/A</v>
          </cell>
          <cell r="EM178">
            <v>2.2720000743865967</v>
          </cell>
          <cell r="EN178">
            <v>4.1579999923706055</v>
          </cell>
          <cell r="EO178">
            <v>2.2990000247955322</v>
          </cell>
          <cell r="EP178">
            <v>3.3129999999999997</v>
          </cell>
          <cell r="EQ178">
            <v>1.145</v>
          </cell>
          <cell r="ER178">
            <v>1.5029999999999999</v>
          </cell>
          <cell r="ES178">
            <v>2.0139999999999998</v>
          </cell>
          <cell r="ET178">
            <v>9.2379999999999995</v>
          </cell>
          <cell r="EU178">
            <v>9.7519999999999989</v>
          </cell>
          <cell r="EV178">
            <v>10.818</v>
          </cell>
          <cell r="EW178" t="str">
            <v>#N/A N/A</v>
          </cell>
          <cell r="EX178" t="str">
            <v>#N/A N/A</v>
          </cell>
          <cell r="EY178" t="str">
            <v>#N/A N/A</v>
          </cell>
          <cell r="EZ178" t="str">
            <v>#N/A N/A</v>
          </cell>
          <cell r="FA178" t="str">
            <v>#N/A N/A</v>
          </cell>
          <cell r="FB178">
            <v>0</v>
          </cell>
          <cell r="FC178">
            <v>0</v>
          </cell>
          <cell r="FD178">
            <v>0</v>
          </cell>
          <cell r="FE178" t="str">
            <v>#N/A N/A</v>
          </cell>
          <cell r="FF178" t="str">
            <v>#N/A N/A</v>
          </cell>
          <cell r="FG178" t="str">
            <v>#N/A N/A</v>
          </cell>
          <cell r="FH178" t="str">
            <v>#N/A N/A</v>
          </cell>
          <cell r="FI178" t="str">
            <v>#N/A N/A</v>
          </cell>
          <cell r="FJ178" t="str">
            <v>#N/A N/A</v>
          </cell>
          <cell r="FK178">
            <v>0</v>
          </cell>
          <cell r="FL178" t="str">
            <v>#N/A N/A</v>
          </cell>
          <cell r="FM178" t="str">
            <v>#N/A N/A</v>
          </cell>
          <cell r="FN178" t="str">
            <v>#N/A N/A</v>
          </cell>
          <cell r="FO178" t="str">
            <v>#N/A N/A</v>
          </cell>
          <cell r="FP178" t="str">
            <v>#N/A N/A</v>
          </cell>
          <cell r="FQ178">
            <v>0</v>
          </cell>
          <cell r="FR178">
            <v>0</v>
          </cell>
          <cell r="FS178">
            <v>0</v>
          </cell>
          <cell r="FT178" t="str">
            <v>#N/A N/A</v>
          </cell>
          <cell r="FU178" t="str">
            <v>#N/A N/A</v>
          </cell>
          <cell r="FV178" t="str">
            <v>#N/A N/A</v>
          </cell>
          <cell r="FW178" t="str">
            <v>#N/A N/A</v>
          </cell>
          <cell r="FX178" t="str">
            <v>#N/A N/A</v>
          </cell>
          <cell r="FY178" t="str">
            <v>#N/A N/A</v>
          </cell>
          <cell r="FZ178">
            <v>0</v>
          </cell>
          <cell r="GA178" t="str">
            <v>#N/A N/A</v>
          </cell>
          <cell r="GB178" t="str">
            <v>#N/A N/A</v>
          </cell>
          <cell r="GC178" t="str">
            <v>#N/A N/A</v>
          </cell>
          <cell r="GD178" t="str">
            <v>#N/A N/A</v>
          </cell>
          <cell r="GE178" t="str">
            <v>#N/A N/A</v>
          </cell>
          <cell r="GF178">
            <v>0</v>
          </cell>
          <cell r="GG178">
            <v>0</v>
          </cell>
          <cell r="GH178">
            <v>0</v>
          </cell>
          <cell r="GI178" t="str">
            <v>#N/A N/A</v>
          </cell>
          <cell r="GJ178" t="str">
            <v>#N/A N/A</v>
          </cell>
          <cell r="GK178" t="str">
            <v>#N/A N/A</v>
          </cell>
          <cell r="GL178" t="str">
            <v>#N/A N/A</v>
          </cell>
          <cell r="GM178" t="str">
            <v>#N/A N/A</v>
          </cell>
          <cell r="GN178" t="str">
            <v>#N/A N/A</v>
          </cell>
          <cell r="GO178">
            <v>0</v>
          </cell>
          <cell r="GP178" t="str">
            <v>#N/A N/A</v>
          </cell>
          <cell r="GQ178" t="str">
            <v>#N/A N/A</v>
          </cell>
          <cell r="GR178" t="str">
            <v>#N/A N/A</v>
          </cell>
          <cell r="GS178" t="str">
            <v>#N/A N/A</v>
          </cell>
          <cell r="GT178" t="str">
            <v>#N/A N/A</v>
          </cell>
          <cell r="GU178">
            <v>3.3910000324249268</v>
          </cell>
          <cell r="GV178">
            <v>4.1579999923706055</v>
          </cell>
          <cell r="GW178">
            <v>3.5729999542236328</v>
          </cell>
          <cell r="GX178">
            <v>4.6769999999999996</v>
          </cell>
          <cell r="GY178">
            <v>2.5089999999999999</v>
          </cell>
          <cell r="GZ178">
            <v>2.9129999999999998</v>
          </cell>
          <cell r="HA178">
            <v>3.536</v>
          </cell>
          <cell r="HB178">
            <v>10.79</v>
          </cell>
          <cell r="HC178">
            <v>11.344999999999999</v>
          </cell>
          <cell r="HD178">
            <v>12.472</v>
          </cell>
          <cell r="HE178" t="str">
            <v>#N/A N/A</v>
          </cell>
          <cell r="HF178" t="str">
            <v>#N/A N/A</v>
          </cell>
          <cell r="HG178" t="str">
            <v>#N/A N/A</v>
          </cell>
          <cell r="HH178" t="str">
            <v>#N/A N/A</v>
          </cell>
          <cell r="HI178" t="str">
            <v>#N/A N/A</v>
          </cell>
          <cell r="HJ178">
            <v>415.82699584960937</v>
          </cell>
          <cell r="HK178">
            <v>439.78799438476562</v>
          </cell>
          <cell r="HL178">
            <v>473.13198852539062</v>
          </cell>
          <cell r="HM178" t="str">
            <v>#N/A N/A</v>
          </cell>
          <cell r="HN178" t="str">
            <v>#N/A N/A</v>
          </cell>
          <cell r="HO178" t="str">
            <v>#N/A N/A</v>
          </cell>
          <cell r="HP178" t="str">
            <v>#N/A N/A</v>
          </cell>
          <cell r="HQ178" t="str">
            <v>#N/A N/A</v>
          </cell>
          <cell r="HR178" t="str">
            <v>#N/A N/A</v>
          </cell>
          <cell r="HS178" t="str">
            <v>#N/A N/A</v>
          </cell>
          <cell r="HT178" t="str">
            <v>#N/A N/A</v>
          </cell>
          <cell r="HU178" t="str">
            <v>#N/A N/A</v>
          </cell>
          <cell r="HV178" t="str">
            <v>#N/A N/A</v>
          </cell>
          <cell r="HW178" t="str">
            <v>#N/A N/A</v>
          </cell>
          <cell r="HX178" t="str">
            <v>#N/A N/A</v>
          </cell>
          <cell r="HY178">
            <v>440.17898559570312</v>
          </cell>
          <cell r="HZ178">
            <v>466.0880126953125</v>
          </cell>
          <cell r="IA178">
            <v>500.468994140625</v>
          </cell>
          <cell r="IB178">
            <v>495.57299999999998</v>
          </cell>
          <cell r="IC178">
            <v>461.30199999999996</v>
          </cell>
          <cell r="ID178">
            <v>454.637</v>
          </cell>
          <cell r="IE178">
            <v>448.19</v>
          </cell>
          <cell r="IF178">
            <v>448.37399999999997</v>
          </cell>
          <cell r="IG178">
            <v>441.85899999999998</v>
          </cell>
          <cell r="IH178">
            <v>435.916</v>
          </cell>
          <cell r="II178" t="str">
            <v>#N/A N/A</v>
          </cell>
          <cell r="IJ178" t="str">
            <v>#N/A N/A</v>
          </cell>
          <cell r="IK178" t="str">
            <v>#N/A N/A</v>
          </cell>
          <cell r="IL178" t="str">
            <v>#N/A N/A</v>
          </cell>
          <cell r="IM178" t="str">
            <v>#N/A N/A</v>
          </cell>
          <cell r="IN178">
            <v>0</v>
          </cell>
          <cell r="IO178">
            <v>0</v>
          </cell>
          <cell r="IP178">
            <v>0</v>
          </cell>
          <cell r="IQ178">
            <v>1.5629999999999999</v>
          </cell>
          <cell r="IR178">
            <v>1.575</v>
          </cell>
          <cell r="IS178">
            <v>2.456</v>
          </cell>
          <cell r="IT178">
            <v>1.867</v>
          </cell>
          <cell r="IU178">
            <v>2.4649999999999999</v>
          </cell>
          <cell r="IV178">
            <v>2.4259999999999997</v>
          </cell>
          <cell r="IW178">
            <v>1.9689999999999999</v>
          </cell>
          <cell r="IX178" t="str">
            <v>#N/A N/A</v>
          </cell>
          <cell r="IY178" t="str">
            <v>#N/A N/A</v>
          </cell>
          <cell r="IZ178" t="str">
            <v>#N/A N/A</v>
          </cell>
          <cell r="JA178" t="str">
            <v>#N/A N/A</v>
          </cell>
          <cell r="JB178" t="str">
            <v>#N/A N/A</v>
          </cell>
          <cell r="JC178">
            <v>0</v>
          </cell>
          <cell r="JD178">
            <v>0</v>
          </cell>
          <cell r="JE178">
            <v>0</v>
          </cell>
          <cell r="JF178">
            <v>0</v>
          </cell>
          <cell r="JG178">
            <v>0</v>
          </cell>
          <cell r="JH178">
            <v>0</v>
          </cell>
          <cell r="JI178">
            <v>0</v>
          </cell>
          <cell r="JJ178">
            <v>0</v>
          </cell>
          <cell r="JK178">
            <v>0</v>
          </cell>
          <cell r="JL178">
            <v>0</v>
          </cell>
          <cell r="JM178" t="str">
            <v>#N/A N/A</v>
          </cell>
          <cell r="JN178" t="str">
            <v>#N/A N/A</v>
          </cell>
          <cell r="JO178" t="str">
            <v>#N/A N/A</v>
          </cell>
          <cell r="JP178" t="str">
            <v>#N/A N/A</v>
          </cell>
          <cell r="JQ178" t="str">
            <v>#N/A N/A</v>
          </cell>
          <cell r="JR178">
            <v>21.700000166893005</v>
          </cell>
          <cell r="JS178">
            <v>22.947999954223633</v>
          </cell>
          <cell r="JT178">
            <v>24.847999691963196</v>
          </cell>
          <cell r="JU178">
            <v>26.100999999999999</v>
          </cell>
          <cell r="JV178">
            <v>1.575</v>
          </cell>
          <cell r="JW178">
            <v>2.456</v>
          </cell>
          <cell r="JX178">
            <v>1.867</v>
          </cell>
          <cell r="JY178">
            <v>9.5129999999999999</v>
          </cell>
          <cell r="JZ178">
            <v>9.6389999999999993</v>
          </cell>
          <cell r="KA178">
            <v>9.3569999999999993</v>
          </cell>
          <cell r="KB178" t="str">
            <v>#N/A N/A</v>
          </cell>
          <cell r="KC178" t="str">
            <v>#N/A N/A</v>
          </cell>
          <cell r="KD178" t="str">
            <v>#N/A N/A</v>
          </cell>
          <cell r="KE178" t="str">
            <v>#N/A N/A</v>
          </cell>
          <cell r="KF178" t="str">
            <v>#N/A N/A</v>
          </cell>
          <cell r="KG178">
            <v>0</v>
          </cell>
          <cell r="KH178">
            <v>0</v>
          </cell>
          <cell r="KI178">
            <v>0</v>
          </cell>
          <cell r="KJ178">
            <v>0</v>
          </cell>
          <cell r="KK178">
            <v>0</v>
          </cell>
          <cell r="KL178">
            <v>0</v>
          </cell>
          <cell r="KM178">
            <v>0</v>
          </cell>
          <cell r="KN178">
            <v>0</v>
          </cell>
          <cell r="KO178">
            <v>0</v>
          </cell>
          <cell r="KP178">
            <v>0</v>
          </cell>
          <cell r="KQ178" t="str">
            <v>#N/A N/A</v>
          </cell>
          <cell r="KR178" t="str">
            <v>#N/A N/A</v>
          </cell>
          <cell r="KS178" t="str">
            <v>#N/A N/A</v>
          </cell>
          <cell r="KT178" t="str">
            <v>#N/A N/A</v>
          </cell>
          <cell r="KU178" t="str">
            <v>#N/A N/A</v>
          </cell>
          <cell r="KV178">
            <v>418.47898101806641</v>
          </cell>
          <cell r="KW178">
            <v>443.14002990722656</v>
          </cell>
          <cell r="KX178">
            <v>475.62097930908203</v>
          </cell>
          <cell r="KY178">
            <v>469.47199999999998</v>
          </cell>
          <cell r="KZ178">
            <v>459.72699999999998</v>
          </cell>
          <cell r="LA178">
            <v>452.18099999999993</v>
          </cell>
          <cell r="LB178">
            <v>446.32299999999998</v>
          </cell>
          <cell r="LC178">
            <v>438.86099999999999</v>
          </cell>
          <cell r="LD178">
            <v>432.21999999999997</v>
          </cell>
          <cell r="LE178">
            <v>426.55899999999991</v>
          </cell>
          <cell r="LF178" t="str">
            <v>#N/A N/A</v>
          </cell>
          <cell r="LG178" t="str">
            <v>#N/A N/A</v>
          </cell>
          <cell r="LH178" t="str">
            <v>#N/A N/A</v>
          </cell>
          <cell r="LI178" t="str">
            <v>#N/A N/A</v>
          </cell>
          <cell r="LJ178" t="str">
            <v>#N/A N/A</v>
          </cell>
          <cell r="LK178">
            <v>0</v>
          </cell>
          <cell r="LL178">
            <v>0</v>
          </cell>
          <cell r="LM178">
            <v>-1.5299999713897705</v>
          </cell>
          <cell r="LN178">
            <v>0</v>
          </cell>
          <cell r="LO178">
            <v>0</v>
          </cell>
          <cell r="LP178">
            <v>0</v>
          </cell>
          <cell r="LQ178">
            <v>0</v>
          </cell>
          <cell r="LR178">
            <v>0</v>
          </cell>
          <cell r="LS178">
            <v>0</v>
          </cell>
          <cell r="LT178">
            <v>0</v>
          </cell>
          <cell r="LU178" t="str">
            <v>#N/A N/A</v>
          </cell>
          <cell r="LV178" t="str">
            <v>#N/A N/A</v>
          </cell>
          <cell r="LW178" t="str">
            <v>#N/A N/A</v>
          </cell>
          <cell r="LX178" t="str">
            <v>#N/A N/A</v>
          </cell>
          <cell r="LY178" t="str">
            <v>#N/A N/A</v>
          </cell>
          <cell r="LZ178" t="str">
            <v>#N/A N/A</v>
          </cell>
          <cell r="MA178" t="str">
            <v>#N/A N/A</v>
          </cell>
          <cell r="MB178" t="str">
            <v>#N/A N/A</v>
          </cell>
          <cell r="MC178" t="str">
            <v>#N/A N/A</v>
          </cell>
          <cell r="MD178" t="str">
            <v>#N/A N/A</v>
          </cell>
          <cell r="ME178" t="str">
            <v>#N/A N/A</v>
          </cell>
          <cell r="MF178" t="str">
            <v>#N/A N/A</v>
          </cell>
          <cell r="MG178">
            <v>0</v>
          </cell>
          <cell r="MH178" t="str">
            <v>#N/A N/A</v>
          </cell>
          <cell r="MI178" t="str">
            <v>#N/A N/A</v>
          </cell>
          <cell r="MJ178" t="str">
            <v>#N/A N/A</v>
          </cell>
          <cell r="MK178" t="str">
            <v>#N/A N/A</v>
          </cell>
          <cell r="ML178" t="str">
            <v>#N/A N/A</v>
          </cell>
          <cell r="MM178" t="str">
            <v>#N/A N/A</v>
          </cell>
          <cell r="MN178" t="str">
            <v>#N/A N/A</v>
          </cell>
          <cell r="MO178" t="str">
            <v>#N/A N/A</v>
          </cell>
          <cell r="MP178" t="str">
            <v>#N/A N/A</v>
          </cell>
          <cell r="MQ178" t="str">
            <v>#N/A N/A</v>
          </cell>
          <cell r="MR178" t="str">
            <v>#N/A N/A</v>
          </cell>
          <cell r="MS178" t="str">
            <v>#N/A N/A</v>
          </cell>
          <cell r="MT178" t="str">
            <v>#N/A N/A</v>
          </cell>
          <cell r="MU178" t="str">
            <v>#N/A N/A</v>
          </cell>
          <cell r="MV178">
            <v>0</v>
          </cell>
          <cell r="MW178" t="str">
            <v>#N/A N/A</v>
          </cell>
          <cell r="MX178" t="str">
            <v>#N/A N/A</v>
          </cell>
          <cell r="MY178" t="str">
            <v>#N/A N/A</v>
          </cell>
          <cell r="MZ178" t="str">
            <v>#N/A N/A</v>
          </cell>
          <cell r="NA178" t="str">
            <v>#N/A N/A</v>
          </cell>
          <cell r="NB178" t="str">
            <v>#N/A N/A</v>
          </cell>
          <cell r="NC178" t="str">
            <v>#N/A N/A</v>
          </cell>
          <cell r="ND178">
            <v>0</v>
          </cell>
          <cell r="NE178">
            <v>0</v>
          </cell>
          <cell r="NF178">
            <v>0</v>
          </cell>
          <cell r="NG178">
            <v>0</v>
          </cell>
          <cell r="NH178">
            <v>0</v>
          </cell>
          <cell r="NI178">
            <v>0</v>
          </cell>
          <cell r="NJ178">
            <v>0</v>
          </cell>
          <cell r="NK178">
            <v>0</v>
          </cell>
          <cell r="NL178">
            <v>0</v>
          </cell>
          <cell r="NM178">
            <v>0</v>
          </cell>
          <cell r="NN178" t="str">
            <v>#N/A N/A</v>
          </cell>
          <cell r="NO178" t="str">
            <v>#N/A N/A</v>
          </cell>
          <cell r="NP178" t="str">
            <v>#N/A N/A</v>
          </cell>
          <cell r="NQ178" t="str">
            <v>#N/A N/A</v>
          </cell>
          <cell r="NR178" t="str">
            <v>#N/A N/A</v>
          </cell>
          <cell r="NS178">
            <v>6.4739999771118164</v>
          </cell>
          <cell r="NT178">
            <v>6.810999870300293</v>
          </cell>
          <cell r="NU178">
            <v>7.3270001411437988</v>
          </cell>
          <cell r="NV178">
            <v>7.1589999999999998</v>
          </cell>
          <cell r="NW178">
            <v>7.18</v>
          </cell>
          <cell r="NX178">
            <v>7.0699999999999994</v>
          </cell>
          <cell r="NY178">
            <v>7.0699999999999994</v>
          </cell>
          <cell r="NZ178">
            <v>7.0699999999999994</v>
          </cell>
          <cell r="OA178">
            <v>7.0699999999999994</v>
          </cell>
          <cell r="OB178">
            <v>7.0699999999999994</v>
          </cell>
          <cell r="OC178" t="str">
            <v>#N/A N/A</v>
          </cell>
          <cell r="OD178" t="str">
            <v>CLP</v>
          </cell>
        </row>
        <row r="179">
          <cell r="C179" t="str">
            <v>TAM SA-PREF</v>
          </cell>
          <cell r="D179">
            <v>1177.7518248319425</v>
          </cell>
          <cell r="E179">
            <v>1176.397962406478</v>
          </cell>
          <cell r="F179">
            <v>1548.5883366198516</v>
          </cell>
          <cell r="G179">
            <v>2331.1794091073421</v>
          </cell>
          <cell r="H179">
            <v>3377.8529005655</v>
          </cell>
          <cell r="I179">
            <v>4206.0460629304253</v>
          </cell>
          <cell r="J179">
            <v>5834.9738338855923</v>
          </cell>
          <cell r="K179">
            <v>4951.8922177196882</v>
          </cell>
          <cell r="L179">
            <v>6475.7160483173566</v>
          </cell>
          <cell r="M179">
            <v>7783.2722742167789</v>
          </cell>
          <cell r="N179">
            <v>7038.4563348604579</v>
          </cell>
          <cell r="O179">
            <v>6993.9615539288307</v>
          </cell>
          <cell r="P179">
            <v>6860.2396676450007</v>
          </cell>
          <cell r="Q179" t="str">
            <v>#N/A N/A</v>
          </cell>
          <cell r="R179" t="str">
            <v>#N/A N/A</v>
          </cell>
          <cell r="S179">
            <v>921.68247324417371</v>
          </cell>
          <cell r="T179">
            <v>869.57048796401955</v>
          </cell>
          <cell r="U179">
            <v>1032.0497560669801</v>
          </cell>
          <cell r="V179">
            <v>1566.930508637188</v>
          </cell>
          <cell r="W179">
            <v>2175.6658252286074</v>
          </cell>
          <cell r="X179">
            <v>3023.2399278633156</v>
          </cell>
          <cell r="Y179">
            <v>0</v>
          </cell>
          <cell r="Z179">
            <v>3661.5958659172065</v>
          </cell>
          <cell r="AA179">
            <v>4660.9843555018369</v>
          </cell>
          <cell r="AB179">
            <v>5623.7477620505615</v>
          </cell>
          <cell r="AC179">
            <v>5848.2698654612477</v>
          </cell>
          <cell r="AD179">
            <v>5514.0539291801306</v>
          </cell>
          <cell r="AE179">
            <v>5155.2864513859959</v>
          </cell>
          <cell r="AF179" t="str">
            <v>#N/A N/A</v>
          </cell>
          <cell r="AG179" t="str">
            <v>#N/A N/A</v>
          </cell>
          <cell r="AH179">
            <v>-39.784662998140142</v>
          </cell>
          <cell r="AI179">
            <v>38.640210468063117</v>
          </cell>
          <cell r="AJ179">
            <v>128.06528271024129</v>
          </cell>
          <cell r="AK179">
            <v>199.24551399889245</v>
          </cell>
          <cell r="AL179">
            <v>445.7253655894512</v>
          </cell>
          <cell r="AM179">
            <v>172.3998309759269</v>
          </cell>
          <cell r="AN179">
            <v>565.94125108956291</v>
          </cell>
          <cell r="AO179">
            <v>572.55004766101342</v>
          </cell>
          <cell r="AP179">
            <v>975.09266914422426</v>
          </cell>
          <cell r="AQ179">
            <v>1047.1505826488424</v>
          </cell>
          <cell r="AR179">
            <v>46.417381257906918</v>
          </cell>
          <cell r="AS179">
            <v>116.03811263452701</v>
          </cell>
          <cell r="AT179">
            <v>230.2568209300245</v>
          </cell>
          <cell r="AU179" t="str">
            <v>#N/A N/A</v>
          </cell>
          <cell r="AV179" t="str">
            <v>#N/A N/A</v>
          </cell>
          <cell r="AW179">
            <v>-86.955804331439651</v>
          </cell>
          <cell r="AX179">
            <v>-13.590668953937479</v>
          </cell>
          <cell r="AY179">
            <v>95.959719965315102</v>
          </cell>
          <cell r="AZ179">
            <v>163.46791256006102</v>
          </cell>
          <cell r="BA179">
            <v>398.88158035978068</v>
          </cell>
          <cell r="BB179">
            <v>112.10723358773402</v>
          </cell>
          <cell r="BC179">
            <v>310.22249785985014</v>
          </cell>
          <cell r="BD179">
            <v>267.09218961829737</v>
          </cell>
          <cell r="BE179">
            <v>576.84779691639176</v>
          </cell>
          <cell r="BF179">
            <v>609.67983641993578</v>
          </cell>
          <cell r="BG179">
            <v>-344.02309956923136</v>
          </cell>
          <cell r="BH179">
            <v>-218.79896361396766</v>
          </cell>
          <cell r="BI179">
            <v>14.319157294634428</v>
          </cell>
          <cell r="BJ179" t="str">
            <v>#N/A N/A</v>
          </cell>
          <cell r="BK179" t="str">
            <v>#N/A N/A</v>
          </cell>
          <cell r="BL179" t="str">
            <v>#N/A N/A</v>
          </cell>
          <cell r="BM179">
            <v>0.55849817906645094</v>
          </cell>
          <cell r="BN179">
            <v>2.0578775380682162</v>
          </cell>
          <cell r="BO179">
            <v>4.5494760682593656</v>
          </cell>
          <cell r="BP179">
            <v>109.42879314900686</v>
          </cell>
          <cell r="BQ179">
            <v>17.114335894340304</v>
          </cell>
          <cell r="BR179">
            <v>106.9888731645141</v>
          </cell>
          <cell r="BS179">
            <v>41.634305731632608</v>
          </cell>
          <cell r="BT179">
            <v>77.764199087063716</v>
          </cell>
          <cell r="BU179">
            <v>104.33651092739778</v>
          </cell>
          <cell r="BV179">
            <v>69.661018542369035</v>
          </cell>
          <cell r="BW179">
            <v>98.465813600791193</v>
          </cell>
          <cell r="BX179">
            <v>127.38255867285426</v>
          </cell>
          <cell r="BY179" t="str">
            <v>#N/A N/A</v>
          </cell>
          <cell r="BZ179" t="str">
            <v>#N/A N/A</v>
          </cell>
          <cell r="CA179">
            <v>47.024019611261458</v>
          </cell>
          <cell r="CB179">
            <v>56.645798355703285</v>
          </cell>
          <cell r="CC179">
            <v>19.644217035130701</v>
          </cell>
          <cell r="CD179">
            <v>36.966967533789614</v>
          </cell>
          <cell r="CE179">
            <v>60.721006529754639</v>
          </cell>
          <cell r="CF179">
            <v>118.884958494182</v>
          </cell>
          <cell r="CG179">
            <v>297.36596136213115</v>
          </cell>
          <cell r="CH179">
            <v>213.91218068344517</v>
          </cell>
          <cell r="CI179">
            <v>236.9565213381405</v>
          </cell>
          <cell r="CJ179">
            <v>288.62557374884915</v>
          </cell>
          <cell r="CK179">
            <v>213.47781223119978</v>
          </cell>
          <cell r="CL179">
            <v>240.52767540392918</v>
          </cell>
          <cell r="CM179">
            <v>237.65838950127363</v>
          </cell>
          <cell r="CN179" t="str">
            <v>#N/A N/A</v>
          </cell>
          <cell r="CO179" t="str">
            <v>#N/A N/A</v>
          </cell>
          <cell r="CP179">
            <v>-307.96180683897978</v>
          </cell>
          <cell r="CQ179">
            <v>77.087166480877926</v>
          </cell>
          <cell r="CR179">
            <v>170.48832709644321</v>
          </cell>
          <cell r="CS179">
            <v>121.94858055244222</v>
          </cell>
          <cell r="CT179">
            <v>380.16154271814798</v>
          </cell>
          <cell r="CU179">
            <v>88.229104920365927</v>
          </cell>
          <cell r="CV179">
            <v>-1147.7933263796142</v>
          </cell>
          <cell r="CW179">
            <v>962.43671607467479</v>
          </cell>
          <cell r="CX179">
            <v>635.11659631722102</v>
          </cell>
          <cell r="CY179">
            <v>-109.54932339281646</v>
          </cell>
          <cell r="CZ179">
            <v>-826.59581235217968</v>
          </cell>
          <cell r="DA179">
            <v>-818.98682634615886</v>
          </cell>
          <cell r="DB179">
            <v>-201.21376967220752</v>
          </cell>
          <cell r="DC179" t="str">
            <v>#N/A N/A</v>
          </cell>
          <cell r="DD179" t="str">
            <v>#N/A N/A</v>
          </cell>
          <cell r="DE179">
            <v>-93.740003150161058</v>
          </cell>
          <cell r="DF179">
            <v>20.075797819136827</v>
          </cell>
          <cell r="DG179">
            <v>53.430474778308508</v>
          </cell>
          <cell r="DH179">
            <v>44.767189931798164</v>
          </cell>
          <cell r="DI179">
            <v>124.01013143094394</v>
          </cell>
          <cell r="DJ179">
            <v>21.723292031713221</v>
          </cell>
          <cell r="DK179">
            <v>-352.01900699027794</v>
          </cell>
          <cell r="DL179">
            <v>329.36819855575612</v>
          </cell>
          <cell r="DM179">
            <v>254.42247814484699</v>
          </cell>
          <cell r="DN179">
            <v>47.088413740245379</v>
          </cell>
          <cell r="DO179">
            <v>-218.04503175333244</v>
          </cell>
          <cell r="DP179">
            <v>-148.62280702012833</v>
          </cell>
          <cell r="DQ179">
            <v>-49.226629860414604</v>
          </cell>
          <cell r="DR179" t="str">
            <v>#N/A N/A</v>
          </cell>
          <cell r="DS179" t="str">
            <v>#N/A N/A</v>
          </cell>
          <cell r="DT179">
            <v>-214.22178742059052</v>
          </cell>
          <cell r="DU179">
            <v>57.011364730962114</v>
          </cell>
          <cell r="DV179">
            <v>117.05784580911634</v>
          </cell>
          <cell r="DW179">
            <v>77.181381128812617</v>
          </cell>
          <cell r="DX179">
            <v>256.15141128720404</v>
          </cell>
          <cell r="DY179">
            <v>66.505812888652699</v>
          </cell>
          <cell r="DZ179">
            <v>-795.77431938933614</v>
          </cell>
          <cell r="EA179">
            <v>633.06851751891861</v>
          </cell>
          <cell r="EB179">
            <v>380.69411817237398</v>
          </cell>
          <cell r="EC179">
            <v>-156.63773713306185</v>
          </cell>
          <cell r="ED179">
            <v>-608.55078059884715</v>
          </cell>
          <cell r="EE179">
            <v>-670.36401932603042</v>
          </cell>
          <cell r="EF179">
            <v>-151.9871398117929</v>
          </cell>
          <cell r="EG179" t="str">
            <v>#N/A N/A</v>
          </cell>
          <cell r="EH179" t="str">
            <v>#N/A N/A</v>
          </cell>
          <cell r="EI179">
            <v>12.942938135593222</v>
          </cell>
          <cell r="EJ179">
            <v>24.65155570934256</v>
          </cell>
          <cell r="EK179">
            <v>32.349396837349396</v>
          </cell>
          <cell r="EL179">
            <v>39.792334831941758</v>
          </cell>
          <cell r="EM179">
            <v>57.338577515568666</v>
          </cell>
          <cell r="EN179">
            <v>75.813940415964012</v>
          </cell>
          <cell r="EO179">
            <v>290.250594080795</v>
          </cell>
          <cell r="EP179">
            <v>617.20551090700337</v>
          </cell>
          <cell r="EQ179">
            <v>609.77108433734952</v>
          </cell>
          <cell r="ER179">
            <v>348.88692105404385</v>
          </cell>
          <cell r="ES179">
            <v>319.52794727849636</v>
          </cell>
          <cell r="ET179">
            <v>291.4409075516424</v>
          </cell>
          <cell r="EU179">
            <v>136.00989874565514</v>
          </cell>
          <cell r="EV179" t="str">
            <v>#N/A N/A</v>
          </cell>
          <cell r="EW179" t="str">
            <v>#N/A N/A</v>
          </cell>
          <cell r="EX179">
            <v>0</v>
          </cell>
          <cell r="EY179">
            <v>34.975779238754313</v>
          </cell>
          <cell r="EZ179">
            <v>79.420554969879504</v>
          </cell>
          <cell r="FA179">
            <v>386.43418068935983</v>
          </cell>
          <cell r="FB179">
            <v>1091.2206770613848</v>
          </cell>
          <cell r="FC179">
            <v>1389.5469364811693</v>
          </cell>
          <cell r="FD179">
            <v>536.73406783322537</v>
          </cell>
          <cell r="FE179">
            <v>580.38002296211243</v>
          </cell>
          <cell r="FF179">
            <v>848.01084337349414</v>
          </cell>
          <cell r="FG179">
            <v>904.27306391885372</v>
          </cell>
          <cell r="FH179">
            <v>438.09030998291428</v>
          </cell>
          <cell r="FI179">
            <v>646.24830680663717</v>
          </cell>
          <cell r="FJ179">
            <v>505.32227595587131</v>
          </cell>
          <cell r="FK179" t="str">
            <v>#N/A N/A</v>
          </cell>
          <cell r="FL179" t="str">
            <v>#N/A N/A</v>
          </cell>
          <cell r="FM179">
            <v>67.93700395480225</v>
          </cell>
          <cell r="FN179">
            <v>101.37162249134948</v>
          </cell>
          <cell r="FO179">
            <v>204.29893862951803</v>
          </cell>
          <cell r="FP179">
            <v>326.76727809890809</v>
          </cell>
          <cell r="FQ179">
            <v>365.67495434752067</v>
          </cell>
          <cell r="FR179">
            <v>527.22203485103989</v>
          </cell>
          <cell r="FS179">
            <v>499.99524735364014</v>
          </cell>
          <cell r="FT179">
            <v>644.07520091848437</v>
          </cell>
          <cell r="FU179">
            <v>937.81987951807218</v>
          </cell>
          <cell r="FV179">
            <v>976.23088069554012</v>
          </cell>
          <cell r="FW179">
            <v>789.40590676104443</v>
          </cell>
          <cell r="FX179">
            <v>1425.8728411784625</v>
          </cell>
          <cell r="FY179">
            <v>1373.2488287743693</v>
          </cell>
          <cell r="FZ179" t="str">
            <v>#N/A N/A</v>
          </cell>
          <cell r="GA179" t="str">
            <v>#N/A N/A</v>
          </cell>
          <cell r="GB179">
            <v>27.584463841807906</v>
          </cell>
          <cell r="GC179">
            <v>30.22456712802768</v>
          </cell>
          <cell r="GD179">
            <v>35.429968749999993</v>
          </cell>
          <cell r="GE179">
            <v>44.77199828730464</v>
          </cell>
          <cell r="GF179">
            <v>53.319754647188276</v>
          </cell>
          <cell r="GG179">
            <v>91.32715008431704</v>
          </cell>
          <cell r="GH179">
            <v>73.200259235255999</v>
          </cell>
          <cell r="GI179">
            <v>111.99311136624569</v>
          </cell>
          <cell r="GJ179">
            <v>119.73493975903615</v>
          </cell>
          <cell r="GK179">
            <v>114.10347233403103</v>
          </cell>
          <cell r="GL179">
            <v>128.10300219672928</v>
          </cell>
          <cell r="GM179">
            <v>151.72621063325431</v>
          </cell>
          <cell r="GN179">
            <v>162.22759558712411</v>
          </cell>
          <cell r="GO179" t="str">
            <v>#N/A N/A</v>
          </cell>
          <cell r="GP179" t="str">
            <v>#N/A N/A</v>
          </cell>
          <cell r="GQ179">
            <v>166.95423870056499</v>
          </cell>
          <cell r="GR179">
            <v>267.96228754325256</v>
          </cell>
          <cell r="GS179">
            <v>426.68639043674693</v>
          </cell>
          <cell r="GT179">
            <v>934.37420552344247</v>
          </cell>
          <cell r="GU179">
            <v>1808.6425996160506</v>
          </cell>
          <cell r="GV179">
            <v>2827.2293423271499</v>
          </cell>
          <cell r="GW179">
            <v>1585.99611147116</v>
          </cell>
          <cell r="GX179">
            <v>2177.6234213547646</v>
          </cell>
          <cell r="GY179">
            <v>2714.0704819277107</v>
          </cell>
          <cell r="GZ179">
            <v>2734.4957870444905</v>
          </cell>
          <cell r="HA179">
            <v>2154.5316084940196</v>
          </cell>
          <cell r="HB179">
            <v>2878.08753809685</v>
          </cell>
          <cell r="HC179">
            <v>2450.9211122865345</v>
          </cell>
          <cell r="HD179" t="str">
            <v>#N/A N/A</v>
          </cell>
          <cell r="HE179" t="str">
            <v>#N/A N/A</v>
          </cell>
          <cell r="HF179">
            <v>664.73505903954799</v>
          </cell>
          <cell r="HG179">
            <v>541.61347370242208</v>
          </cell>
          <cell r="HH179">
            <v>269.31061784638553</v>
          </cell>
          <cell r="HI179">
            <v>329.09698908156702</v>
          </cell>
          <cell r="HJ179">
            <v>370.69110830172775</v>
          </cell>
          <cell r="HK179">
            <v>444.00505902192236</v>
          </cell>
          <cell r="HL179">
            <v>4175.1790883560161</v>
          </cell>
          <cell r="HM179">
            <v>4669.3616532720998</v>
          </cell>
          <cell r="HN179">
            <v>5248.1024096385545</v>
          </cell>
          <cell r="HO179">
            <v>5000.7787259163842</v>
          </cell>
          <cell r="HP179">
            <v>4458.0346595069559</v>
          </cell>
          <cell r="HQ179">
            <v>2845.1942939383671</v>
          </cell>
          <cell r="HR179">
            <v>1497.6537705909022</v>
          </cell>
          <cell r="HS179" t="str">
            <v>#N/A N/A</v>
          </cell>
          <cell r="HT179" t="str">
            <v>#N/A N/A</v>
          </cell>
          <cell r="HU179">
            <v>999.20847401129947</v>
          </cell>
          <cell r="HV179">
            <v>964.8747404844288</v>
          </cell>
          <cell r="HW179">
            <v>825.51656626506019</v>
          </cell>
          <cell r="HX179">
            <v>1417.6014151145362</v>
          </cell>
          <cell r="HY179">
            <v>2419.9770567027199</v>
          </cell>
          <cell r="HZ179">
            <v>3677.8870151770661</v>
          </cell>
          <cell r="IA179">
            <v>6243.6521926982077</v>
          </cell>
          <cell r="IB179">
            <v>7428.2921928817441</v>
          </cell>
          <cell r="IC179">
            <v>8733.3283132530123</v>
          </cell>
          <cell r="ID179">
            <v>8578.988353995599</v>
          </cell>
          <cell r="IE179">
            <v>7428.6087381010484</v>
          </cell>
          <cell r="IF179">
            <v>7511.2330680663727</v>
          </cell>
          <cell r="IG179">
            <v>5872.9031283058794</v>
          </cell>
          <cell r="IH179" t="str">
            <v>#N/A N/A</v>
          </cell>
          <cell r="II179" t="str">
            <v>#N/A N/A</v>
          </cell>
          <cell r="IJ179">
            <v>89.493504802259892</v>
          </cell>
          <cell r="IK179">
            <v>69.131142214532858</v>
          </cell>
          <cell r="IL179">
            <v>99.478916792168661</v>
          </cell>
          <cell r="IM179">
            <v>120.76557653607362</v>
          </cell>
          <cell r="IN179">
            <v>162.39031699208687</v>
          </cell>
          <cell r="IO179">
            <v>239.94154019111858</v>
          </cell>
          <cell r="IP179">
            <v>210.02160293799957</v>
          </cell>
          <cell r="IQ179">
            <v>247.40642939150402</v>
          </cell>
          <cell r="IR179">
            <v>314.67710843373499</v>
          </cell>
          <cell r="IS179">
            <v>346.52498255782751</v>
          </cell>
          <cell r="IT179">
            <v>410.48181596289953</v>
          </cell>
          <cell r="IU179">
            <v>399.62707416186919</v>
          </cell>
          <cell r="IV179">
            <v>833.62928819706804</v>
          </cell>
          <cell r="IW179" t="str">
            <v>#N/A N/A</v>
          </cell>
          <cell r="IX179" t="str">
            <v>#N/A N/A</v>
          </cell>
          <cell r="IY179">
            <v>548.36412853107345</v>
          </cell>
          <cell r="IZ179">
            <v>417.83979999999997</v>
          </cell>
          <cell r="JA179">
            <v>183.38064382530118</v>
          </cell>
          <cell r="JB179">
            <v>234.19310340398198</v>
          </cell>
          <cell r="JC179">
            <v>374.15929203539827</v>
          </cell>
          <cell r="JD179">
            <v>988.53794266441821</v>
          </cell>
          <cell r="JE179">
            <v>3494.9345430978615</v>
          </cell>
          <cell r="JF179">
            <v>4115.626865671642</v>
          </cell>
          <cell r="JG179">
            <v>4433.0969879518079</v>
          </cell>
          <cell r="JH179">
            <v>4918.5080233993449</v>
          </cell>
          <cell r="JI179">
            <v>4352.7913107151562</v>
          </cell>
          <cell r="JJ179">
            <v>3250.1464612258715</v>
          </cell>
          <cell r="JK179">
            <v>1967.5876530149617</v>
          </cell>
          <cell r="JL179" t="str">
            <v>#N/A N/A</v>
          </cell>
          <cell r="JM179" t="str">
            <v>#N/A N/A</v>
          </cell>
          <cell r="JN179">
            <v>941.44716412429375</v>
          </cell>
          <cell r="JO179">
            <v>950.03151038062276</v>
          </cell>
          <cell r="JP179">
            <v>752.91717507530109</v>
          </cell>
          <cell r="JQ179">
            <v>1091.3628734746305</v>
          </cell>
          <cell r="JR179">
            <v>1253.9762138877181</v>
          </cell>
          <cell r="JS179">
            <v>2837.9286115795389</v>
          </cell>
          <cell r="JT179">
            <v>5670.2553467271555</v>
          </cell>
          <cell r="JU179">
            <v>6685.4471871412161</v>
          </cell>
          <cell r="JV179">
            <v>7150.56265060241</v>
          </cell>
          <cell r="JW179">
            <v>7439.0108946492774</v>
          </cell>
          <cell r="JX179">
            <v>7168.6736636563337</v>
          </cell>
          <cell r="JY179">
            <v>7005.308584490348</v>
          </cell>
          <cell r="JZ179">
            <v>5358.1252833610406</v>
          </cell>
          <cell r="KA179" t="str">
            <v>#N/A N/A</v>
          </cell>
          <cell r="KB179" t="str">
            <v>#N/A N/A</v>
          </cell>
          <cell r="KC179">
            <v>0</v>
          </cell>
          <cell r="KD179">
            <v>0.33598615916955016</v>
          </cell>
          <cell r="KE179">
            <v>0.76317771084337338</v>
          </cell>
          <cell r="KF179">
            <v>0.78912438450010691</v>
          </cell>
          <cell r="KG179">
            <v>1.2848246476565062</v>
          </cell>
          <cell r="KH179">
            <v>1.4777965148960091</v>
          </cell>
          <cell r="KI179">
            <v>1.8293367898034134</v>
          </cell>
          <cell r="KJ179">
            <v>1.956371986222732</v>
          </cell>
          <cell r="KK179">
            <v>123.78192771084338</v>
          </cell>
          <cell r="KL179">
            <v>38.267053077872589</v>
          </cell>
          <cell r="KM179">
            <v>21.034415425921402</v>
          </cell>
          <cell r="KN179">
            <v>23.031662715882149</v>
          </cell>
          <cell r="KO179">
            <v>23.58848420734472</v>
          </cell>
          <cell r="KP179" t="str">
            <v>#N/A N/A</v>
          </cell>
          <cell r="KQ179" t="str">
            <v>#N/A N/A</v>
          </cell>
          <cell r="KR179">
            <v>57.761299152542364</v>
          </cell>
          <cell r="KS179">
            <v>14.843253633217994</v>
          </cell>
          <cell r="KT179">
            <v>72.599396837349389</v>
          </cell>
          <cell r="KU179">
            <v>326.23848255191604</v>
          </cell>
          <cell r="KV179">
            <v>1166.0008428150022</v>
          </cell>
          <cell r="KW179">
            <v>839.95840359752663</v>
          </cell>
          <cell r="KX179">
            <v>573.39684597105202</v>
          </cell>
          <cell r="KY179">
            <v>742.84500574052799</v>
          </cell>
          <cell r="KZ179">
            <v>1582.7656626506025</v>
          </cell>
          <cell r="LA179">
            <v>1139.9774593463208</v>
          </cell>
          <cell r="LB179">
            <v>259.93507444471567</v>
          </cell>
          <cell r="LC179">
            <v>505.92448357602456</v>
          </cell>
          <cell r="LD179">
            <v>514.77784494483922</v>
          </cell>
          <cell r="LE179" t="str">
            <v>#N/A N/A</v>
          </cell>
          <cell r="LF179" t="str">
            <v>#N/A N/A</v>
          </cell>
          <cell r="LG179" t="str">
            <v>#N/A N/A</v>
          </cell>
          <cell r="LH179" t="str">
            <v>#N/A N/A</v>
          </cell>
          <cell r="LI179">
            <v>-41.892386045310801</v>
          </cell>
          <cell r="LJ179">
            <v>-45.207116509058373</v>
          </cell>
          <cell r="LK179">
            <v>-62.609842874934117</v>
          </cell>
          <cell r="LL179">
            <v>-130.01002503266835</v>
          </cell>
          <cell r="LM179">
            <v>-353.81727923395817</v>
          </cell>
          <cell r="LN179">
            <v>-169.81904431224075</v>
          </cell>
          <cell r="LO179">
            <v>-104.17939573689365</v>
          </cell>
          <cell r="LP179">
            <v>-85.648730975534846</v>
          </cell>
          <cell r="LQ179">
            <v>-359.01572870382961</v>
          </cell>
          <cell r="LR179">
            <v>-37.186752740088387</v>
          </cell>
          <cell r="LS179">
            <v>-206.37480125409388</v>
          </cell>
          <cell r="LT179" t="str">
            <v>#N/A N/A</v>
          </cell>
          <cell r="LU179" t="str">
            <v>#N/A N/A</v>
          </cell>
          <cell r="LV179" t="str">
            <v>#N/A N/A</v>
          </cell>
          <cell r="LW179" t="str">
            <v>#N/A N/A</v>
          </cell>
          <cell r="LX179" t="str">
            <v>#N/A N/A</v>
          </cell>
          <cell r="LY179" t="str">
            <v>#N/A N/A</v>
          </cell>
          <cell r="LZ179" t="str">
            <v>#N/A N/A</v>
          </cell>
          <cell r="MA179" t="str">
            <v>#N/A N/A</v>
          </cell>
          <cell r="MB179">
            <v>168.46314282810232</v>
          </cell>
          <cell r="MC179">
            <v>158.52992355975812</v>
          </cell>
          <cell r="MD179">
            <v>160.5217609966117</v>
          </cell>
          <cell r="ME179">
            <v>214.66209594898396</v>
          </cell>
          <cell r="MF179">
            <v>221.56385161020677</v>
          </cell>
          <cell r="MG179">
            <v>190.40138408217584</v>
          </cell>
          <cell r="MH179">
            <v>149.60174969894976</v>
          </cell>
          <cell r="MI179" t="str">
            <v>#N/A N/A</v>
          </cell>
          <cell r="MJ179" t="str">
            <v>#N/A N/A</v>
          </cell>
          <cell r="MK179" t="str">
            <v>#N/A N/A</v>
          </cell>
          <cell r="ML179" t="str">
            <v>#N/A N/A</v>
          </cell>
          <cell r="MM179" t="str">
            <v>#N/A N/A</v>
          </cell>
          <cell r="MN179" t="str">
            <v>#N/A N/A</v>
          </cell>
          <cell r="MO179" t="str">
            <v>#N/A N/A</v>
          </cell>
          <cell r="MP179" t="str">
            <v>#N/A N/A</v>
          </cell>
          <cell r="MQ179">
            <v>32.437168128828873</v>
          </cell>
          <cell r="MR179">
            <v>42.305172495120672</v>
          </cell>
          <cell r="MS179">
            <v>47.565565459358751</v>
          </cell>
          <cell r="MT179">
            <v>207.70509068805805</v>
          </cell>
          <cell r="MU179">
            <v>39.764154754753015</v>
          </cell>
          <cell r="MV179">
            <v>54.977222739987567</v>
          </cell>
          <cell r="MW179">
            <v>69.353545329415496</v>
          </cell>
          <cell r="MX179" t="str">
            <v>#N/A N/A</v>
          </cell>
          <cell r="MY179" t="str">
            <v>#N/A N/A</v>
          </cell>
          <cell r="MZ179" t="str">
            <v>#N/A N/A</v>
          </cell>
          <cell r="NA179" t="str">
            <v>#N/A N/A</v>
          </cell>
          <cell r="NB179">
            <v>0</v>
          </cell>
          <cell r="NC179">
            <v>0</v>
          </cell>
          <cell r="ND179">
            <v>-13.357986765458525</v>
          </cell>
          <cell r="NE179">
            <v>-71.017244092084326</v>
          </cell>
          <cell r="NF179">
            <v>-39.99768186445003</v>
          </cell>
          <cell r="NG179">
            <v>0</v>
          </cell>
          <cell r="NH179">
            <v>-137.95374153848383</v>
          </cell>
          <cell r="NI179">
            <v>-122.79788123753622</v>
          </cell>
          <cell r="NJ179">
            <v>-57.734958428651261</v>
          </cell>
          <cell r="NK179">
            <v>-28.518527188939935</v>
          </cell>
          <cell r="NL179">
            <v>-0.49590892862107921</v>
          </cell>
          <cell r="NM179" t="str">
            <v>#N/A N/A</v>
          </cell>
          <cell r="NN179" t="str">
            <v>#N/A N/A</v>
          </cell>
          <cell r="NO179">
            <v>47.171141333299524</v>
          </cell>
          <cell r="NP179">
            <v>52.230879422000591</v>
          </cell>
          <cell r="NQ179">
            <v>32.105562744926189</v>
          </cell>
          <cell r="NR179">
            <v>35.777601438831411</v>
          </cell>
          <cell r="NS179">
            <v>46.843785229670438</v>
          </cell>
          <cell r="NT179">
            <v>60.292597388192867</v>
          </cell>
          <cell r="NU179">
            <v>255.71875322971272</v>
          </cell>
          <cell r="NV179">
            <v>305.457858042716</v>
          </cell>
          <cell r="NW179">
            <v>398.2448722278325</v>
          </cell>
          <cell r="NX179">
            <v>437.47074622890653</v>
          </cell>
          <cell r="NY179">
            <v>390.44048082713829</v>
          </cell>
          <cell r="NZ179">
            <v>334.83707624849467</v>
          </cell>
          <cell r="OA179">
            <v>215.93766363539007</v>
          </cell>
          <cell r="OB179" t="str">
            <v>#N/A N/A</v>
          </cell>
          <cell r="OC179" t="str">
            <v>#N/A N/A</v>
          </cell>
          <cell r="OD179" t="str">
            <v>USD</v>
          </cell>
        </row>
        <row r="180">
          <cell r="C180" t="str">
            <v>ARCOS DORADOS-A</v>
          </cell>
          <cell r="D180" t="str">
            <v>#N/A N/A</v>
          </cell>
          <cell r="E180" t="str">
            <v>#N/A N/A</v>
          </cell>
          <cell r="F180" t="str">
            <v>#N/A N/A</v>
          </cell>
          <cell r="G180" t="str">
            <v>#N/A N/A</v>
          </cell>
          <cell r="H180" t="str">
            <v>#N/A N/A</v>
          </cell>
          <cell r="I180" t="str">
            <v>#N/A N/A</v>
          </cell>
          <cell r="J180">
            <v>2606.8420000000001</v>
          </cell>
          <cell r="K180">
            <v>2665.4760000000001</v>
          </cell>
          <cell r="L180">
            <v>3018.1179999999999</v>
          </cell>
          <cell r="M180">
            <v>3657.6489999999999</v>
          </cell>
          <cell r="N180">
            <v>3797.3939999999998</v>
          </cell>
          <cell r="O180">
            <v>4033.31</v>
          </cell>
          <cell r="P180">
            <v>3651.0650000000001</v>
          </cell>
          <cell r="Q180">
            <v>3052.74</v>
          </cell>
          <cell r="R180" t="str">
            <v>#N/A N/A</v>
          </cell>
          <cell r="S180" t="str">
            <v>#N/A N/A</v>
          </cell>
          <cell r="T180" t="str">
            <v>#N/A N/A</v>
          </cell>
          <cell r="U180" t="str">
            <v>#N/A N/A</v>
          </cell>
          <cell r="V180" t="str">
            <v>#N/A N/A</v>
          </cell>
          <cell r="W180" t="str">
            <v>#N/A N/A</v>
          </cell>
          <cell r="X180" t="str">
            <v>#N/A N/A</v>
          </cell>
          <cell r="Y180">
            <v>1591.8729999999998</v>
          </cell>
          <cell r="Z180">
            <v>2210.2709999999997</v>
          </cell>
          <cell r="AA180">
            <v>2499.2979999999998</v>
          </cell>
          <cell r="AB180">
            <v>3005.9209999999998</v>
          </cell>
          <cell r="AC180">
            <v>3186.817</v>
          </cell>
          <cell r="AD180">
            <v>3408.7</v>
          </cell>
          <cell r="AE180">
            <v>3148.7280000000001</v>
          </cell>
          <cell r="AF180">
            <v>2640.971</v>
          </cell>
          <cell r="AG180" t="str">
            <v>#N/A N/A</v>
          </cell>
          <cell r="AH180" t="str">
            <v>#N/A N/A</v>
          </cell>
          <cell r="AI180" t="str">
            <v>#N/A N/A</v>
          </cell>
          <cell r="AJ180" t="str">
            <v>#N/A N/A</v>
          </cell>
          <cell r="AK180" t="str">
            <v>#N/A N/A</v>
          </cell>
          <cell r="AL180" t="str">
            <v>#N/A N/A</v>
          </cell>
          <cell r="AM180" t="str">
            <v>#N/A N/A</v>
          </cell>
          <cell r="AN180">
            <v>271.69</v>
          </cell>
          <cell r="AO180">
            <v>260.97800000000001</v>
          </cell>
          <cell r="AP180">
            <v>265.142</v>
          </cell>
          <cell r="AQ180">
            <v>319.72399999999999</v>
          </cell>
          <cell r="AR180">
            <v>328.96799999999996</v>
          </cell>
          <cell r="AS180">
            <v>343.38200000000001</v>
          </cell>
          <cell r="AT180">
            <v>187.66800000000001</v>
          </cell>
          <cell r="AU180">
            <v>204.12200000000001</v>
          </cell>
          <cell r="AV180" t="str">
            <v>#N/A N/A</v>
          </cell>
          <cell r="AW180" t="str">
            <v>#N/A N/A</v>
          </cell>
          <cell r="AX180" t="str">
            <v>#N/A N/A</v>
          </cell>
          <cell r="AY180" t="str">
            <v>#N/A N/A</v>
          </cell>
          <cell r="AZ180" t="str">
            <v>#N/A N/A</v>
          </cell>
          <cell r="BA180" t="str">
            <v>#N/A N/A</v>
          </cell>
          <cell r="BB180" t="str">
            <v>#N/A N/A</v>
          </cell>
          <cell r="BC180">
            <v>222.19399999999999</v>
          </cell>
          <cell r="BD180">
            <v>206.809</v>
          </cell>
          <cell r="BE180">
            <v>204.55699999999999</v>
          </cell>
          <cell r="BF180">
            <v>250.75299999999999</v>
          </cell>
          <cell r="BG180">
            <v>236.64</v>
          </cell>
          <cell r="BH180">
            <v>228.52199999999999</v>
          </cell>
          <cell r="BI180">
            <v>70.856999999999999</v>
          </cell>
          <cell r="BJ180">
            <v>93.406999999999996</v>
          </cell>
          <cell r="BK180" t="str">
            <v>#N/A N/A</v>
          </cell>
          <cell r="BL180" t="str">
            <v>#N/A N/A</v>
          </cell>
          <cell r="BM180" t="str">
            <v>#N/A N/A</v>
          </cell>
          <cell r="BN180" t="str">
            <v>#N/A N/A</v>
          </cell>
          <cell r="BO180" t="str">
            <v>#N/A N/A</v>
          </cell>
          <cell r="BP180" t="str">
            <v>#N/A N/A</v>
          </cell>
          <cell r="BQ180" t="str">
            <v>#N/A N/A</v>
          </cell>
          <cell r="BR180" t="str">
            <v>#N/A N/A</v>
          </cell>
          <cell r="BS180" t="str">
            <v>#N/A N/A</v>
          </cell>
          <cell r="BT180" t="str">
            <v>#N/A N/A</v>
          </cell>
          <cell r="BU180" t="str">
            <v>#N/A N/A</v>
          </cell>
          <cell r="BV180" t="str">
            <v>#N/A N/A</v>
          </cell>
          <cell r="BW180" t="str">
            <v>#N/A N/A</v>
          </cell>
          <cell r="BX180" t="str">
            <v>#N/A N/A</v>
          </cell>
          <cell r="BY180" t="str">
            <v>#N/A N/A</v>
          </cell>
          <cell r="BZ180" t="str">
            <v>#N/A N/A</v>
          </cell>
          <cell r="CA180" t="str">
            <v>#N/A N/A</v>
          </cell>
          <cell r="CB180" t="str">
            <v>#N/A N/A</v>
          </cell>
          <cell r="CC180" t="str">
            <v>#N/A N/A</v>
          </cell>
          <cell r="CD180" t="str">
            <v>#N/A N/A</v>
          </cell>
          <cell r="CE180" t="str">
            <v>#N/A N/A</v>
          </cell>
          <cell r="CF180" t="str">
            <v>#N/A N/A</v>
          </cell>
          <cell r="CG180">
            <v>26.271999999999998</v>
          </cell>
          <cell r="CH180" t="str">
            <v>#N/A N/A</v>
          </cell>
          <cell r="CI180" t="str">
            <v>#N/A N/A</v>
          </cell>
          <cell r="CJ180" t="str">
            <v>#N/A N/A</v>
          </cell>
          <cell r="CK180" t="str">
            <v>#N/A N/A</v>
          </cell>
          <cell r="CL180" t="str">
            <v>#N/A N/A</v>
          </cell>
          <cell r="CM180" t="str">
            <v>#N/A N/A</v>
          </cell>
          <cell r="CN180" t="str">
            <v>#N/A N/A</v>
          </cell>
          <cell r="CO180" t="str">
            <v>#N/A N/A</v>
          </cell>
          <cell r="CP180" t="str">
            <v>#N/A N/A</v>
          </cell>
          <cell r="CQ180" t="str">
            <v>#N/A N/A</v>
          </cell>
          <cell r="CR180" t="str">
            <v>#N/A N/A</v>
          </cell>
          <cell r="CS180" t="str">
            <v>#N/A N/A</v>
          </cell>
          <cell r="CT180" t="str">
            <v>#N/A N/A</v>
          </cell>
          <cell r="CU180" t="str">
            <v>#N/A N/A</v>
          </cell>
          <cell r="CV180">
            <v>116.48400000000001</v>
          </cell>
          <cell r="CW180">
            <v>99.063000000000002</v>
          </cell>
          <cell r="CX180">
            <v>109.742</v>
          </cell>
          <cell r="CY180">
            <v>160.40299999999999</v>
          </cell>
          <cell r="CZ180">
            <v>160.96299999999999</v>
          </cell>
          <cell r="DA180">
            <v>96.593999999999994</v>
          </cell>
          <cell r="DB180">
            <v>-76.549000000000007</v>
          </cell>
          <cell r="DC180">
            <v>-28.553000000000001</v>
          </cell>
          <cell r="DD180" t="str">
            <v>#N/A N/A</v>
          </cell>
          <cell r="DE180" t="str">
            <v>#N/A N/A</v>
          </cell>
          <cell r="DF180" t="str">
            <v>#N/A N/A</v>
          </cell>
          <cell r="DG180" t="str">
            <v>#N/A N/A</v>
          </cell>
          <cell r="DH180" t="str">
            <v>#N/A N/A</v>
          </cell>
          <cell r="DI180" t="str">
            <v>#N/A N/A</v>
          </cell>
          <cell r="DJ180" t="str">
            <v>#N/A N/A</v>
          </cell>
          <cell r="DK180">
            <v>12.067</v>
          </cell>
          <cell r="DL180">
            <v>18.709</v>
          </cell>
          <cell r="DM180">
            <v>3.4499999999999997</v>
          </cell>
          <cell r="DN180">
            <v>44.602999999999994</v>
          </cell>
          <cell r="DO180">
            <v>46.375</v>
          </cell>
          <cell r="DP180">
            <v>42.722000000000001</v>
          </cell>
          <cell r="DQ180">
            <v>32.478999999999999</v>
          </cell>
          <cell r="DR180">
            <v>22.815999999999999</v>
          </cell>
          <cell r="DS180" t="str">
            <v>#N/A N/A</v>
          </cell>
          <cell r="DT180" t="str">
            <v>#N/A N/A</v>
          </cell>
          <cell r="DU180" t="str">
            <v>#N/A N/A</v>
          </cell>
          <cell r="DV180" t="str">
            <v>#N/A N/A</v>
          </cell>
          <cell r="DW180" t="str">
            <v>#N/A N/A</v>
          </cell>
          <cell r="DX180" t="str">
            <v>#N/A N/A</v>
          </cell>
          <cell r="DY180" t="str">
            <v>#N/A N/A</v>
          </cell>
          <cell r="DZ180">
            <v>104.417</v>
          </cell>
          <cell r="EA180">
            <v>80.353999999999999</v>
          </cell>
          <cell r="EB180">
            <v>106.292</v>
          </cell>
          <cell r="EC180">
            <v>115.8</v>
          </cell>
          <cell r="ED180">
            <v>114.58799999999999</v>
          </cell>
          <cell r="EE180">
            <v>53.872</v>
          </cell>
          <cell r="EF180">
            <v>-109.02799999999999</v>
          </cell>
          <cell r="EG180">
            <v>-51.369</v>
          </cell>
          <cell r="EH180" t="str">
            <v>#N/A N/A</v>
          </cell>
          <cell r="EI180" t="str">
            <v>#N/A N/A</v>
          </cell>
          <cell r="EJ180" t="str">
            <v>#N/A N/A</v>
          </cell>
          <cell r="EK180" t="str">
            <v>#N/A N/A</v>
          </cell>
          <cell r="EL180" t="str">
            <v>#N/A N/A</v>
          </cell>
          <cell r="EM180" t="str">
            <v>#N/A N/A</v>
          </cell>
          <cell r="EN180" t="str">
            <v>#N/A N/A</v>
          </cell>
          <cell r="EO180" t="str">
            <v>#N/A N/A</v>
          </cell>
          <cell r="EP180">
            <v>167.97499999999999</v>
          </cell>
          <cell r="EQ180">
            <v>208.09899999999999</v>
          </cell>
          <cell r="ER180">
            <v>176.30099999999999</v>
          </cell>
          <cell r="ES180">
            <v>184.851</v>
          </cell>
          <cell r="ET180">
            <v>175.648</v>
          </cell>
          <cell r="EU180">
            <v>139.03</v>
          </cell>
          <cell r="EV180">
            <v>112.51899999999999</v>
          </cell>
          <cell r="EW180" t="str">
            <v>#N/A N/A</v>
          </cell>
          <cell r="EX180" t="str">
            <v>#N/A N/A</v>
          </cell>
          <cell r="EY180" t="str">
            <v>#N/A N/A</v>
          </cell>
          <cell r="EZ180" t="str">
            <v>#N/A N/A</v>
          </cell>
          <cell r="FA180" t="str">
            <v>#N/A N/A</v>
          </cell>
          <cell r="FB180" t="str">
            <v>#N/A N/A</v>
          </cell>
          <cell r="FC180" t="str">
            <v>#N/A N/A</v>
          </cell>
          <cell r="FD180" t="str">
            <v>#N/A N/A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 t="str">
            <v>#N/A N/A</v>
          </cell>
          <cell r="FM180" t="str">
            <v>#N/A N/A</v>
          </cell>
          <cell r="FN180" t="str">
            <v>#N/A N/A</v>
          </cell>
          <cell r="FO180" t="str">
            <v>#N/A N/A</v>
          </cell>
          <cell r="FP180" t="str">
            <v>#N/A N/A</v>
          </cell>
          <cell r="FQ180" t="str">
            <v>#N/A N/A</v>
          </cell>
          <cell r="FR180" t="str">
            <v>#N/A N/A</v>
          </cell>
          <cell r="FS180" t="str">
            <v>#N/A N/A</v>
          </cell>
          <cell r="FT180">
            <v>62.846999999999994</v>
          </cell>
          <cell r="FU180">
            <v>79.820999999999998</v>
          </cell>
          <cell r="FV180">
            <v>93.861999999999995</v>
          </cell>
          <cell r="FW180">
            <v>105.01899999999999</v>
          </cell>
          <cell r="FX180">
            <v>110.696</v>
          </cell>
          <cell r="FY180">
            <v>83.003</v>
          </cell>
          <cell r="FZ180">
            <v>63.347999999999999</v>
          </cell>
          <cell r="GA180" t="str">
            <v>#N/A N/A</v>
          </cell>
          <cell r="GB180" t="str">
            <v>#N/A N/A</v>
          </cell>
          <cell r="GC180" t="str">
            <v>#N/A N/A</v>
          </cell>
          <cell r="GD180" t="str">
            <v>#N/A N/A</v>
          </cell>
          <cell r="GE180" t="str">
            <v>#N/A N/A</v>
          </cell>
          <cell r="GF180" t="str">
            <v>#N/A N/A</v>
          </cell>
          <cell r="GG180" t="str">
            <v>#N/A N/A</v>
          </cell>
          <cell r="GH180" t="str">
            <v>#N/A N/A</v>
          </cell>
          <cell r="GI180">
            <v>50.544999999999995</v>
          </cell>
          <cell r="GJ180">
            <v>66.430999999999997</v>
          </cell>
          <cell r="GK180">
            <v>50.728999999999999</v>
          </cell>
          <cell r="GL180">
            <v>54.823999999999998</v>
          </cell>
          <cell r="GM180">
            <v>105.42099999999999</v>
          </cell>
          <cell r="GN180">
            <v>53.402999999999999</v>
          </cell>
          <cell r="GO180">
            <v>44.640999999999998</v>
          </cell>
          <cell r="GP180" t="str">
            <v>#N/A N/A</v>
          </cell>
          <cell r="GQ180" t="str">
            <v>#N/A N/A</v>
          </cell>
          <cell r="GR180" t="str">
            <v>#N/A N/A</v>
          </cell>
          <cell r="GS180" t="str">
            <v>#N/A N/A</v>
          </cell>
          <cell r="GT180" t="str">
            <v>#N/A N/A</v>
          </cell>
          <cell r="GU180" t="str">
            <v>#N/A N/A</v>
          </cell>
          <cell r="GV180" t="str">
            <v>#N/A N/A</v>
          </cell>
          <cell r="GW180" t="str">
            <v>#N/A N/A</v>
          </cell>
          <cell r="GX180">
            <v>394.01099999999997</v>
          </cell>
          <cell r="GY180">
            <v>552.35500000000002</v>
          </cell>
          <cell r="GZ180">
            <v>588.61399999999992</v>
          </cell>
          <cell r="HA180">
            <v>601.49799999999993</v>
          </cell>
          <cell r="HB180">
            <v>666.45100000000002</v>
          </cell>
          <cell r="HC180">
            <v>447.19599999999997</v>
          </cell>
          <cell r="HD180">
            <v>378.99599999999998</v>
          </cell>
          <cell r="HE180" t="str">
            <v>#N/A N/A</v>
          </cell>
          <cell r="HF180" t="str">
            <v>#N/A N/A</v>
          </cell>
          <cell r="HG180" t="str">
            <v>#N/A N/A</v>
          </cell>
          <cell r="HH180" t="str">
            <v>#N/A N/A</v>
          </cell>
          <cell r="HI180" t="str">
            <v>#N/A N/A</v>
          </cell>
          <cell r="HJ180" t="str">
            <v>#N/A N/A</v>
          </cell>
          <cell r="HK180" t="str">
            <v>#N/A N/A</v>
          </cell>
          <cell r="HL180" t="str">
            <v>#N/A N/A</v>
          </cell>
          <cell r="HM180">
            <v>785.86199999999997</v>
          </cell>
          <cell r="HN180">
            <v>911.7299999999999</v>
          </cell>
          <cell r="HO180">
            <v>1023.18</v>
          </cell>
          <cell r="HP180">
            <v>1176.3499999999999</v>
          </cell>
          <cell r="HQ180">
            <v>1244.3109999999999</v>
          </cell>
          <cell r="HR180">
            <v>1116.2809999999999</v>
          </cell>
          <cell r="HS180">
            <v>833.35699999999997</v>
          </cell>
          <cell r="HT180" t="str">
            <v>#N/A N/A</v>
          </cell>
          <cell r="HU180" t="str">
            <v>#N/A N/A</v>
          </cell>
          <cell r="HV180" t="str">
            <v>#N/A N/A</v>
          </cell>
          <cell r="HW180" t="str">
            <v>#N/A N/A</v>
          </cell>
          <cell r="HX180" t="str">
            <v>#N/A N/A</v>
          </cell>
          <cell r="HY180" t="str">
            <v>#N/A N/A</v>
          </cell>
          <cell r="HZ180" t="str">
            <v>#N/A N/A</v>
          </cell>
          <cell r="IA180" t="str">
            <v>#N/A N/A</v>
          </cell>
          <cell r="IB180">
            <v>1482.9479999999999</v>
          </cell>
          <cell r="IC180">
            <v>1784.2659999999998</v>
          </cell>
          <cell r="ID180">
            <v>1875.4059999999999</v>
          </cell>
          <cell r="IE180">
            <v>2049.163</v>
          </cell>
          <cell r="IF180">
            <v>2180.259</v>
          </cell>
          <cell r="IG180">
            <v>1794.78</v>
          </cell>
          <cell r="IH180">
            <v>1406.9769999999999</v>
          </cell>
          <cell r="II180" t="str">
            <v>#N/A N/A</v>
          </cell>
          <cell r="IJ180" t="str">
            <v>#N/A N/A</v>
          </cell>
          <cell r="IK180" t="str">
            <v>#N/A N/A</v>
          </cell>
          <cell r="IL180" t="str">
            <v>#N/A N/A</v>
          </cell>
          <cell r="IM180" t="str">
            <v>#N/A N/A</v>
          </cell>
          <cell r="IN180" t="str">
            <v>#N/A N/A</v>
          </cell>
          <cell r="IO180" t="str">
            <v>#N/A N/A</v>
          </cell>
          <cell r="IP180" t="str">
            <v>#N/A N/A</v>
          </cell>
          <cell r="IQ180">
            <v>124.55999999999999</v>
          </cell>
          <cell r="IR180">
            <v>186.7</v>
          </cell>
          <cell r="IS180">
            <v>184.113</v>
          </cell>
          <cell r="IT180">
            <v>244.36499999999998</v>
          </cell>
          <cell r="IU180">
            <v>311.06</v>
          </cell>
          <cell r="IV180">
            <v>220.33699999999999</v>
          </cell>
          <cell r="IW180">
            <v>187.685</v>
          </cell>
          <cell r="IX180" t="str">
            <v>#N/A N/A</v>
          </cell>
          <cell r="IY180" t="str">
            <v>#N/A N/A</v>
          </cell>
          <cell r="IZ180" t="str">
            <v>#N/A N/A</v>
          </cell>
          <cell r="JA180" t="str">
            <v>#N/A N/A</v>
          </cell>
          <cell r="JB180" t="str">
            <v>#N/A N/A</v>
          </cell>
          <cell r="JC180" t="str">
            <v>#N/A N/A</v>
          </cell>
          <cell r="JD180" t="str">
            <v>#N/A N/A</v>
          </cell>
          <cell r="JE180" t="str">
            <v>#N/A N/A</v>
          </cell>
          <cell r="JF180">
            <v>465.50700000000001</v>
          </cell>
          <cell r="JG180">
            <v>469.37</v>
          </cell>
          <cell r="JH180">
            <v>529.76200000000006</v>
          </cell>
          <cell r="JI180">
            <v>652.16999999999996</v>
          </cell>
          <cell r="JJ180">
            <v>783.447</v>
          </cell>
          <cell r="JK180">
            <v>799.76400000000001</v>
          </cell>
          <cell r="JL180">
            <v>661.34199999999998</v>
          </cell>
          <cell r="JM180" t="str">
            <v>#N/A N/A</v>
          </cell>
          <cell r="JN180" t="str">
            <v>#N/A N/A</v>
          </cell>
          <cell r="JO180" t="str">
            <v>#N/A N/A</v>
          </cell>
          <cell r="JP180" t="str">
            <v>#N/A N/A</v>
          </cell>
          <cell r="JQ180" t="str">
            <v>#N/A N/A</v>
          </cell>
          <cell r="JR180" t="str">
            <v>#N/A N/A</v>
          </cell>
          <cell r="JS180" t="str">
            <v>#N/A N/A</v>
          </cell>
          <cell r="JT180" t="str">
            <v>#N/A N/A</v>
          </cell>
          <cell r="JU180">
            <v>1028.902</v>
          </cell>
          <cell r="JV180">
            <v>1235.0709999999999</v>
          </cell>
          <cell r="JW180">
            <v>1195.777</v>
          </cell>
          <cell r="JX180">
            <v>1302.8530000000001</v>
          </cell>
          <cell r="JY180">
            <v>1484.96</v>
          </cell>
          <cell r="JZ180">
            <v>1337.1930000000002</v>
          </cell>
          <cell r="KA180">
            <v>1120.087</v>
          </cell>
          <cell r="KB180" t="str">
            <v>#N/A N/A</v>
          </cell>
          <cell r="KC180" t="str">
            <v>#N/A N/A</v>
          </cell>
          <cell r="KD180" t="str">
            <v>#N/A N/A</v>
          </cell>
          <cell r="KE180" t="str">
            <v>#N/A N/A</v>
          </cell>
          <cell r="KF180" t="str">
            <v>#N/A N/A</v>
          </cell>
          <cell r="KG180" t="str">
            <v>#N/A N/A</v>
          </cell>
          <cell r="KH180" t="str">
            <v>#N/A N/A</v>
          </cell>
          <cell r="KI180" t="str">
            <v>#N/A N/A</v>
          </cell>
          <cell r="KJ180">
            <v>1.391</v>
          </cell>
          <cell r="KK180">
            <v>1.3939999999999999</v>
          </cell>
          <cell r="KL180">
            <v>1.008</v>
          </cell>
          <cell r="KM180">
            <v>1.167</v>
          </cell>
          <cell r="KN180">
            <v>0.76200000000000001</v>
          </cell>
          <cell r="KO180">
            <v>0.67299999999999993</v>
          </cell>
          <cell r="KP180">
            <v>0.61699999999999999</v>
          </cell>
          <cell r="KQ180" t="str">
            <v>#N/A N/A</v>
          </cell>
          <cell r="KR180" t="str">
            <v>#N/A N/A</v>
          </cell>
          <cell r="KS180" t="str">
            <v>#N/A N/A</v>
          </cell>
          <cell r="KT180" t="str">
            <v>#N/A N/A</v>
          </cell>
          <cell r="KU180" t="str">
            <v>#N/A N/A</v>
          </cell>
          <cell r="KV180" t="str">
            <v>#N/A N/A</v>
          </cell>
          <cell r="KW180" t="str">
            <v>#N/A N/A</v>
          </cell>
          <cell r="KX180" t="str">
            <v>#N/A N/A</v>
          </cell>
          <cell r="KY180">
            <v>454.04599999999999</v>
          </cell>
          <cell r="KZ180">
            <v>549.19499999999982</v>
          </cell>
          <cell r="LA180">
            <v>679.62900000000002</v>
          </cell>
          <cell r="LB180">
            <v>746.31</v>
          </cell>
          <cell r="LC180">
            <v>695.29899999999998</v>
          </cell>
          <cell r="LD180">
            <v>457.58700000000005</v>
          </cell>
          <cell r="LE180">
            <v>286.89000000000004</v>
          </cell>
          <cell r="LF180" t="str">
            <v>#N/A N/A</v>
          </cell>
          <cell r="LG180" t="str">
            <v>#N/A N/A</v>
          </cell>
          <cell r="LH180" t="str">
            <v>#N/A N/A</v>
          </cell>
          <cell r="LI180" t="str">
            <v>#N/A N/A</v>
          </cell>
          <cell r="LJ180" t="str">
            <v>#N/A N/A</v>
          </cell>
          <cell r="LK180" t="str">
            <v>#N/A N/A</v>
          </cell>
          <cell r="LL180" t="str">
            <v>#N/A N/A</v>
          </cell>
          <cell r="LM180">
            <v>-148.89400000000001</v>
          </cell>
          <cell r="LN180">
            <v>-90.10499999999999</v>
          </cell>
          <cell r="LO180">
            <v>-175.66899999999998</v>
          </cell>
          <cell r="LP180">
            <v>-319.85899999999998</v>
          </cell>
          <cell r="LQ180">
            <v>-294.47800000000001</v>
          </cell>
          <cell r="LR180">
            <v>-313.46199999999999</v>
          </cell>
          <cell r="LS180">
            <v>-169.81299999999999</v>
          </cell>
          <cell r="LT180">
            <v>-90.963999999999999</v>
          </cell>
          <cell r="LU180" t="str">
            <v>#N/A N/A</v>
          </cell>
          <cell r="LV180" t="str">
            <v>#N/A N/A</v>
          </cell>
          <cell r="LW180" t="str">
            <v>#N/A N/A</v>
          </cell>
          <cell r="LX180" t="str">
            <v>#N/A N/A</v>
          </cell>
          <cell r="LY180" t="str">
            <v>#N/A N/A</v>
          </cell>
          <cell r="LZ180" t="str">
            <v>#N/A N/A</v>
          </cell>
          <cell r="MA180" t="str">
            <v>#N/A N/A</v>
          </cell>
          <cell r="MB180">
            <v>16.693999999999999</v>
          </cell>
          <cell r="MC180">
            <v>26.007999999999999</v>
          </cell>
          <cell r="MD180">
            <v>42.033999999999999</v>
          </cell>
          <cell r="ME180">
            <v>46.021999999999998</v>
          </cell>
          <cell r="MF180">
            <v>55.346999999999994</v>
          </cell>
          <cell r="MG180">
            <v>61.770999999999994</v>
          </cell>
          <cell r="MH180">
            <v>71.369</v>
          </cell>
          <cell r="MI180">
            <v>64.228999999999999</v>
          </cell>
          <cell r="MJ180" t="str">
            <v>#N/A N/A</v>
          </cell>
          <cell r="MK180" t="str">
            <v>#N/A N/A</v>
          </cell>
          <cell r="ML180" t="str">
            <v>#N/A N/A</v>
          </cell>
          <cell r="MM180" t="str">
            <v>#N/A N/A</v>
          </cell>
          <cell r="MN180" t="str">
            <v>#N/A N/A</v>
          </cell>
          <cell r="MO180" t="str">
            <v>#N/A N/A</v>
          </cell>
          <cell r="MP180" t="str">
            <v>#N/A N/A</v>
          </cell>
          <cell r="MQ180">
            <v>46.199999999999996</v>
          </cell>
          <cell r="MR180">
            <v>63.698999999999998</v>
          </cell>
          <cell r="MS180">
            <v>40.390999999999998</v>
          </cell>
          <cell r="MT180">
            <v>50.951999999999998</v>
          </cell>
          <cell r="MU180">
            <v>30.7</v>
          </cell>
          <cell r="MV180">
            <v>25.422000000000001</v>
          </cell>
          <cell r="MW180">
            <v>13.138999999999999</v>
          </cell>
          <cell r="MX180">
            <v>11.190999999999999</v>
          </cell>
          <cell r="MY180" t="str">
            <v>#N/A N/A</v>
          </cell>
          <cell r="MZ180" t="str">
            <v>#N/A N/A</v>
          </cell>
          <cell r="NA180" t="str">
            <v>#N/A N/A</v>
          </cell>
          <cell r="NB180" t="str">
            <v>#N/A N/A</v>
          </cell>
          <cell r="NC180" t="str">
            <v>#N/A N/A</v>
          </cell>
          <cell r="ND180" t="str">
            <v>#N/A N/A</v>
          </cell>
          <cell r="NE180" t="str">
            <v>#N/A N/A</v>
          </cell>
          <cell r="NF180">
            <v>0</v>
          </cell>
          <cell r="NG180">
            <v>0</v>
          </cell>
          <cell r="NH180">
            <v>-33.4</v>
          </cell>
          <cell r="NI180">
            <v>-56.626999999999995</v>
          </cell>
          <cell r="NJ180">
            <v>-50.035999999999994</v>
          </cell>
          <cell r="NK180">
            <v>-37.527000000000001</v>
          </cell>
          <cell r="NL180">
            <v>-50.035999999999994</v>
          </cell>
          <cell r="NM180">
            <v>-12.508999999999999</v>
          </cell>
          <cell r="NN180" t="str">
            <v>#N/A N/A</v>
          </cell>
          <cell r="NO180" t="str">
            <v>#N/A N/A</v>
          </cell>
          <cell r="NP180" t="str">
            <v>#N/A N/A</v>
          </cell>
          <cell r="NQ180" t="str">
            <v>#N/A N/A</v>
          </cell>
          <cell r="NR180" t="str">
            <v>#N/A N/A</v>
          </cell>
          <cell r="NS180" t="str">
            <v>#N/A N/A</v>
          </cell>
          <cell r="NT180" t="str">
            <v>#N/A N/A</v>
          </cell>
          <cell r="NU180">
            <v>49.495999999999995</v>
          </cell>
          <cell r="NV180">
            <v>54.168999999999997</v>
          </cell>
          <cell r="NW180">
            <v>60.584999999999994</v>
          </cell>
          <cell r="NX180">
            <v>68.971000000000004</v>
          </cell>
          <cell r="NY180">
            <v>92.327999999999989</v>
          </cell>
          <cell r="NZ180">
            <v>114.86</v>
          </cell>
          <cell r="OA180">
            <v>116.81099999999999</v>
          </cell>
          <cell r="OB180">
            <v>110.71499999999999</v>
          </cell>
          <cell r="OC180" t="str">
            <v>#N/A N/A</v>
          </cell>
          <cell r="OD180" t="str">
            <v>USD</v>
          </cell>
        </row>
        <row r="181">
          <cell r="C181" t="str">
            <v>YPF SA-ADR</v>
          </cell>
          <cell r="D181">
            <v>6845.1204472316731</v>
          </cell>
          <cell r="E181">
            <v>7200.8661452099777</v>
          </cell>
          <cell r="F181">
            <v>6778.1625488003074</v>
          </cell>
          <cell r="G181">
            <v>7838.0177689602961</v>
          </cell>
          <cell r="H181">
            <v>8339.1502588402909</v>
          </cell>
          <cell r="I181">
            <v>9342.6369024593914</v>
          </cell>
          <cell r="J181">
            <v>11040.41767018839</v>
          </cell>
          <cell r="K181">
            <v>9210.1352956717274</v>
          </cell>
          <cell r="L181">
            <v>11286.734852187397</v>
          </cell>
          <cell r="M181">
            <v>13615.397921782167</v>
          </cell>
          <cell r="N181">
            <v>14786.985785486706</v>
          </cell>
          <cell r="O181">
            <v>16538.964053891315</v>
          </cell>
          <cell r="P181">
            <v>17536.242423733907</v>
          </cell>
          <cell r="Q181">
            <v>16959.006081418051</v>
          </cell>
          <cell r="R181" t="str">
            <v>#N/A N/A</v>
          </cell>
          <cell r="S181">
            <v>3861.7529866340428</v>
          </cell>
          <cell r="T181">
            <v>3851.0961346217919</v>
          </cell>
          <cell r="U181">
            <v>3132.8299332471242</v>
          </cell>
          <cell r="V181">
            <v>3853.1244942559283</v>
          </cell>
          <cell r="W181">
            <v>5146.6236101077529</v>
          </cell>
          <cell r="X181">
            <v>6099.16510262261</v>
          </cell>
          <cell r="Y181">
            <v>7601.8222082934426</v>
          </cell>
          <cell r="Z181">
            <v>6219.7932910193367</v>
          </cell>
          <cell r="AA181">
            <v>7641.4583883327505</v>
          </cell>
          <cell r="AB181">
            <v>9965.6351371774854</v>
          </cell>
          <cell r="AC181">
            <v>11065.254629455745</v>
          </cell>
          <cell r="AD181">
            <v>12585.235250622898</v>
          </cell>
          <cell r="AE181">
            <v>12909.477415710668</v>
          </cell>
          <cell r="AF181">
            <v>12983.736677988867</v>
          </cell>
          <cell r="AG181" t="str">
            <v>#N/A N/A</v>
          </cell>
          <cell r="AH181">
            <v>3097.2257832568234</v>
          </cell>
          <cell r="AI181">
            <v>3501.4602760691819</v>
          </cell>
          <cell r="AJ181">
            <v>3720.8306881954827</v>
          </cell>
          <cell r="AK181">
            <v>4061.9010035378715</v>
          </cell>
          <cell r="AL181">
            <v>3448.5403508471204</v>
          </cell>
          <cell r="AM181">
            <v>3465.6098130480891</v>
          </cell>
          <cell r="AN181">
            <v>3621.5735669377832</v>
          </cell>
          <cell r="AO181">
            <v>3174.9740875026869</v>
          </cell>
          <cell r="AP181">
            <v>3769.2306870173393</v>
          </cell>
          <cell r="AQ181">
            <v>3315.2577138893193</v>
          </cell>
          <cell r="AR181">
            <v>3562.5774548533191</v>
          </cell>
          <cell r="AS181">
            <v>4146.6249583252857</v>
          </cell>
          <cell r="AT181">
            <v>4959.9662156771446</v>
          </cell>
          <cell r="AU181">
            <v>4735.2617533784742</v>
          </cell>
          <cell r="AV181" t="str">
            <v>#N/A N/A</v>
          </cell>
          <cell r="AW181">
            <v>2381.9440507229965</v>
          </cell>
          <cell r="AX181">
            <v>2714.0993689200654</v>
          </cell>
          <cell r="AY181">
            <v>2880.8296096978279</v>
          </cell>
          <cell r="AZ181">
            <v>3135.4124615276746</v>
          </cell>
          <cell r="BA181">
            <v>2239.0626577568842</v>
          </cell>
          <cell r="BB181">
            <v>2136.9548467451955</v>
          </cell>
          <cell r="BC181">
            <v>2109.946488080448</v>
          </cell>
          <cell r="BD181">
            <v>1878.2557381820054</v>
          </cell>
          <cell r="BE181">
            <v>2421.5799267351022</v>
          </cell>
          <cell r="BF181">
            <v>1741.0734600304247</v>
          </cell>
          <cell r="BG181">
            <v>1739.6842329279398</v>
          </cell>
          <cell r="BH181">
            <v>2048.2598386628683</v>
          </cell>
          <cell r="BI181">
            <v>2439.0278982214904</v>
          </cell>
          <cell r="BJ181">
            <v>1801.7369016662565</v>
          </cell>
          <cell r="BK181" t="str">
            <v>#N/A N/A</v>
          </cell>
          <cell r="BL181" t="str">
            <v>#N/A N/A</v>
          </cell>
          <cell r="BM181" t="str">
            <v>#N/A N/A</v>
          </cell>
          <cell r="BN181">
            <v>56.453513777575175</v>
          </cell>
          <cell r="BO181">
            <v>75.638702543130236</v>
          </cell>
          <cell r="BP181">
            <v>109.95251755365783</v>
          </cell>
          <cell r="BQ181">
            <v>89.240415712057128</v>
          </cell>
          <cell r="BR181">
            <v>42.420529542802704</v>
          </cell>
          <cell r="BS181">
            <v>29.251303823666035</v>
          </cell>
          <cell r="BT181">
            <v>30.157934707624491</v>
          </cell>
          <cell r="BU181">
            <v>43.5995023379906</v>
          </cell>
          <cell r="BV181">
            <v>43.585660903420489</v>
          </cell>
          <cell r="BW181">
            <v>169.58710492154933</v>
          </cell>
          <cell r="BX181">
            <v>163.82083846832623</v>
          </cell>
          <cell r="BY181">
            <v>177.91445894196579</v>
          </cell>
          <cell r="BZ181" t="str">
            <v>#N/A N/A</v>
          </cell>
          <cell r="CA181">
            <v>236.44811177998074</v>
          </cell>
          <cell r="CB181">
            <v>86.388626529535912</v>
          </cell>
          <cell r="CC181">
            <v>75.15799123400069</v>
          </cell>
          <cell r="CD181">
            <v>157.09576682034739</v>
          </cell>
          <cell r="CE181">
            <v>69.289604257186738</v>
          </cell>
          <cell r="CF181">
            <v>93.734537366621154</v>
          </cell>
          <cell r="CG181">
            <v>155.75298906760398</v>
          </cell>
          <cell r="CH181">
            <v>257.08944094561525</v>
          </cell>
          <cell r="CI181">
            <v>237.9409933288</v>
          </cell>
          <cell r="CJ181">
            <v>253.11933301777881</v>
          </cell>
          <cell r="CK181">
            <v>342.74178801326104</v>
          </cell>
          <cell r="CL181">
            <v>703.49282809989018</v>
          </cell>
          <cell r="CM181">
            <v>906.327052038945</v>
          </cell>
          <cell r="CN181">
            <v>936.06032183263801</v>
          </cell>
          <cell r="CO181" t="str">
            <v>#N/A N/A</v>
          </cell>
          <cell r="CP181">
            <v>1312.8632971653585</v>
          </cell>
          <cell r="CQ181">
            <v>2694.0327194506062</v>
          </cell>
          <cell r="CR181">
            <v>2635.9709957228029</v>
          </cell>
          <cell r="CS181">
            <v>2993.7182404740279</v>
          </cell>
          <cell r="CT181">
            <v>2361.0513976462976</v>
          </cell>
          <cell r="CU181">
            <v>2196.9834717025865</v>
          </cell>
          <cell r="CV181">
            <v>1962.1077769126207</v>
          </cell>
          <cell r="CW181">
            <v>1581.7172911622717</v>
          </cell>
          <cell r="CX181">
            <v>2305.2929751082452</v>
          </cell>
          <cell r="CY181">
            <v>1837.4768040888709</v>
          </cell>
          <cell r="CZ181">
            <v>1885.4100284737196</v>
          </cell>
          <cell r="DA181">
            <v>2633.3720578077809</v>
          </cell>
          <cell r="DB181">
            <v>2726.8880442480367</v>
          </cell>
          <cell r="DC181">
            <v>3156.7325520331815</v>
          </cell>
          <cell r="DD181" t="str">
            <v>#N/A N/A</v>
          </cell>
          <cell r="DE181">
            <v>144.94234326246973</v>
          </cell>
          <cell r="DF181">
            <v>1119.991130558117</v>
          </cell>
          <cell r="DG181">
            <v>1026.025608837014</v>
          </cell>
          <cell r="DH181">
            <v>1167.0949125433215</v>
          </cell>
          <cell r="DI181">
            <v>911.1745611473242</v>
          </cell>
          <cell r="DJ181">
            <v>885.34196594911361</v>
          </cell>
          <cell r="DK181">
            <v>809.78891470514418</v>
          </cell>
          <cell r="DL181">
            <v>646.21228997603498</v>
          </cell>
          <cell r="DM181">
            <v>825.50956869175513</v>
          </cell>
          <cell r="DN181">
            <v>760.811315797936</v>
          </cell>
          <cell r="DO181">
            <v>1026.4643272356047</v>
          </cell>
          <cell r="DP181">
            <v>1701.193588222771</v>
          </cell>
          <cell r="DQ181">
            <v>1633.6372149824115</v>
          </cell>
          <cell r="DR181">
            <v>2675.9942154781506</v>
          </cell>
          <cell r="DS181" t="str">
            <v>#N/A N/A</v>
          </cell>
          <cell r="DT181">
            <v>1167.9209539028884</v>
          </cell>
          <cell r="DU181">
            <v>1574.0415888924888</v>
          </cell>
          <cell r="DV181">
            <v>1609.9453868857888</v>
          </cell>
          <cell r="DW181">
            <v>1826.6233279307062</v>
          </cell>
          <cell r="DX181">
            <v>1449.8768364989733</v>
          </cell>
          <cell r="DY181">
            <v>1311.6415057534728</v>
          </cell>
          <cell r="DZ181">
            <v>1152.3188622074765</v>
          </cell>
          <cell r="EA181">
            <v>935.50500118623654</v>
          </cell>
          <cell r="EB181">
            <v>1479.7834064164897</v>
          </cell>
          <cell r="EC181">
            <v>1076.6654882909347</v>
          </cell>
          <cell r="ED181">
            <v>858.94570123811479</v>
          </cell>
          <cell r="EE181">
            <v>932.17846958500979</v>
          </cell>
          <cell r="EF181">
            <v>1093.250829265625</v>
          </cell>
          <cell r="EG181">
            <v>480.73833655503086</v>
          </cell>
          <cell r="EH181" t="str">
            <v>#N/A N/A</v>
          </cell>
          <cell r="EI181">
            <v>74.586466165413526</v>
          </cell>
          <cell r="EJ181">
            <v>124.67976088812979</v>
          </cell>
          <cell r="EK181">
            <v>165.51724137931032</v>
          </cell>
          <cell r="EL181">
            <v>40.250742329264256</v>
          </cell>
          <cell r="EM181">
            <v>38.549493629532833</v>
          </cell>
          <cell r="EN181">
            <v>62.202475404633454</v>
          </cell>
          <cell r="EO181">
            <v>113.20863975910592</v>
          </cell>
          <cell r="EP181">
            <v>176.09897341405633</v>
          </cell>
          <cell r="EQ181">
            <v>143.26287480835447</v>
          </cell>
          <cell r="ER181">
            <v>205.79285996330105</v>
          </cell>
          <cell r="ES181">
            <v>965.50461701175607</v>
          </cell>
          <cell r="ET181">
            <v>1643.3249988495345</v>
          </cell>
          <cell r="EU181">
            <v>1152.8146966743459</v>
          </cell>
          <cell r="EV181">
            <v>1189.5172200533418</v>
          </cell>
          <cell r="EW181" t="str">
            <v>#N/A N/A</v>
          </cell>
          <cell r="EX181">
            <v>128.12030075187968</v>
          </cell>
          <cell r="EY181">
            <v>328.26643894107599</v>
          </cell>
          <cell r="EZ181">
            <v>137.25820016820859</v>
          </cell>
          <cell r="FA181">
            <v>134.60903992081816</v>
          </cell>
          <cell r="FB181">
            <v>317.21659588369818</v>
          </cell>
          <cell r="FC181">
            <v>207.87051729609649</v>
          </cell>
          <cell r="FD181">
            <v>238.86733453008281</v>
          </cell>
          <cell r="FE181">
            <v>388.52329560410629</v>
          </cell>
          <cell r="FF181">
            <v>491.86920350868365</v>
          </cell>
          <cell r="FG181">
            <v>52.493438320209968</v>
          </cell>
          <cell r="FH181">
            <v>0</v>
          </cell>
          <cell r="FI181">
            <v>0</v>
          </cell>
          <cell r="FJ181">
            <v>0</v>
          </cell>
          <cell r="FK181">
            <v>62.154535966912768</v>
          </cell>
          <cell r="FL181" t="str">
            <v>#N/A N/A</v>
          </cell>
          <cell r="FM181">
            <v>575.33834586466151</v>
          </cell>
          <cell r="FN181">
            <v>680.44406490179335</v>
          </cell>
          <cell r="FO181">
            <v>689.3187552565181</v>
          </cell>
          <cell r="FP181">
            <v>729.79214780600444</v>
          </cell>
          <cell r="FQ181">
            <v>732.44037896112377</v>
          </cell>
          <cell r="FR181">
            <v>1026.6582037448429</v>
          </cell>
          <cell r="FS181">
            <v>782.32671260640461</v>
          </cell>
          <cell r="FT181">
            <v>745.19610423795734</v>
          </cell>
          <cell r="FU181">
            <v>834.94608791816415</v>
          </cell>
          <cell r="FV181">
            <v>769.98118598007102</v>
          </cell>
          <cell r="FW181">
            <v>822.51962738477812</v>
          </cell>
          <cell r="FX181">
            <v>1137.273550029912</v>
          </cell>
          <cell r="FY181">
            <v>1437.8876484139641</v>
          </cell>
          <cell r="FZ181">
            <v>1709.3270457268757</v>
          </cell>
          <cell r="GA181" t="str">
            <v>#N/A N/A</v>
          </cell>
          <cell r="GB181">
            <v>188.27067669172931</v>
          </cell>
          <cell r="GC181">
            <v>332.70708795900941</v>
          </cell>
          <cell r="GD181">
            <v>381.49705634987384</v>
          </cell>
          <cell r="GE181">
            <v>433.85021445067622</v>
          </cell>
          <cell r="GF181">
            <v>554.39398889251868</v>
          </cell>
          <cell r="GG181">
            <v>816.56616947000953</v>
          </cell>
          <cell r="GH181">
            <v>998.61022641727959</v>
          </cell>
          <cell r="GI181">
            <v>807.05448802316391</v>
          </cell>
          <cell r="GJ181">
            <v>971.42282655138592</v>
          </cell>
          <cell r="GK181">
            <v>1395.0247369521285</v>
          </cell>
          <cell r="GL181">
            <v>1407.8834967253792</v>
          </cell>
          <cell r="GM181">
            <v>1515.7000199414031</v>
          </cell>
          <cell r="GN181">
            <v>1535.9442376986235</v>
          </cell>
          <cell r="GO181">
            <v>1488.7712110084651</v>
          </cell>
          <cell r="GP181" t="str">
            <v>#N/A N/A</v>
          </cell>
          <cell r="GQ181">
            <v>2511.2781954887218</v>
          </cell>
          <cell r="GR181">
            <v>3660.8027327070877</v>
          </cell>
          <cell r="GS181">
            <v>2803.7005887300252</v>
          </cell>
          <cell r="GT181">
            <v>2801.0557571758486</v>
          </cell>
          <cell r="GU181">
            <v>3655.341391702058</v>
          </cell>
          <cell r="GV181">
            <v>3497.3024436686769</v>
          </cell>
          <cell r="GW181">
            <v>2671.8397127801259</v>
          </cell>
          <cell r="GX181">
            <v>2772.3085022374303</v>
          </cell>
          <cell r="GY181">
            <v>3217.8852388971268</v>
          </cell>
          <cell r="GZ181">
            <v>3070.8661417322828</v>
          </cell>
          <cell r="HA181">
            <v>3731.8472114876131</v>
          </cell>
          <cell r="HB181">
            <v>5294.2890889846749</v>
          </cell>
          <cell r="HC181">
            <v>4973.7137456435694</v>
          </cell>
          <cell r="HD181">
            <v>5950.5237524641489</v>
          </cell>
          <cell r="HE181" t="str">
            <v>#N/A N/A</v>
          </cell>
          <cell r="HF181">
            <v>5683.6090225563903</v>
          </cell>
          <cell r="HG181">
            <v>6983.4329632792487</v>
          </cell>
          <cell r="HH181">
            <v>6914.7182506307818</v>
          </cell>
          <cell r="HI181">
            <v>7244.4737710326608</v>
          </cell>
          <cell r="HJ181">
            <v>7354.7860176412942</v>
          </cell>
          <cell r="HK181">
            <v>8071.7232624563621</v>
          </cell>
          <cell r="HL181">
            <v>8115.1195784353458</v>
          </cell>
          <cell r="HM181">
            <v>7368.5180310608039</v>
          </cell>
          <cell r="HN181">
            <v>7933.9985422374129</v>
          </cell>
          <cell r="HO181">
            <v>10108.935498106985</v>
          </cell>
          <cell r="HP181">
            <v>11587.479152259692</v>
          </cell>
          <cell r="HQ181">
            <v>14341.857004801277</v>
          </cell>
          <cell r="HR181">
            <v>18539.7838029417</v>
          </cell>
          <cell r="HS181">
            <v>20942.754435468287</v>
          </cell>
          <cell r="HT181" t="str">
            <v>#N/A N/A</v>
          </cell>
          <cell r="HU181">
            <v>8887.5187969924809</v>
          </cell>
          <cell r="HV181">
            <v>11380.700256191287</v>
          </cell>
          <cell r="HW181">
            <v>10402.691337258198</v>
          </cell>
          <cell r="HX181">
            <v>10631.474760805013</v>
          </cell>
          <cell r="HY181">
            <v>11562.887945115976</v>
          </cell>
          <cell r="HZ181">
            <v>12092.034274833384</v>
          </cell>
          <cell r="IA181">
            <v>11314.78371648619</v>
          </cell>
          <cell r="IB181">
            <v>10603.579889444591</v>
          </cell>
          <cell r="IC181">
            <v>11709.603639379695</v>
          </cell>
          <cell r="ID181">
            <v>14166.260190927462</v>
          </cell>
          <cell r="IE181">
            <v>16261.034047919291</v>
          </cell>
          <cell r="IF181">
            <v>20799.650258471258</v>
          </cell>
          <cell r="IG181">
            <v>24638.667375509482</v>
          </cell>
          <cell r="IH181">
            <v>28097.329055699436</v>
          </cell>
          <cell r="II181" t="str">
            <v>#N/A N/A</v>
          </cell>
          <cell r="IJ181">
            <v>510.37593984962399</v>
          </cell>
          <cell r="IK181">
            <v>647.30999146029023</v>
          </cell>
          <cell r="IL181">
            <v>681.24474348191757</v>
          </cell>
          <cell r="IM181">
            <v>967.33751237215415</v>
          </cell>
          <cell r="IN181">
            <v>1141.7837308069256</v>
          </cell>
          <cell r="IO181">
            <v>1377.0231672484927</v>
          </cell>
          <cell r="IP181">
            <v>1958.1330708205453</v>
          </cell>
          <cell r="IQ181">
            <v>1541.7215056593836</v>
          </cell>
          <cell r="IR181">
            <v>1919.9738608088069</v>
          </cell>
          <cell r="IS181">
            <v>2600.2833716581881</v>
          </cell>
          <cell r="IT181">
            <v>2614.8151161371679</v>
          </cell>
          <cell r="IU181">
            <v>3115.7675139206326</v>
          </cell>
          <cell r="IV181">
            <v>3592.1791009510312</v>
          </cell>
          <cell r="IW181">
            <v>3090.6420316184149</v>
          </cell>
          <cell r="IX181" t="str">
            <v>#N/A N/A</v>
          </cell>
          <cell r="IY181">
            <v>1280.3007518796992</v>
          </cell>
          <cell r="IZ181">
            <v>1074.2954739538857</v>
          </cell>
          <cell r="JA181">
            <v>649.28511354079058</v>
          </cell>
          <cell r="JB181">
            <v>479.37974265918831</v>
          </cell>
          <cell r="JC181">
            <v>465.53413917020583</v>
          </cell>
          <cell r="JD181">
            <v>315.45541098064109</v>
          </cell>
          <cell r="JE181">
            <v>1296.8324743760495</v>
          </cell>
          <cell r="JF181">
            <v>1794.946038431166</v>
          </cell>
          <cell r="JG181">
            <v>1957.6746173373213</v>
          </cell>
          <cell r="JH181">
            <v>2833.2520381854924</v>
          </cell>
          <cell r="JI181">
            <v>3478.8268315502582</v>
          </cell>
          <cell r="JJ181">
            <v>4891.7795401205685</v>
          </cell>
          <cell r="JK181">
            <v>5824.9158249158254</v>
          </cell>
          <cell r="JL181">
            <v>8175.2541455683977</v>
          </cell>
          <cell r="JM181" t="str">
            <v>#N/A N/A</v>
          </cell>
          <cell r="JN181">
            <v>2787.3684210526312</v>
          </cell>
          <cell r="JO181">
            <v>3683.3475661827497</v>
          </cell>
          <cell r="JP181">
            <v>2972.245584524811</v>
          </cell>
          <cell r="JQ181">
            <v>3193.0056087099965</v>
          </cell>
          <cell r="JR181">
            <v>3609.6047043449857</v>
          </cell>
          <cell r="JS181">
            <v>3821.6439225642653</v>
          </cell>
          <cell r="JT181">
            <v>5420.9855810990794</v>
          </cell>
          <cell r="JU181">
            <v>5633.5877862595416</v>
          </cell>
          <cell r="JV181">
            <v>6924.1209440269431</v>
          </cell>
          <cell r="JW181">
            <v>8726.4534411074728</v>
          </cell>
          <cell r="JX181">
            <v>9902.9817353455637</v>
          </cell>
          <cell r="JY181">
            <v>13399.855808317099</v>
          </cell>
          <cell r="JZ181">
            <v>16040.285899935025</v>
          </cell>
          <cell r="KA181">
            <v>18784.894283174213</v>
          </cell>
          <cell r="KB181" t="str">
            <v>#N/A N/A</v>
          </cell>
          <cell r="KC181">
            <v>0</v>
          </cell>
          <cell r="KD181">
            <v>0</v>
          </cell>
          <cell r="KE181">
            <v>0</v>
          </cell>
          <cell r="KF181">
            <v>0</v>
          </cell>
          <cell r="KG181">
            <v>0</v>
          </cell>
          <cell r="KH181">
            <v>0</v>
          </cell>
          <cell r="KI181">
            <v>0</v>
          </cell>
          <cell r="KJ181">
            <v>0</v>
          </cell>
          <cell r="KK181">
            <v>0</v>
          </cell>
          <cell r="KL181">
            <v>0</v>
          </cell>
          <cell r="KM181">
            <v>0</v>
          </cell>
          <cell r="KN181">
            <v>34.360571244496938</v>
          </cell>
          <cell r="KO181">
            <v>17.839210821666963</v>
          </cell>
          <cell r="KP181">
            <v>3.7107185651888215</v>
          </cell>
          <cell r="KQ181" t="str">
            <v>#N/A N/A</v>
          </cell>
          <cell r="KR181">
            <v>6100.1503759398483</v>
          </cell>
          <cell r="KS181">
            <v>7697.3526900085399</v>
          </cell>
          <cell r="KT181">
            <v>7430.4457527333898</v>
          </cell>
          <cell r="KU181">
            <v>7438.4691520950173</v>
          </cell>
          <cell r="KV181">
            <v>7953.2832407709902</v>
          </cell>
          <cell r="KW181">
            <v>8270.3903522691216</v>
          </cell>
          <cell r="KX181">
            <v>5893.7981353871091</v>
          </cell>
          <cell r="KY181">
            <v>4969.9921031850481</v>
          </cell>
          <cell r="KZ181">
            <v>4785.4826953527536</v>
          </cell>
          <cell r="LA181">
            <v>5439.8067498199889</v>
          </cell>
          <cell r="LB181">
            <v>6358.0523125737291</v>
          </cell>
          <cell r="LC181">
            <v>7399.7944501541624</v>
          </cell>
          <cell r="LD181">
            <v>8598.3814755744588</v>
          </cell>
          <cell r="LE181">
            <v>9312.4347725252228</v>
          </cell>
          <cell r="LF181" t="str">
            <v>#N/A N/A</v>
          </cell>
          <cell r="LG181">
            <v>-940.55356724296621</v>
          </cell>
          <cell r="LH181">
            <v>-822.73262824782432</v>
          </cell>
          <cell r="LI181">
            <v>-975.01339759221719</v>
          </cell>
          <cell r="LJ181">
            <v>-1273.8789631924467</v>
          </cell>
          <cell r="LK181">
            <v>-1627.1671384715874</v>
          </cell>
          <cell r="LL181">
            <v>-1978.3765540770075</v>
          </cell>
          <cell r="LM181">
            <v>-2227.0778009971418</v>
          </cell>
          <cell r="LN181">
            <v>-1512.4802600934106</v>
          </cell>
          <cell r="LO181">
            <v>-2230.9204412106283</v>
          </cell>
          <cell r="LP181">
            <v>-2944.4197245589658</v>
          </cell>
          <cell r="LQ181">
            <v>-3610.7858373677082</v>
          </cell>
          <cell r="LR181">
            <v>-5072.7467455916676</v>
          </cell>
          <cell r="LS181">
            <v>-6203.5714645626431</v>
          </cell>
          <cell r="LT181">
            <v>-6926.9332750701624</v>
          </cell>
          <cell r="LU181" t="str">
            <v>#N/A N/A</v>
          </cell>
          <cell r="LV181" t="str">
            <v>#N/A N/A</v>
          </cell>
          <cell r="LW181" t="str">
            <v>#N/A N/A</v>
          </cell>
          <cell r="LX181" t="str">
            <v>#N/A N/A</v>
          </cell>
          <cell r="LY181" t="str">
            <v>#N/A N/A</v>
          </cell>
          <cell r="LZ181" t="str">
            <v>#N/A N/A</v>
          </cell>
          <cell r="MA181" t="str">
            <v>#N/A N/A</v>
          </cell>
          <cell r="MB181" t="str">
            <v>#N/A N/A</v>
          </cell>
          <cell r="MC181" t="str">
            <v>#N/A N/A</v>
          </cell>
          <cell r="MD181" t="str">
            <v>#N/A N/A</v>
          </cell>
          <cell r="ME181">
            <v>110.69429204700948</v>
          </cell>
          <cell r="MF181">
            <v>202.51923248053964</v>
          </cell>
          <cell r="MG181">
            <v>499.2174517171149</v>
          </cell>
          <cell r="MH181">
            <v>625.01479774605014</v>
          </cell>
          <cell r="MI181">
            <v>736.42248573048096</v>
          </cell>
          <cell r="MJ181" t="str">
            <v>#N/A N/A</v>
          </cell>
          <cell r="MK181" t="str">
            <v>#N/A N/A</v>
          </cell>
          <cell r="ML181" t="str">
            <v>#N/A N/A</v>
          </cell>
          <cell r="MM181" t="str">
            <v>#N/A N/A</v>
          </cell>
          <cell r="MN181">
            <v>-1109.5958083476387</v>
          </cell>
          <cell r="MO181" t="str">
            <v>#N/A N/A</v>
          </cell>
          <cell r="MP181">
            <v>-732.22082100432488</v>
          </cell>
          <cell r="MQ181">
            <v>755.65525387067191</v>
          </cell>
          <cell r="MR181">
            <v>288.75599003912527</v>
          </cell>
          <cell r="MS181">
            <v>547.44318765874289</v>
          </cell>
          <cell r="MT181">
            <v>1025.3149633150792</v>
          </cell>
          <cell r="MU181">
            <v>450.60529226920067</v>
          </cell>
          <cell r="MV181">
            <v>603.83287358430425</v>
          </cell>
          <cell r="MW181">
            <v>431.91376416686916</v>
          </cell>
          <cell r="MX181">
            <v>-1923.1705799917254</v>
          </cell>
          <cell r="MY181" t="str">
            <v>#N/A N/A</v>
          </cell>
          <cell r="MZ181">
            <v>-12.922570363159952</v>
          </cell>
          <cell r="NA181">
            <v>-1016.936981587844</v>
          </cell>
          <cell r="NB181">
            <v>-1805.8322780658084</v>
          </cell>
          <cell r="NC181">
            <v>-1669.5275611103586</v>
          </cell>
          <cell r="ND181">
            <v>-767.71580303737426</v>
          </cell>
          <cell r="NE181">
            <v>-757.58050748365042</v>
          </cell>
          <cell r="NF181">
            <v>-2939.9959542090205</v>
          </cell>
          <cell r="NG181">
            <v>-1314.1617873806658</v>
          </cell>
          <cell r="NH181">
            <v>-1135.7784901752816</v>
          </cell>
          <cell r="NI181">
            <v>-1347.9512806162097</v>
          </cell>
          <cell r="NJ181">
            <v>-66.699268958264682</v>
          </cell>
          <cell r="NK181">
            <v>-59.832679874918909</v>
          </cell>
          <cell r="NL181">
            <v>-57.324938951209177</v>
          </cell>
          <cell r="NM181">
            <v>-54.634293557880824</v>
          </cell>
          <cell r="NN181" t="str">
            <v>#N/A N/A</v>
          </cell>
          <cell r="NO181">
            <v>715.28173253382658</v>
          </cell>
          <cell r="NP181">
            <v>787.36090714911666</v>
          </cell>
          <cell r="NQ181">
            <v>840.0010784976547</v>
          </cell>
          <cell r="NR181">
            <v>926.48854201019685</v>
          </cell>
          <cell r="NS181">
            <v>1209.4776930902362</v>
          </cell>
          <cell r="NT181">
            <v>1328.6549663028939</v>
          </cell>
          <cell r="NU181">
            <v>1511.6270788573349</v>
          </cell>
          <cell r="NV181">
            <v>1296.7183493206815</v>
          </cell>
          <cell r="NW181">
            <v>1347.6507602822367</v>
          </cell>
          <cell r="NX181">
            <v>1574.184253858894</v>
          </cell>
          <cell r="NY181">
            <v>1822.8932219253791</v>
          </cell>
          <cell r="NZ181">
            <v>2098.3651196624173</v>
          </cell>
          <cell r="OA181">
            <v>2520.9383174556538</v>
          </cell>
          <cell r="OB181">
            <v>2933.5248517122172</v>
          </cell>
          <cell r="OC181" t="str">
            <v>#N/A N/A</v>
          </cell>
          <cell r="OD181" t="str">
            <v>USD</v>
          </cell>
        </row>
        <row r="182">
          <cell r="C182" t="str">
            <v>COLBUN SA</v>
          </cell>
          <cell r="D182">
            <v>146963.5</v>
          </cell>
          <cell r="E182">
            <v>177185.421875</v>
          </cell>
          <cell r="F182">
            <v>216115.8125</v>
          </cell>
          <cell r="G182">
            <v>264157.4375</v>
          </cell>
          <cell r="H182">
            <v>399212.3125</v>
          </cell>
          <cell r="I182">
            <v>605174.8125</v>
          </cell>
          <cell r="J182">
            <v>723787.75</v>
          </cell>
          <cell r="K182">
            <v>647790.97997178999</v>
          </cell>
          <cell r="L182">
            <v>522264.27920283662</v>
          </cell>
          <cell r="M182">
            <v>644640.91044093308</v>
          </cell>
          <cell r="N182">
            <v>685477.74611061369</v>
          </cell>
          <cell r="O182">
            <v>840226.95968054899</v>
          </cell>
          <cell r="P182">
            <v>857701.95584197994</v>
          </cell>
          <cell r="Q182">
            <v>860195.87168547953</v>
          </cell>
          <cell r="R182">
            <v>971223.6045383591</v>
          </cell>
          <cell r="S182" t="str">
            <v>#N/A N/A</v>
          </cell>
          <cell r="T182">
            <v>92657.375</v>
          </cell>
          <cell r="U182">
            <v>137747.890625</v>
          </cell>
          <cell r="V182">
            <v>176457.828125</v>
          </cell>
          <cell r="W182">
            <v>211548.296875</v>
          </cell>
          <cell r="X182">
            <v>648604</v>
          </cell>
          <cell r="Y182">
            <v>643605.875</v>
          </cell>
          <cell r="Z182">
            <v>432735.34024487017</v>
          </cell>
          <cell r="AA182">
            <v>323000.41980509786</v>
          </cell>
          <cell r="AB182">
            <v>513371.80003594595</v>
          </cell>
          <cell r="AC182">
            <v>509375.48783469695</v>
          </cell>
          <cell r="AD182">
            <v>624282.43608749413</v>
          </cell>
          <cell r="AE182">
            <v>504438.76087095996</v>
          </cell>
          <cell r="AF182">
            <v>422900.0439784028</v>
          </cell>
          <cell r="AG182">
            <v>489984.95929763553</v>
          </cell>
          <cell r="AH182">
            <v>88347.101561999996</v>
          </cell>
          <cell r="AI182">
            <v>106959.484375</v>
          </cell>
          <cell r="AJ182">
            <v>104130.560546875</v>
          </cell>
          <cell r="AK182">
            <v>117738.6875</v>
          </cell>
          <cell r="AL182">
            <v>236384.23828125</v>
          </cell>
          <cell r="AM182">
            <v>9849.671875</v>
          </cell>
          <cell r="AN182">
            <v>138803.9609375</v>
          </cell>
          <cell r="AO182">
            <v>188094.75618636722</v>
          </cell>
          <cell r="AP182">
            <v>168798.70231144977</v>
          </cell>
          <cell r="AQ182">
            <v>85029.996137974202</v>
          </cell>
          <cell r="AR182">
            <v>139449.66815804318</v>
          </cell>
          <cell r="AS182">
            <v>174600.72859799475</v>
          </cell>
          <cell r="AT182">
            <v>305467.81246176764</v>
          </cell>
          <cell r="AU182">
            <v>381118.35713954666</v>
          </cell>
          <cell r="AV182">
            <v>395033.28603435837</v>
          </cell>
          <cell r="AW182">
            <v>62460.300780999998</v>
          </cell>
          <cell r="AX182">
            <v>78952.3671875</v>
          </cell>
          <cell r="AY182">
            <v>72496.625</v>
          </cell>
          <cell r="AZ182">
            <v>79819.625</v>
          </cell>
          <cell r="BA182">
            <v>179829.953125</v>
          </cell>
          <cell r="BB182">
            <v>-52692.625</v>
          </cell>
          <cell r="BC182">
            <v>67523.8828125</v>
          </cell>
          <cell r="BD182">
            <v>120009.43099830877</v>
          </cell>
          <cell r="BE182">
            <v>105550.88033166503</v>
          </cell>
          <cell r="BF182">
            <v>24742.313136412638</v>
          </cell>
          <cell r="BG182">
            <v>73285.727118894618</v>
          </cell>
          <cell r="BH182">
            <v>94041.539706734824</v>
          </cell>
          <cell r="BI182">
            <v>201364.3993277445</v>
          </cell>
          <cell r="BJ182">
            <v>253484.42724352374</v>
          </cell>
          <cell r="BK182">
            <v>240909.08569237255</v>
          </cell>
          <cell r="BL182" t="str">
            <v>#N/A N/A</v>
          </cell>
          <cell r="BM182">
            <v>6769.97998046875</v>
          </cell>
          <cell r="BN182">
            <v>1210.5350341796875</v>
          </cell>
          <cell r="BO182">
            <v>2881.527099609375</v>
          </cell>
          <cell r="BP182">
            <v>6998.4599609375</v>
          </cell>
          <cell r="BQ182">
            <v>10900.796875</v>
          </cell>
          <cell r="BR182">
            <v>14916.5546875</v>
          </cell>
          <cell r="BS182" t="str">
            <v>#N/A N/A</v>
          </cell>
          <cell r="BT182" t="str">
            <v>#N/A N/A</v>
          </cell>
          <cell r="BU182" t="str">
            <v>#N/A N/A</v>
          </cell>
          <cell r="BV182" t="str">
            <v>#N/A N/A</v>
          </cell>
          <cell r="BW182" t="str">
            <v>#N/A N/A</v>
          </cell>
          <cell r="BX182" t="str">
            <v>#N/A N/A</v>
          </cell>
          <cell r="BY182" t="str">
            <v>#N/A N/A</v>
          </cell>
          <cell r="BZ182" t="str">
            <v>#N/A N/A</v>
          </cell>
          <cell r="CA182">
            <v>17840.599609000001</v>
          </cell>
          <cell r="CB182">
            <v>17997.708984375</v>
          </cell>
          <cell r="CC182">
            <v>15491.5361328125</v>
          </cell>
          <cell r="CD182">
            <v>15077.55859375</v>
          </cell>
          <cell r="CE182">
            <v>16561.833984375</v>
          </cell>
          <cell r="CF182">
            <v>18067.06640625</v>
          </cell>
          <cell r="CG182">
            <v>31657.947265625</v>
          </cell>
          <cell r="CH182" t="str">
            <v>#N/A N/A</v>
          </cell>
          <cell r="CI182" t="str">
            <v>#N/A N/A</v>
          </cell>
          <cell r="CJ182" t="str">
            <v>#N/A N/A</v>
          </cell>
          <cell r="CK182" t="str">
            <v>#N/A N/A</v>
          </cell>
          <cell r="CL182" t="str">
            <v>#N/A N/A</v>
          </cell>
          <cell r="CM182" t="str">
            <v>#N/A N/A</v>
          </cell>
          <cell r="CN182" t="str">
            <v>#N/A N/A</v>
          </cell>
          <cell r="CO182" t="str">
            <v>#N/A N/A</v>
          </cell>
          <cell r="CP182">
            <v>48113.200683000003</v>
          </cell>
          <cell r="CQ182">
            <v>96805.945556640625</v>
          </cell>
          <cell r="CR182">
            <v>83007.37109375</v>
          </cell>
          <cell r="CS182">
            <v>92388.8134765625</v>
          </cell>
          <cell r="CT182">
            <v>164304.404296875</v>
          </cell>
          <cell r="CU182">
            <v>-44127.3447265625</v>
          </cell>
          <cell r="CV182">
            <v>43465.623046875</v>
          </cell>
          <cell r="CW182">
            <v>137253.57836014949</v>
          </cell>
          <cell r="CX182">
            <v>62291.244499846362</v>
          </cell>
          <cell r="CY182">
            <v>14125.957992511456</v>
          </cell>
          <cell r="CZ182">
            <v>55980.720694720621</v>
          </cell>
          <cell r="DA182">
            <v>58955.125037234247</v>
          </cell>
          <cell r="DB182">
            <v>96850.566157842768</v>
          </cell>
          <cell r="DC182">
            <v>196436.84586212228</v>
          </cell>
          <cell r="DD182">
            <v>183699.64425671435</v>
          </cell>
          <cell r="DE182">
            <v>1455.1999509999998</v>
          </cell>
          <cell r="DF182">
            <v>3694.65087890625</v>
          </cell>
          <cell r="DG182">
            <v>5846.884765625</v>
          </cell>
          <cell r="DH182">
            <v>9537.45703125</v>
          </cell>
          <cell r="DI182">
            <v>16680.66015625</v>
          </cell>
          <cell r="DJ182">
            <v>444.593994140625</v>
          </cell>
          <cell r="DK182">
            <v>11899.3671875</v>
          </cell>
          <cell r="DL182">
            <v>3634.9053334016176</v>
          </cell>
          <cell r="DM182">
            <v>3197.0899782588563</v>
          </cell>
          <cell r="DN182">
            <v>11609.356060135591</v>
          </cell>
          <cell r="DO182">
            <v>31407.05715856325</v>
          </cell>
          <cell r="DP182">
            <v>27759.879415789372</v>
          </cell>
          <cell r="DQ182">
            <v>49892.577518734986</v>
          </cell>
          <cell r="DR182">
            <v>65211.171854060718</v>
          </cell>
          <cell r="DS182">
            <v>45249.022638333256</v>
          </cell>
          <cell r="DT182">
            <v>46658</v>
          </cell>
          <cell r="DU182">
            <v>93111.296875</v>
          </cell>
          <cell r="DV182">
            <v>77160.4921875</v>
          </cell>
          <cell r="DW182">
            <v>82851.3515625</v>
          </cell>
          <cell r="DX182">
            <v>147623.75</v>
          </cell>
          <cell r="DY182">
            <v>-44571.9375</v>
          </cell>
          <cell r="DZ182">
            <v>31566.2578125</v>
          </cell>
          <cell r="EA182">
            <v>133618.67302674789</v>
          </cell>
          <cell r="EB182">
            <v>59094.154521587501</v>
          </cell>
          <cell r="EC182">
            <v>2516.6019323758637</v>
          </cell>
          <cell r="ED182">
            <v>24573.663536157368</v>
          </cell>
          <cell r="EE182">
            <v>31195.245621444876</v>
          </cell>
          <cell r="EF182">
            <v>46957.98863910776</v>
          </cell>
          <cell r="EG182">
            <v>131225.67400806156</v>
          </cell>
          <cell r="EH182">
            <v>138450.62161838109</v>
          </cell>
          <cell r="EI182">
            <v>27941.835938</v>
          </cell>
          <cell r="EJ182">
            <v>11382.8095703125</v>
          </cell>
          <cell r="EK182">
            <v>7914.1240234375</v>
          </cell>
          <cell r="EL182">
            <v>54311.65625</v>
          </cell>
          <cell r="EM182">
            <v>155984.4375</v>
          </cell>
          <cell r="EN182">
            <v>22865.14453125</v>
          </cell>
          <cell r="EO182">
            <v>290129.65625</v>
          </cell>
          <cell r="EP182">
            <v>170940.6219</v>
          </cell>
          <cell r="EQ182">
            <v>259516.29600000003</v>
          </cell>
          <cell r="ER182">
            <v>153681.60700000002</v>
          </cell>
          <cell r="ES182">
            <v>104251.73460000001</v>
          </cell>
          <cell r="ET182">
            <v>136855.02885</v>
          </cell>
          <cell r="EU182">
            <v>154207.22099999999</v>
          </cell>
          <cell r="EV182">
            <v>634556.26020000002</v>
          </cell>
          <cell r="EW182">
            <v>397928.95560000004</v>
          </cell>
          <cell r="EX182">
            <v>19268.578125</v>
          </cell>
          <cell r="EY182">
            <v>26722.34375</v>
          </cell>
          <cell r="EZ182">
            <v>5828.9619140625</v>
          </cell>
          <cell r="FA182">
            <v>45218.3359375</v>
          </cell>
          <cell r="FB182">
            <v>22325.8671875</v>
          </cell>
          <cell r="FC182">
            <v>17057.67578125</v>
          </cell>
          <cell r="FD182">
            <v>42303.2421875</v>
          </cell>
          <cell r="FE182">
            <v>75243.163649999988</v>
          </cell>
          <cell r="FF182">
            <v>175.03199999999998</v>
          </cell>
          <cell r="FG182">
            <v>0</v>
          </cell>
          <cell r="FH182">
            <v>0</v>
          </cell>
          <cell r="FI182">
            <v>0</v>
          </cell>
          <cell r="FJ182">
            <v>351196.64369999996</v>
          </cell>
          <cell r="FK182">
            <v>131281.6134</v>
          </cell>
          <cell r="FL182">
            <v>49112.44371</v>
          </cell>
          <cell r="FM182">
            <v>13321.091796999999</v>
          </cell>
          <cell r="FN182">
            <v>15670.1806640625</v>
          </cell>
          <cell r="FO182">
            <v>40997.34375</v>
          </cell>
          <cell r="FP182">
            <v>28408.36328125</v>
          </cell>
          <cell r="FQ182">
            <v>44385.3828125</v>
          </cell>
          <cell r="FR182">
            <v>125303.359375</v>
          </cell>
          <cell r="FS182">
            <v>126906.4453125</v>
          </cell>
          <cell r="FT182">
            <v>117658.3719</v>
          </cell>
          <cell r="FU182">
            <v>144324.18</v>
          </cell>
          <cell r="FV182">
            <v>111200.014</v>
          </cell>
          <cell r="FW182">
            <v>88478.955629999997</v>
          </cell>
          <cell r="FX182">
            <v>69896.409899999999</v>
          </cell>
          <cell r="FY182">
            <v>147876.6471</v>
          </cell>
          <cell r="FZ182">
            <v>87843.016199999998</v>
          </cell>
          <cell r="GA182">
            <v>108357.42456</v>
          </cell>
          <cell r="GB182">
            <v>161.932999</v>
          </cell>
          <cell r="GC182">
            <v>265.94699096679687</v>
          </cell>
          <cell r="GD182">
            <v>374.91799926757812</v>
          </cell>
          <cell r="GE182">
            <v>781.219970703125</v>
          </cell>
          <cell r="GF182">
            <v>861.39801025390625</v>
          </cell>
          <cell r="GG182">
            <v>4144.68896484375</v>
          </cell>
          <cell r="GH182">
            <v>2783.4990234375</v>
          </cell>
          <cell r="GI182">
            <v>6053.3710499999997</v>
          </cell>
          <cell r="GJ182">
            <v>6393.348</v>
          </cell>
          <cell r="GK182">
            <v>24034.6675</v>
          </cell>
          <cell r="GL182">
            <v>22201.492299999994</v>
          </cell>
          <cell r="GM182">
            <v>36901.302599999995</v>
          </cell>
          <cell r="GN182">
            <v>59401.551299999992</v>
          </cell>
          <cell r="GO182">
            <v>28286.6034</v>
          </cell>
          <cell r="GP182">
            <v>30236.756219999999</v>
          </cell>
          <cell r="GQ182">
            <v>78671.054687999989</v>
          </cell>
          <cell r="GR182">
            <v>67970.96875</v>
          </cell>
          <cell r="GS182">
            <v>83238.453125</v>
          </cell>
          <cell r="GT182">
            <v>157942.3125</v>
          </cell>
          <cell r="GU182">
            <v>272917.09375</v>
          </cell>
          <cell r="GV182">
            <v>337827.53125</v>
          </cell>
          <cell r="GW182">
            <v>663191.5</v>
          </cell>
          <cell r="GX182">
            <v>482481.4302</v>
          </cell>
          <cell r="GY182">
            <v>509581.33199999999</v>
          </cell>
          <cell r="GZ182">
            <v>400648.79000000004</v>
          </cell>
          <cell r="HA182">
            <v>377588.15770000004</v>
          </cell>
          <cell r="HB182">
            <v>391002.58304999996</v>
          </cell>
          <cell r="HC182">
            <v>765777.92339999997</v>
          </cell>
          <cell r="HD182">
            <v>939154.34759999998</v>
          </cell>
          <cell r="HE182">
            <v>635126.03351999994</v>
          </cell>
          <cell r="HF182">
            <v>851672.1875</v>
          </cell>
          <cell r="HG182">
            <v>885311.875</v>
          </cell>
          <cell r="HH182">
            <v>918013.75</v>
          </cell>
          <cell r="HI182">
            <v>1373569.5</v>
          </cell>
          <cell r="HJ182">
            <v>1399907.875</v>
          </cell>
          <cell r="HK182">
            <v>1537515.875</v>
          </cell>
          <cell r="HL182">
            <v>1724440.875</v>
          </cell>
          <cell r="HM182">
            <v>2123551.3874999997</v>
          </cell>
          <cell r="HN182">
            <v>2073973.824</v>
          </cell>
          <cell r="HO182">
            <v>2386957.5595</v>
          </cell>
          <cell r="HP182">
            <v>2348058.4572899998</v>
          </cell>
          <cell r="HQ182">
            <v>2644565.6793</v>
          </cell>
          <cell r="HR182">
            <v>3007921.4213999999</v>
          </cell>
          <cell r="HS182">
            <v>4011216.6617999999</v>
          </cell>
          <cell r="HT182">
            <v>3777300.3302100003</v>
          </cell>
          <cell r="HU182">
            <v>952782.1875</v>
          </cell>
          <cell r="HV182">
            <v>981884</v>
          </cell>
          <cell r="HW182">
            <v>1032241.125</v>
          </cell>
          <cell r="HX182">
            <v>1572574.75</v>
          </cell>
          <cell r="HY182">
            <v>1728589.5</v>
          </cell>
          <cell r="HZ182">
            <v>1951244.375</v>
          </cell>
          <cell r="IA182">
            <v>2563575.75</v>
          </cell>
          <cell r="IB182">
            <v>2760585.8492999999</v>
          </cell>
          <cell r="IC182">
            <v>2697496.7759999996</v>
          </cell>
          <cell r="ID182">
            <v>2919330.7694999999</v>
          </cell>
          <cell r="IE182">
            <v>2874369.8011600003</v>
          </cell>
          <cell r="IF182">
            <v>3187260.4228499997</v>
          </cell>
          <cell r="IG182">
            <v>3868358.1446999991</v>
          </cell>
          <cell r="IH182">
            <v>5071561.4501999998</v>
          </cell>
          <cell r="II182">
            <v>4572709.8575400002</v>
          </cell>
          <cell r="IJ182">
            <v>3775.3210449999997</v>
          </cell>
          <cell r="IK182">
            <v>2361.028076171875</v>
          </cell>
          <cell r="IL182">
            <v>7278.9208984375</v>
          </cell>
          <cell r="IM182">
            <v>15021.10546875</v>
          </cell>
          <cell r="IN182">
            <v>23141.123046875</v>
          </cell>
          <cell r="IO182">
            <v>46475.421875</v>
          </cell>
          <cell r="IP182">
            <v>57060.51953125</v>
          </cell>
          <cell r="IQ182">
            <v>81991.741199999975</v>
          </cell>
          <cell r="IR182">
            <v>73307.052000000011</v>
          </cell>
          <cell r="IS182">
            <v>65392.0625</v>
          </cell>
          <cell r="IT182">
            <v>71745.24513000001</v>
          </cell>
          <cell r="IU182">
            <v>77583.743399999992</v>
          </cell>
          <cell r="IV182">
            <v>95006.553599999999</v>
          </cell>
          <cell r="IW182">
            <v>113482.29000000001</v>
          </cell>
          <cell r="IX182">
            <v>132298.71038999999</v>
          </cell>
          <cell r="IY182">
            <v>376407.20703125</v>
          </cell>
          <cell r="IZ182">
            <v>308622.67578125</v>
          </cell>
          <cell r="JA182">
            <v>277096.1640625</v>
          </cell>
          <cell r="JB182">
            <v>315067.5078125</v>
          </cell>
          <cell r="JC182">
            <v>290866.3876953125</v>
          </cell>
          <cell r="JD182">
            <v>449310.234375</v>
          </cell>
          <cell r="JE182">
            <v>715865.9765625</v>
          </cell>
          <cell r="JF182">
            <v>615295.81124999991</v>
          </cell>
          <cell r="JG182">
            <v>718487.64</v>
          </cell>
          <cell r="JH182">
            <v>759800.95900000003</v>
          </cell>
          <cell r="JI182">
            <v>815017.40476000006</v>
          </cell>
          <cell r="JJ182">
            <v>889203.27150000003</v>
          </cell>
          <cell r="JK182">
            <v>1136772.2520000001</v>
          </cell>
          <cell r="JL182">
            <v>1554663.4398000001</v>
          </cell>
          <cell r="JM182">
            <v>1143082.62684</v>
          </cell>
          <cell r="JN182">
            <v>408379.51269599999</v>
          </cell>
          <cell r="JO182">
            <v>354786.486328125</v>
          </cell>
          <cell r="JP182">
            <v>336029.880859375</v>
          </cell>
          <cell r="JQ182">
            <v>456595.3515625</v>
          </cell>
          <cell r="JR182">
            <v>472539.3671875</v>
          </cell>
          <cell r="JS182">
            <v>672461.4765625</v>
          </cell>
          <cell r="JT182">
            <v>943487.3515625</v>
          </cell>
          <cell r="JU182">
            <v>1012497.22425</v>
          </cell>
          <cell r="JV182">
            <v>1058132.088</v>
          </cell>
          <cell r="JW182">
            <v>1120696.0504999999</v>
          </cell>
          <cell r="JX182">
            <v>1192484.90738</v>
          </cell>
          <cell r="JY182">
            <v>1318599.4351500003</v>
          </cell>
          <cell r="JZ182">
            <v>1842542.331</v>
          </cell>
          <cell r="KA182">
            <v>2474246.2554000006</v>
          </cell>
          <cell r="KB182">
            <v>2032650.7561799998</v>
          </cell>
          <cell r="KC182">
            <v>0</v>
          </cell>
          <cell r="KD182">
            <v>0</v>
          </cell>
          <cell r="KE182">
            <v>0</v>
          </cell>
          <cell r="KF182">
            <v>5229.12109375</v>
          </cell>
          <cell r="KG182">
            <v>6158.93701171875</v>
          </cell>
          <cell r="KH182">
            <v>6413.0849609375</v>
          </cell>
          <cell r="KI182">
            <v>6464.44677734375</v>
          </cell>
          <cell r="KJ182">
            <v>9460.3903499999997</v>
          </cell>
          <cell r="KK182">
            <v>27.144000000000002</v>
          </cell>
          <cell r="KL182">
            <v>23.896999999999998</v>
          </cell>
          <cell r="KM182" t="str">
            <v>#N/A N/A</v>
          </cell>
          <cell r="KN182">
            <v>0</v>
          </cell>
          <cell r="KO182">
            <v>0</v>
          </cell>
          <cell r="KP182">
            <v>143674.31879999998</v>
          </cell>
          <cell r="KQ182">
            <v>143058.58280999999</v>
          </cell>
          <cell r="KR182">
            <v>544402.671875</v>
          </cell>
          <cell r="KS182">
            <v>627097.484375</v>
          </cell>
          <cell r="KT182">
            <v>696211.265625</v>
          </cell>
          <cell r="KU182">
            <v>1115979.40234375</v>
          </cell>
          <cell r="KV182">
            <v>1256050.0932617188</v>
          </cell>
          <cell r="KW182">
            <v>1278782.9599609375</v>
          </cell>
          <cell r="KX182">
            <v>1620088.5092773438</v>
          </cell>
          <cell r="KY182">
            <v>1748088.6250500001</v>
          </cell>
          <cell r="KZ182">
            <v>1639364.6879999996</v>
          </cell>
          <cell r="LA182">
            <v>1798634.7189999996</v>
          </cell>
          <cell r="LB182">
            <v>1681884.8937799998</v>
          </cell>
          <cell r="LC182">
            <v>1868660.9877000002</v>
          </cell>
          <cell r="LD182">
            <v>2025815.8136999996</v>
          </cell>
          <cell r="LE182">
            <v>2597315.1947999992</v>
          </cell>
          <cell r="LF182">
            <v>2540059.1013599997</v>
          </cell>
          <cell r="LG182">
            <v>-91395</v>
          </cell>
          <cell r="LH182">
            <v>-65739.9375</v>
          </cell>
          <cell r="LI182">
            <v>-48133.99609375</v>
          </cell>
          <cell r="LJ182">
            <v>-51112.30859375</v>
          </cell>
          <cell r="LK182">
            <v>-54663.4296875</v>
          </cell>
          <cell r="LL182">
            <v>-111938.5390625</v>
          </cell>
          <cell r="LM182">
            <v>-123436.921875</v>
          </cell>
          <cell r="LN182">
            <v>-299809.0035298955</v>
          </cell>
          <cell r="LO182">
            <v>-201845.4968076151</v>
          </cell>
          <cell r="LP182">
            <v>-203468.93493846341</v>
          </cell>
          <cell r="LQ182">
            <v>-231515.92061438336</v>
          </cell>
          <cell r="LR182">
            <v>-162896.50430575281</v>
          </cell>
          <cell r="LS182">
            <v>-66120.437324010622</v>
          </cell>
          <cell r="LT182">
            <v>-56123.129561095477</v>
          </cell>
          <cell r="LU182">
            <v>-102884.48679363383</v>
          </cell>
          <cell r="LV182" t="str">
            <v>#N/A N/A</v>
          </cell>
          <cell r="LW182" t="str">
            <v>#N/A N/A</v>
          </cell>
          <cell r="LX182" t="str">
            <v>#N/A N/A</v>
          </cell>
          <cell r="LY182" t="str">
            <v>#N/A N/A</v>
          </cell>
          <cell r="LZ182" t="str">
            <v>#N/A N/A</v>
          </cell>
          <cell r="MA182" t="str">
            <v>#N/A N/A</v>
          </cell>
          <cell r="MB182" t="str">
            <v>#N/A N/A</v>
          </cell>
          <cell r="MC182" t="str">
            <v>#N/A N/A</v>
          </cell>
          <cell r="MD182" t="str">
            <v>#N/A N/A</v>
          </cell>
          <cell r="ME182" t="str">
            <v>#N/A N/A</v>
          </cell>
          <cell r="MF182">
            <v>40241.203849261641</v>
          </cell>
          <cell r="MG182">
            <v>37752.861297541822</v>
          </cell>
          <cell r="MH182">
            <v>43640.379114036114</v>
          </cell>
          <cell r="MI182">
            <v>75238.069607591635</v>
          </cell>
          <cell r="MJ182">
            <v>62486.03712037162</v>
          </cell>
          <cell r="MK182" t="str">
            <v>#N/A N/A</v>
          </cell>
          <cell r="ML182" t="str">
            <v>#N/A N/A</v>
          </cell>
          <cell r="MM182" t="str">
            <v>#N/A N/A</v>
          </cell>
          <cell r="MN182" t="str">
            <v>#N/A N/A</v>
          </cell>
          <cell r="MO182" t="str">
            <v>#N/A N/A</v>
          </cell>
          <cell r="MP182" t="str">
            <v>#N/A N/A</v>
          </cell>
          <cell r="MQ182" t="str">
            <v>#N/A N/A</v>
          </cell>
          <cell r="MR182">
            <v>1082.9279840326417</v>
          </cell>
          <cell r="MS182">
            <v>2933.9801810050171</v>
          </cell>
          <cell r="MT182">
            <v>28329.788925847919</v>
          </cell>
          <cell r="MU182">
            <v>7239.9637646257543</v>
          </cell>
          <cell r="MV182">
            <v>6645.803617343945</v>
          </cell>
          <cell r="MW182">
            <v>1704.4704132594552</v>
          </cell>
          <cell r="MX182">
            <v>-11309.476447567293</v>
          </cell>
          <cell r="MY182">
            <v>35652.015595214849</v>
          </cell>
          <cell r="MZ182">
            <v>-2993.8000489999999</v>
          </cell>
          <cell r="NA182">
            <v>-14025.958984375</v>
          </cell>
          <cell r="NB182">
            <v>-28757.373046875</v>
          </cell>
          <cell r="NC182">
            <v>-23932.458984375</v>
          </cell>
          <cell r="ND182">
            <v>-41418.921875</v>
          </cell>
          <cell r="NE182">
            <v>-48302.21484375</v>
          </cell>
          <cell r="NF182">
            <v>-2202.491943359375</v>
          </cell>
          <cell r="NG182">
            <v>-12135.722372147015</v>
          </cell>
          <cell r="NH182">
            <v>-38427.287869464737</v>
          </cell>
          <cell r="NI182">
            <v>-18194.698229902529</v>
          </cell>
          <cell r="NJ182">
            <v>-6.8085908984187915</v>
          </cell>
          <cell r="NK182">
            <v>-6624.9952267126318</v>
          </cell>
          <cell r="NL182">
            <v>-10307.87900959117</v>
          </cell>
          <cell r="NM182">
            <v>-35013.285338627487</v>
          </cell>
          <cell r="NN182">
            <v>-66894.357928861544</v>
          </cell>
          <cell r="NO182">
            <v>25886.800780999998</v>
          </cell>
          <cell r="NP182">
            <v>28007.1171875</v>
          </cell>
          <cell r="NQ182">
            <v>31633.935546875</v>
          </cell>
          <cell r="NR182">
            <v>37919.0625</v>
          </cell>
          <cell r="NS182">
            <v>56554.28515625</v>
          </cell>
          <cell r="NT182">
            <v>62542.296875</v>
          </cell>
          <cell r="NU182">
            <v>71280.078125</v>
          </cell>
          <cell r="NV182">
            <v>68085.325188058428</v>
          </cell>
          <cell r="NW182">
            <v>63247.821979784734</v>
          </cell>
          <cell r="NX182">
            <v>60287.683001561556</v>
          </cell>
          <cell r="NY182">
            <v>66163.941039148558</v>
          </cell>
          <cell r="NZ182">
            <v>80559.188891259895</v>
          </cell>
          <cell r="OA182">
            <v>104103.41313402313</v>
          </cell>
          <cell r="OB182">
            <v>127633.92989602298</v>
          </cell>
          <cell r="OC182">
            <v>154124.20034198582</v>
          </cell>
          <cell r="OD182" t="str">
            <v>CLP</v>
          </cell>
        </row>
        <row r="183">
          <cell r="C183" t="str">
            <v>ITAU CORPBANCA</v>
          </cell>
          <cell r="D183">
            <v>216887.59375</v>
          </cell>
          <cell r="E183">
            <v>204238</v>
          </cell>
          <cell r="F183">
            <v>230505</v>
          </cell>
          <cell r="G183">
            <v>291664</v>
          </cell>
          <cell r="H183">
            <v>289873</v>
          </cell>
          <cell r="I183">
            <v>431809.6</v>
          </cell>
          <cell r="J183">
            <v>635701</v>
          </cell>
          <cell r="K183">
            <v>426528</v>
          </cell>
          <cell r="L183">
            <v>500125</v>
          </cell>
          <cell r="M183">
            <v>681495</v>
          </cell>
          <cell r="N183">
            <v>972387</v>
          </cell>
          <cell r="O183">
            <v>1280140</v>
          </cell>
          <cell r="P183">
            <v>1722958</v>
          </cell>
          <cell r="Q183">
            <v>1713799</v>
          </cell>
          <cell r="R183" t="str">
            <v>#N/A N/A</v>
          </cell>
          <cell r="S183" t="str">
            <v>#N/A N/A</v>
          </cell>
          <cell r="T183" t="str">
            <v>#N/A N/A</v>
          </cell>
          <cell r="U183" t="str">
            <v>#N/A N/A</v>
          </cell>
          <cell r="V183" t="str">
            <v>#N/A N/A</v>
          </cell>
          <cell r="W183" t="str">
            <v>#N/A N/A</v>
          </cell>
          <cell r="X183" t="str">
            <v>#N/A N/A</v>
          </cell>
          <cell r="Y183" t="str">
            <v>#N/A N/A</v>
          </cell>
          <cell r="Z183" t="str">
            <v>#N/A N/A</v>
          </cell>
          <cell r="AA183" t="str">
            <v>#N/A N/A</v>
          </cell>
          <cell r="AB183" t="str">
            <v>#N/A N/A</v>
          </cell>
          <cell r="AC183" t="str">
            <v>#N/A N/A</v>
          </cell>
          <cell r="AD183" t="str">
            <v>#N/A N/A</v>
          </cell>
          <cell r="AE183" t="str">
            <v>#N/A N/A</v>
          </cell>
          <cell r="AF183" t="str">
            <v>#N/A N/A</v>
          </cell>
          <cell r="AG183" t="str">
            <v>#N/A N/A</v>
          </cell>
          <cell r="AH183" t="str">
            <v>#N/A N/A</v>
          </cell>
          <cell r="AI183" t="str">
            <v>#N/A N/A</v>
          </cell>
          <cell r="AJ183" t="str">
            <v>#N/A N/A</v>
          </cell>
          <cell r="AK183" t="str">
            <v>#N/A N/A</v>
          </cell>
          <cell r="AL183" t="str">
            <v>#N/A N/A</v>
          </cell>
          <cell r="AM183" t="str">
            <v>#N/A N/A</v>
          </cell>
          <cell r="AN183" t="str">
            <v>#N/A N/A</v>
          </cell>
          <cell r="AO183" t="str">
            <v>#N/A N/A</v>
          </cell>
          <cell r="AP183" t="str">
            <v>#N/A N/A</v>
          </cell>
          <cell r="AQ183" t="str">
            <v>#N/A N/A</v>
          </cell>
          <cell r="AR183" t="str">
            <v>#N/A N/A</v>
          </cell>
          <cell r="AS183" t="str">
            <v>#N/A N/A</v>
          </cell>
          <cell r="AT183" t="str">
            <v>#N/A N/A</v>
          </cell>
          <cell r="AU183" t="str">
            <v>#N/A N/A</v>
          </cell>
          <cell r="AV183" t="str">
            <v>#N/A N/A</v>
          </cell>
          <cell r="AW183">
            <v>53231.19921875</v>
          </cell>
          <cell r="AX183">
            <v>56071.1015625</v>
          </cell>
          <cell r="AY183">
            <v>57054</v>
          </cell>
          <cell r="AZ183">
            <v>64437</v>
          </cell>
          <cell r="BA183">
            <v>53518</v>
          </cell>
          <cell r="BB183">
            <v>62483.7</v>
          </cell>
          <cell r="BC183">
            <v>95107</v>
          </cell>
          <cell r="BD183">
            <v>100691</v>
          </cell>
          <cell r="BE183">
            <v>137405</v>
          </cell>
          <cell r="BF183">
            <v>144919</v>
          </cell>
          <cell r="BG183">
            <v>142635</v>
          </cell>
          <cell r="BH183">
            <v>230499</v>
          </cell>
          <cell r="BI183">
            <v>342947</v>
          </cell>
          <cell r="BJ183">
            <v>322559</v>
          </cell>
          <cell r="BK183" t="str">
            <v>#N/A N/A</v>
          </cell>
          <cell r="BL183">
            <v>180237.796875</v>
          </cell>
          <cell r="BM183">
            <v>155416.90625</v>
          </cell>
          <cell r="BN183">
            <v>190820</v>
          </cell>
          <cell r="BO183">
            <v>245905</v>
          </cell>
          <cell r="BP183">
            <v>247541</v>
          </cell>
          <cell r="BQ183">
            <v>377385.39999999997</v>
          </cell>
          <cell r="BR183">
            <v>560893</v>
          </cell>
          <cell r="BS183">
            <v>301580</v>
          </cell>
          <cell r="BT183">
            <v>351283</v>
          </cell>
          <cell r="BU183">
            <v>483525</v>
          </cell>
          <cell r="BV183">
            <v>710328</v>
          </cell>
          <cell r="BW183">
            <v>967388</v>
          </cell>
          <cell r="BX183">
            <v>1278514</v>
          </cell>
          <cell r="BY183">
            <v>1221994</v>
          </cell>
          <cell r="BZ183" t="str">
            <v>#N/A N/A</v>
          </cell>
          <cell r="CA183" t="str">
            <v>#N/A N/A</v>
          </cell>
          <cell r="CB183" t="str">
            <v>#N/A N/A</v>
          </cell>
          <cell r="CC183" t="str">
            <v>#N/A N/A</v>
          </cell>
          <cell r="CD183" t="str">
            <v>#N/A N/A</v>
          </cell>
          <cell r="CE183" t="str">
            <v>#N/A N/A</v>
          </cell>
          <cell r="CF183" t="str">
            <v>#N/A N/A</v>
          </cell>
          <cell r="CG183" t="str">
            <v>#N/A N/A</v>
          </cell>
          <cell r="CH183" t="str">
            <v>#N/A N/A</v>
          </cell>
          <cell r="CI183" t="str">
            <v>#N/A N/A</v>
          </cell>
          <cell r="CJ183" t="str">
            <v>#N/A N/A</v>
          </cell>
          <cell r="CK183" t="str">
            <v>#N/A N/A</v>
          </cell>
          <cell r="CL183" t="str">
            <v>#N/A N/A</v>
          </cell>
          <cell r="CM183" t="str">
            <v>#N/A N/A</v>
          </cell>
          <cell r="CN183" t="str">
            <v>#N/A N/A</v>
          </cell>
          <cell r="CO183" t="str">
            <v>#N/A N/A</v>
          </cell>
          <cell r="CP183">
            <v>34062</v>
          </cell>
          <cell r="CQ183">
            <v>52198.50146484375</v>
          </cell>
          <cell r="CR183">
            <v>57279</v>
          </cell>
          <cell r="CS183">
            <v>63363</v>
          </cell>
          <cell r="CT183">
            <v>46742</v>
          </cell>
          <cell r="CU183">
            <v>60380.299999999996</v>
          </cell>
          <cell r="CV183">
            <v>95369</v>
          </cell>
          <cell r="CW183">
            <v>101136</v>
          </cell>
          <cell r="CX183">
            <v>137701</v>
          </cell>
          <cell r="CY183">
            <v>145169</v>
          </cell>
          <cell r="CZ183">
            <v>143002</v>
          </cell>
          <cell r="DA183">
            <v>231740</v>
          </cell>
          <cell r="DB183">
            <v>344746</v>
          </cell>
          <cell r="DC183">
            <v>323859</v>
          </cell>
          <cell r="DD183" t="str">
            <v>#N/A N/A</v>
          </cell>
          <cell r="DE183">
            <v>-1491</v>
          </cell>
          <cell r="DF183">
            <v>2075</v>
          </cell>
          <cell r="DG183">
            <v>6512</v>
          </cell>
          <cell r="DH183">
            <v>10730</v>
          </cell>
          <cell r="DI183">
            <v>7638</v>
          </cell>
          <cell r="DJ183">
            <v>9331.2999999999993</v>
          </cell>
          <cell r="DK183">
            <v>8859</v>
          </cell>
          <cell r="DL183">
            <v>16027</v>
          </cell>
          <cell r="DM183">
            <v>19635</v>
          </cell>
          <cell r="DN183">
            <v>24144</v>
          </cell>
          <cell r="DO183">
            <v>22871</v>
          </cell>
          <cell r="DP183">
            <v>63830</v>
          </cell>
          <cell r="DQ183">
            <v>80109</v>
          </cell>
          <cell r="DR183">
            <v>98986</v>
          </cell>
          <cell r="DS183" t="str">
            <v>#N/A N/A</v>
          </cell>
          <cell r="DT183">
            <v>35553</v>
          </cell>
          <cell r="DU183">
            <v>50123.5</v>
          </cell>
          <cell r="DV183">
            <v>50767</v>
          </cell>
          <cell r="DW183">
            <v>52633</v>
          </cell>
          <cell r="DX183">
            <v>39104</v>
          </cell>
          <cell r="DY183">
            <v>51049</v>
          </cell>
          <cell r="DZ183">
            <v>86510</v>
          </cell>
          <cell r="EA183">
            <v>85109</v>
          </cell>
          <cell r="EB183">
            <v>118066</v>
          </cell>
          <cell r="EC183">
            <v>121025</v>
          </cell>
          <cell r="ED183">
            <v>120131</v>
          </cell>
          <cell r="EE183">
            <v>167910</v>
          </cell>
          <cell r="EF183">
            <v>264637</v>
          </cell>
          <cell r="EG183">
            <v>224873</v>
          </cell>
          <cell r="EH183" t="str">
            <v>#N/A N/A</v>
          </cell>
          <cell r="EI183">
            <v>140689.796875</v>
          </cell>
          <cell r="EJ183">
            <v>191562.40625</v>
          </cell>
          <cell r="EK183">
            <v>158602</v>
          </cell>
          <cell r="EL183">
            <v>73616</v>
          </cell>
          <cell r="EM183">
            <v>69739</v>
          </cell>
          <cell r="EN183">
            <v>100083.09999999999</v>
          </cell>
          <cell r="EO183">
            <v>199029</v>
          </cell>
          <cell r="EP183">
            <v>206127</v>
          </cell>
          <cell r="EQ183">
            <v>282019</v>
          </cell>
          <cell r="ER183">
            <v>361977</v>
          </cell>
          <cell r="ES183">
            <v>644005</v>
          </cell>
          <cell r="ET183">
            <v>1023843</v>
          </cell>
          <cell r="EU183">
            <v>1382020</v>
          </cell>
          <cell r="EV183">
            <v>1181258</v>
          </cell>
          <cell r="EW183" t="str">
            <v>#N/A N/A</v>
          </cell>
          <cell r="EX183">
            <v>258825.59375</v>
          </cell>
          <cell r="EY183">
            <v>366099.40625</v>
          </cell>
          <cell r="EZ183">
            <v>428872</v>
          </cell>
          <cell r="FA183">
            <v>84510</v>
          </cell>
          <cell r="FB183">
            <v>158544</v>
          </cell>
          <cell r="FC183">
            <v>239926.5</v>
          </cell>
          <cell r="FD183">
            <v>661583</v>
          </cell>
          <cell r="FE183">
            <v>813318</v>
          </cell>
          <cell r="FF183">
            <v>943828</v>
          </cell>
          <cell r="FG183">
            <v>1009289</v>
          </cell>
          <cell r="FH183">
            <v>1272333</v>
          </cell>
          <cell r="FI183">
            <v>1320770</v>
          </cell>
          <cell r="FJ183">
            <v>1842794</v>
          </cell>
          <cell r="FK183">
            <v>2248687</v>
          </cell>
          <cell r="FL183" t="str">
            <v>#N/A N/A</v>
          </cell>
          <cell r="FM183" t="str">
            <v>#N/A N/A</v>
          </cell>
          <cell r="FN183" t="str">
            <v>#N/A N/A</v>
          </cell>
          <cell r="FO183" t="str">
            <v>#N/A N/A</v>
          </cell>
          <cell r="FP183" t="str">
            <v>#N/A N/A</v>
          </cell>
          <cell r="FQ183" t="str">
            <v>#N/A N/A</v>
          </cell>
          <cell r="FR183" t="str">
            <v>#N/A N/A</v>
          </cell>
          <cell r="FS183" t="str">
            <v>#N/A N/A</v>
          </cell>
          <cell r="FT183" t="str">
            <v>#N/A N/A</v>
          </cell>
          <cell r="FU183" t="str">
            <v>#N/A N/A</v>
          </cell>
          <cell r="FV183" t="str">
            <v>#N/A N/A</v>
          </cell>
          <cell r="FW183" t="str">
            <v>#N/A N/A</v>
          </cell>
          <cell r="FX183" t="str">
            <v>#N/A N/A</v>
          </cell>
          <cell r="FY183" t="str">
            <v>#N/A N/A</v>
          </cell>
          <cell r="FZ183" t="str">
            <v>#N/A N/A</v>
          </cell>
          <cell r="GA183" t="str">
            <v>#N/A N/A</v>
          </cell>
          <cell r="GB183" t="str">
            <v>#N/A N/A</v>
          </cell>
          <cell r="GC183" t="str">
            <v>#N/A N/A</v>
          </cell>
          <cell r="GD183" t="str">
            <v>#N/A N/A</v>
          </cell>
          <cell r="GE183" t="str">
            <v>#N/A N/A</v>
          </cell>
          <cell r="GF183" t="str">
            <v>#N/A N/A</v>
          </cell>
          <cell r="GG183" t="str">
            <v>#N/A N/A</v>
          </cell>
          <cell r="GH183" t="str">
            <v>#N/A N/A</v>
          </cell>
          <cell r="GI183" t="str">
            <v>#N/A N/A</v>
          </cell>
          <cell r="GJ183" t="str">
            <v>#N/A N/A</v>
          </cell>
          <cell r="GK183" t="str">
            <v>#N/A N/A</v>
          </cell>
          <cell r="GL183" t="str">
            <v>#N/A N/A</v>
          </cell>
          <cell r="GM183" t="str">
            <v>#N/A N/A</v>
          </cell>
          <cell r="GN183" t="str">
            <v>#N/A N/A</v>
          </cell>
          <cell r="GO183" t="str">
            <v>#N/A N/A</v>
          </cell>
          <cell r="GP183" t="str">
            <v>#N/A N/A</v>
          </cell>
          <cell r="GQ183" t="str">
            <v>#N/A N/A</v>
          </cell>
          <cell r="GR183" t="str">
            <v>#N/A N/A</v>
          </cell>
          <cell r="GS183" t="str">
            <v>#N/A N/A</v>
          </cell>
          <cell r="GT183" t="str">
            <v>#N/A N/A</v>
          </cell>
          <cell r="GU183" t="str">
            <v>#N/A N/A</v>
          </cell>
          <cell r="GV183" t="str">
            <v>#N/A N/A</v>
          </cell>
          <cell r="GW183" t="str">
            <v>#N/A N/A</v>
          </cell>
          <cell r="GX183" t="str">
            <v>#N/A N/A</v>
          </cell>
          <cell r="GY183" t="str">
            <v>#N/A N/A</v>
          </cell>
          <cell r="GZ183" t="str">
            <v>#N/A N/A</v>
          </cell>
          <cell r="HA183" t="str">
            <v>#N/A N/A</v>
          </cell>
          <cell r="HB183" t="str">
            <v>#N/A N/A</v>
          </cell>
          <cell r="HC183" t="str">
            <v>#N/A N/A</v>
          </cell>
          <cell r="HD183" t="str">
            <v>#N/A N/A</v>
          </cell>
          <cell r="HE183" t="str">
            <v>#N/A N/A</v>
          </cell>
          <cell r="HF183">
            <v>31128.5</v>
          </cell>
          <cell r="HG183">
            <v>31626.30078125</v>
          </cell>
          <cell r="HH183">
            <v>35026</v>
          </cell>
          <cell r="HI183">
            <v>34796</v>
          </cell>
          <cell r="HJ183">
            <v>32272</v>
          </cell>
          <cell r="HK183">
            <v>34158.699999999997</v>
          </cell>
          <cell r="HL183">
            <v>51231</v>
          </cell>
          <cell r="HM183">
            <v>55212</v>
          </cell>
          <cell r="HN183">
            <v>53430</v>
          </cell>
          <cell r="HO183">
            <v>57225</v>
          </cell>
          <cell r="HP183">
            <v>65086</v>
          </cell>
          <cell r="HQ183">
            <v>98242</v>
          </cell>
          <cell r="HR183">
            <v>92642</v>
          </cell>
          <cell r="HS183">
            <v>91630</v>
          </cell>
          <cell r="HT183" t="str">
            <v>#N/A N/A</v>
          </cell>
          <cell r="HU183">
            <v>2226709</v>
          </cell>
          <cell r="HV183">
            <v>2786660.25</v>
          </cell>
          <cell r="HW183">
            <v>3201584</v>
          </cell>
          <cell r="HX183">
            <v>3456103</v>
          </cell>
          <cell r="HY183">
            <v>3695822</v>
          </cell>
          <cell r="HZ183">
            <v>4832487.8</v>
          </cell>
          <cell r="IA183">
            <v>6203979</v>
          </cell>
          <cell r="IB183">
            <v>6379459</v>
          </cell>
          <cell r="IC183">
            <v>7125958</v>
          </cell>
          <cell r="ID183">
            <v>8887704</v>
          </cell>
          <cell r="IE183">
            <v>13528223</v>
          </cell>
          <cell r="IF183">
            <v>17490047</v>
          </cell>
          <cell r="IG183">
            <v>20359826</v>
          </cell>
          <cell r="IH183">
            <v>20896631</v>
          </cell>
          <cell r="II183" t="str">
            <v>#N/A N/A</v>
          </cell>
          <cell r="IJ183" t="str">
            <v>#N/A N/A</v>
          </cell>
          <cell r="IK183" t="str">
            <v>#N/A N/A</v>
          </cell>
          <cell r="IL183" t="str">
            <v>#N/A N/A</v>
          </cell>
          <cell r="IM183" t="str">
            <v>#N/A N/A</v>
          </cell>
          <cell r="IN183" t="str">
            <v>#N/A N/A</v>
          </cell>
          <cell r="IO183" t="str">
            <v>#N/A N/A</v>
          </cell>
          <cell r="IP183" t="str">
            <v>#N/A N/A</v>
          </cell>
          <cell r="IQ183" t="str">
            <v>#N/A N/A</v>
          </cell>
          <cell r="IR183" t="str">
            <v>#N/A N/A</v>
          </cell>
          <cell r="IS183" t="str">
            <v>#N/A N/A</v>
          </cell>
          <cell r="IT183" t="str">
            <v>#N/A N/A</v>
          </cell>
          <cell r="IU183" t="str">
            <v>#N/A N/A</v>
          </cell>
          <cell r="IV183" t="str">
            <v>#N/A N/A</v>
          </cell>
          <cell r="IW183" t="str">
            <v>#N/A N/A</v>
          </cell>
          <cell r="IX183" t="str">
            <v>#N/A N/A</v>
          </cell>
          <cell r="IY183">
            <v>187595.99609375</v>
          </cell>
          <cell r="IZ183">
            <v>286171.49609375</v>
          </cell>
          <cell r="JA183">
            <v>726316</v>
          </cell>
          <cell r="JB183">
            <v>839895</v>
          </cell>
          <cell r="JC183">
            <v>919896</v>
          </cell>
          <cell r="JD183">
            <v>782942.3</v>
          </cell>
          <cell r="JE183">
            <v>1656643</v>
          </cell>
          <cell r="JF183">
            <v>1789988</v>
          </cell>
          <cell r="JG183">
            <v>1932137</v>
          </cell>
          <cell r="JH183">
            <v>2337001</v>
          </cell>
          <cell r="JI183">
            <v>3131966</v>
          </cell>
          <cell r="JJ183">
            <v>4047649</v>
          </cell>
          <cell r="JK183">
            <v>5188058</v>
          </cell>
          <cell r="JL183">
            <v>5031245</v>
          </cell>
          <cell r="JM183" t="str">
            <v>#N/A N/A</v>
          </cell>
          <cell r="JN183">
            <v>1922889.1953125</v>
          </cell>
          <cell r="JO183">
            <v>2447640.8959960937</v>
          </cell>
          <cell r="JP183">
            <v>2825188</v>
          </cell>
          <cell r="JQ183">
            <v>3048577</v>
          </cell>
          <cell r="JR183">
            <v>3262573</v>
          </cell>
          <cell r="JS183">
            <v>4347813.5</v>
          </cell>
          <cell r="JT183">
            <v>5709433</v>
          </cell>
          <cell r="JU183">
            <v>5875924</v>
          </cell>
          <cell r="JV183">
            <v>6590598</v>
          </cell>
          <cell r="JW183">
            <v>8158492</v>
          </cell>
          <cell r="JX183">
            <v>12531908</v>
          </cell>
          <cell r="JY183">
            <v>15773008</v>
          </cell>
          <cell r="JZ183">
            <v>18592086</v>
          </cell>
          <cell r="KA183">
            <v>19399052</v>
          </cell>
          <cell r="KB183" t="str">
            <v>#N/A N/A</v>
          </cell>
          <cell r="KC183">
            <v>0</v>
          </cell>
          <cell r="KD183">
            <v>0</v>
          </cell>
          <cell r="KE183">
            <v>0</v>
          </cell>
          <cell r="KF183">
            <v>0</v>
          </cell>
          <cell r="KG183" t="str">
            <v>#N/A N/A</v>
          </cell>
          <cell r="KH183">
            <v>0</v>
          </cell>
          <cell r="KI183">
            <v>0</v>
          </cell>
          <cell r="KJ183">
            <v>0</v>
          </cell>
          <cell r="KK183">
            <v>2943</v>
          </cell>
          <cell r="KL183">
            <v>2609</v>
          </cell>
          <cell r="KM183">
            <v>54370</v>
          </cell>
          <cell r="KN183">
            <v>305698</v>
          </cell>
          <cell r="KO183">
            <v>324313</v>
          </cell>
          <cell r="KP183">
            <v>313857</v>
          </cell>
          <cell r="KQ183" t="str">
            <v>#N/A N/A</v>
          </cell>
          <cell r="KR183">
            <v>303819.7109375</v>
          </cell>
          <cell r="KS183">
            <v>339019.5859375</v>
          </cell>
          <cell r="KT183">
            <v>376396</v>
          </cell>
          <cell r="KU183">
            <v>407526</v>
          </cell>
          <cell r="KV183">
            <v>433249</v>
          </cell>
          <cell r="KW183">
            <v>484674.30000000005</v>
          </cell>
          <cell r="KX183">
            <v>494546</v>
          </cell>
          <cell r="KY183">
            <v>503535</v>
          </cell>
          <cell r="KZ183">
            <v>535360</v>
          </cell>
          <cell r="LA183">
            <v>729212</v>
          </cell>
          <cell r="LB183">
            <v>996315</v>
          </cell>
          <cell r="LC183">
            <v>1717039</v>
          </cell>
          <cell r="LD183">
            <v>1767740</v>
          </cell>
          <cell r="LE183">
            <v>1497579</v>
          </cell>
          <cell r="LF183" t="str">
            <v>#N/A N/A</v>
          </cell>
          <cell r="LG183">
            <v>-2685.39990234375</v>
          </cell>
          <cell r="LH183">
            <v>-4610.7998046875</v>
          </cell>
          <cell r="LI183">
            <v>-2338</v>
          </cell>
          <cell r="LJ183">
            <v>-2241</v>
          </cell>
          <cell r="LK183">
            <v>-3117</v>
          </cell>
          <cell r="LL183">
            <v>-3045.7</v>
          </cell>
          <cell r="LM183">
            <v>-9470</v>
          </cell>
          <cell r="LN183">
            <v>-11056</v>
          </cell>
          <cell r="LO183">
            <v>-5940</v>
          </cell>
          <cell r="LP183">
            <v>-10911</v>
          </cell>
          <cell r="LQ183">
            <v>-23495</v>
          </cell>
          <cell r="LR183">
            <v>-34366</v>
          </cell>
          <cell r="LS183">
            <v>-27193</v>
          </cell>
          <cell r="LT183">
            <v>-37262</v>
          </cell>
          <cell r="LU183" t="str">
            <v>#N/A N/A</v>
          </cell>
          <cell r="LV183" t="str">
            <v>#N/A N/A</v>
          </cell>
          <cell r="LW183" t="str">
            <v>#N/A N/A</v>
          </cell>
          <cell r="LX183">
            <v>104140</v>
          </cell>
          <cell r="LY183">
            <v>104075</v>
          </cell>
          <cell r="LZ183" t="str">
            <v>#N/A N/A</v>
          </cell>
          <cell r="MA183" t="str">
            <v>#N/A N/A</v>
          </cell>
          <cell r="MB183" t="str">
            <v>#N/A N/A</v>
          </cell>
          <cell r="MC183" t="str">
            <v>#N/A N/A</v>
          </cell>
          <cell r="MD183" t="str">
            <v>#N/A N/A</v>
          </cell>
          <cell r="ME183" t="str">
            <v>#N/A N/A</v>
          </cell>
          <cell r="MF183" t="str">
            <v>#N/A N/A</v>
          </cell>
          <cell r="MG183" t="str">
            <v>#N/A N/A</v>
          </cell>
          <cell r="MH183" t="str">
            <v>#N/A N/A</v>
          </cell>
          <cell r="MI183" t="str">
            <v>#N/A N/A</v>
          </cell>
          <cell r="MJ183" t="str">
            <v>#N/A N/A</v>
          </cell>
          <cell r="MK183" t="str">
            <v>#N/A N/A</v>
          </cell>
          <cell r="ML183" t="str">
            <v>#N/A N/A</v>
          </cell>
          <cell r="MM183">
            <v>727</v>
          </cell>
          <cell r="MN183">
            <v>645</v>
          </cell>
          <cell r="MO183" t="str">
            <v>#N/A N/A</v>
          </cell>
          <cell r="MP183" t="str">
            <v>#N/A N/A</v>
          </cell>
          <cell r="MQ183" t="str">
            <v>#N/A N/A</v>
          </cell>
          <cell r="MR183" t="str">
            <v>#N/A N/A</v>
          </cell>
          <cell r="MS183" t="str">
            <v>#N/A N/A</v>
          </cell>
          <cell r="MT183" t="str">
            <v>#N/A N/A</v>
          </cell>
          <cell r="MU183" t="str">
            <v>#N/A N/A</v>
          </cell>
          <cell r="MV183" t="str">
            <v>#N/A N/A</v>
          </cell>
          <cell r="MW183" t="str">
            <v>#N/A N/A</v>
          </cell>
          <cell r="MX183" t="str">
            <v>#N/A N/A</v>
          </cell>
          <cell r="MY183" t="str">
            <v>#N/A N/A</v>
          </cell>
          <cell r="MZ183">
            <v>-14705.2998046875</v>
          </cell>
          <cell r="NA183">
            <v>-18007.599609375</v>
          </cell>
          <cell r="NB183">
            <v>-25814</v>
          </cell>
          <cell r="NC183">
            <v>-26297</v>
          </cell>
          <cell r="ND183">
            <v>-26868</v>
          </cell>
          <cell r="NE183">
            <v>-31498.699999999997</v>
          </cell>
          <cell r="NF183">
            <v>-55592</v>
          </cell>
          <cell r="NG183">
            <v>-56310</v>
          </cell>
          <cell r="NH183">
            <v>-85109</v>
          </cell>
          <cell r="NI183">
            <v>-119043</v>
          </cell>
          <cell r="NJ183">
            <v>-122849</v>
          </cell>
          <cell r="NK183">
            <v>-60040</v>
          </cell>
          <cell r="NL183">
            <v>-88403</v>
          </cell>
          <cell r="NM183">
            <v>-352990</v>
          </cell>
          <cell r="NN183" t="str">
            <v>#N/A N/A</v>
          </cell>
          <cell r="NO183">
            <v>35802.3984375</v>
          </cell>
          <cell r="NP183">
            <v>37040.1015625</v>
          </cell>
          <cell r="NQ183">
            <v>31620</v>
          </cell>
          <cell r="NR183">
            <v>29460</v>
          </cell>
          <cell r="NS183">
            <v>28834</v>
          </cell>
          <cell r="NT183">
            <v>43023.299999999996</v>
          </cell>
          <cell r="NU183">
            <v>6832</v>
          </cell>
          <cell r="NV183">
            <v>6310</v>
          </cell>
          <cell r="NW183">
            <v>7117</v>
          </cell>
          <cell r="NX183">
            <v>7461</v>
          </cell>
          <cell r="NY183">
            <v>18092</v>
          </cell>
          <cell r="NZ183">
            <v>42288</v>
          </cell>
          <cell r="OA183">
            <v>51613</v>
          </cell>
          <cell r="OB183">
            <v>42905</v>
          </cell>
          <cell r="OC183" t="str">
            <v>#N/A N/A</v>
          </cell>
          <cell r="OD183" t="str">
            <v>CLP</v>
          </cell>
        </row>
        <row r="184">
          <cell r="C184" t="str">
            <v>AMERICA-SPON ADR</v>
          </cell>
          <cell r="D184">
            <v>5957.9212781983142</v>
          </cell>
          <cell r="E184">
            <v>7970.2497437579386</v>
          </cell>
          <cell r="F184">
            <v>11941.300801970416</v>
          </cell>
          <cell r="G184">
            <v>16730.359684073192</v>
          </cell>
          <cell r="H184">
            <v>21490.719063520399</v>
          </cell>
          <cell r="I184">
            <v>28517.922574264558</v>
          </cell>
          <cell r="J184">
            <v>31285.05261758533</v>
          </cell>
          <cell r="K184">
            <v>41651.94590515938</v>
          </cell>
          <cell r="L184">
            <v>48151.967053523906</v>
          </cell>
          <cell r="M184">
            <v>53696.393461304884</v>
          </cell>
          <cell r="N184">
            <v>58967.022211359596</v>
          </cell>
          <cell r="O184">
            <v>61619.86426522828</v>
          </cell>
          <cell r="P184">
            <v>63786.122079215893</v>
          </cell>
          <cell r="Q184">
            <v>56462.467691154707</v>
          </cell>
          <cell r="R184">
            <v>52335.586032919047</v>
          </cell>
          <cell r="S184">
            <v>3389.5038897386257</v>
          </cell>
          <cell r="T184">
            <v>3475.4016335568385</v>
          </cell>
          <cell r="U184">
            <v>5797.1813592404897</v>
          </cell>
          <cell r="V184">
            <v>8194.0974904771738</v>
          </cell>
          <cell r="W184">
            <v>12287.92486154415</v>
          </cell>
          <cell r="X184">
            <v>15851.748429612146</v>
          </cell>
          <cell r="Y184">
            <v>13216.65296889071</v>
          </cell>
          <cell r="Z184">
            <v>17267.105635963286</v>
          </cell>
          <cell r="AA184">
            <v>20077.25711386363</v>
          </cell>
          <cell r="AB184">
            <v>23478.66389091501</v>
          </cell>
          <cell r="AC184">
            <v>25952.579574104107</v>
          </cell>
          <cell r="AD184">
            <v>28085.262713542368</v>
          </cell>
          <cell r="AE184">
            <v>29033.439431825878</v>
          </cell>
          <cell r="AF184">
            <v>26397.18757690263</v>
          </cell>
          <cell r="AG184">
            <v>33994.97257620313</v>
          </cell>
          <cell r="AH184">
            <v>2152.7624564966704</v>
          </cell>
          <cell r="AI184">
            <v>2929.6891460549068</v>
          </cell>
          <cell r="AJ184">
            <v>3659.1393058591593</v>
          </cell>
          <cell r="AK184">
            <v>5047.4943034905264</v>
          </cell>
          <cell r="AL184">
            <v>7917.3928572990426</v>
          </cell>
          <cell r="AM184">
            <v>11533.54158008575</v>
          </cell>
          <cell r="AN184">
            <v>12428.172135378702</v>
          </cell>
          <cell r="AO184">
            <v>16973.507797453694</v>
          </cell>
          <cell r="AP184">
            <v>19280.627670535709</v>
          </cell>
          <cell r="AQ184">
            <v>20078.394717474817</v>
          </cell>
          <cell r="AR184">
            <v>20140.922868237212</v>
          </cell>
          <cell r="AS184">
            <v>20050.736728697524</v>
          </cell>
          <cell r="AT184">
            <v>20419.380875740255</v>
          </cell>
          <cell r="AU184">
            <v>16870.841815434367</v>
          </cell>
          <cell r="AV184">
            <v>13742.158524950877</v>
          </cell>
          <cell r="AW184">
            <v>1294.4943289626742</v>
          </cell>
          <cell r="AX184">
            <v>1642.6427524074359</v>
          </cell>
          <cell r="AY184">
            <v>2034.1802205616677</v>
          </cell>
          <cell r="AZ184">
            <v>3094.4569999235591</v>
          </cell>
          <cell r="BA184">
            <v>5428.0064383867857</v>
          </cell>
          <cell r="BB184">
            <v>7797.571701238172</v>
          </cell>
          <cell r="BC184">
            <v>8647.8339150403244</v>
          </cell>
          <cell r="BD184">
            <v>11043.632550716897</v>
          </cell>
          <cell r="BE184">
            <v>12066.310693760337</v>
          </cell>
          <cell r="BF184">
            <v>12491.906869168302</v>
          </cell>
          <cell r="BG184">
            <v>12260.233014312093</v>
          </cell>
          <cell r="BH184">
            <v>12091.756317129504</v>
          </cell>
          <cell r="BI184">
            <v>11772.295141752444</v>
          </cell>
          <cell r="BJ184">
            <v>8931.6798009238955</v>
          </cell>
          <cell r="BK184">
            <v>5881.1219660127281</v>
          </cell>
          <cell r="BL184" t="str">
            <v>#N/A N/A</v>
          </cell>
          <cell r="BM184">
            <v>220.96066494033462</v>
          </cell>
          <cell r="BN184">
            <v>205.21287546208893</v>
          </cell>
          <cell r="BO184">
            <v>293.72686856316835</v>
          </cell>
          <cell r="BP184">
            <v>412.92139011910712</v>
          </cell>
          <cell r="BQ184">
            <v>270.94381075143531</v>
          </cell>
          <cell r="BR184">
            <v>218.52522976289359</v>
          </cell>
          <cell r="BS184">
            <v>272.12164033411096</v>
          </cell>
          <cell r="BT184">
            <v>380.35927951669163</v>
          </cell>
          <cell r="BU184">
            <v>553.17733227976805</v>
          </cell>
          <cell r="BV184">
            <v>439.48166813595168</v>
          </cell>
          <cell r="BW184">
            <v>489.55025533863073</v>
          </cell>
          <cell r="BX184">
            <v>530.30445121497269</v>
          </cell>
          <cell r="BY184">
            <v>301.49551021901146</v>
          </cell>
          <cell r="BZ184">
            <v>224.95294967321175</v>
          </cell>
          <cell r="CA184">
            <v>375.98482519313632</v>
          </cell>
          <cell r="CB184">
            <v>350.56757200030921</v>
          </cell>
          <cell r="CC184">
            <v>407.08636099552638</v>
          </cell>
          <cell r="CD184">
            <v>653.07637570650866</v>
          </cell>
          <cell r="CE184">
            <v>836.40070702478761</v>
          </cell>
          <cell r="CF184">
            <v>704.47935242555764</v>
          </cell>
          <cell r="CG184">
            <v>810.11088413927519</v>
          </cell>
          <cell r="CH184">
            <v>1083.1638387666844</v>
          </cell>
          <cell r="CI184">
            <v>1368.9127411271422</v>
          </cell>
          <cell r="CJ184">
            <v>1678.0876786781282</v>
          </cell>
          <cell r="CK184">
            <v>1895.4935794434973</v>
          </cell>
          <cell r="CL184">
            <v>2379.0123340537084</v>
          </cell>
          <cell r="CM184">
            <v>2370.3760477194305</v>
          </cell>
          <cell r="CN184">
            <v>1970.0429258846541</v>
          </cell>
          <cell r="CO184">
            <v>1816.860317123331</v>
          </cell>
          <cell r="CP184">
            <v>808.18799692167909</v>
          </cell>
          <cell r="CQ184">
            <v>1730.6403997968985</v>
          </cell>
          <cell r="CR184">
            <v>2211.1787870763928</v>
          </cell>
          <cell r="CS184">
            <v>2943.3771114362116</v>
          </cell>
          <cell r="CT184">
            <v>5471.6439055732044</v>
          </cell>
          <cell r="CU184">
            <v>7427.5525172834814</v>
          </cell>
          <cell r="CV184">
            <v>7192.2224970248262</v>
          </cell>
          <cell r="CW184">
            <v>10627.204668052191</v>
          </cell>
          <cell r="CX184">
            <v>10703.605961360638</v>
          </cell>
          <cell r="CY184">
            <v>10374.835499701141</v>
          </cell>
          <cell r="CZ184">
            <v>10471.05366113056</v>
          </cell>
          <cell r="DA184">
            <v>8259.3885001258423</v>
          </cell>
          <cell r="DB184">
            <v>6557.510668563229</v>
          </cell>
          <cell r="DC184">
            <v>3544.8092651378706</v>
          </cell>
          <cell r="DD184">
            <v>1259.6862435992618</v>
          </cell>
          <cell r="DE184">
            <v>340.43103294385349</v>
          </cell>
          <cell r="DF184">
            <v>303.96096476148739</v>
          </cell>
          <cell r="DG184">
            <v>708.22467882400008</v>
          </cell>
          <cell r="DH184">
            <v>30.926787358270644</v>
          </cell>
          <cell r="DI184">
            <v>1535.3423785328157</v>
          </cell>
          <cell r="DJ184">
            <v>2055.168935419701</v>
          </cell>
          <cell r="DK184">
            <v>1800.0834217035599</v>
          </cell>
          <cell r="DL184">
            <v>2693.8415216089625</v>
          </cell>
          <cell r="DM184">
            <v>2868.7023122236378</v>
          </cell>
          <cell r="DN184">
            <v>3262.3461057415775</v>
          </cell>
          <cell r="DO184">
            <v>3498.4046310302706</v>
          </cell>
          <cell r="DP184">
            <v>2382.3858624267018</v>
          </cell>
          <cell r="DQ184">
            <v>2985.8594460616496</v>
          </cell>
          <cell r="DR184">
            <v>1211.038122326396</v>
          </cell>
          <cell r="DS184">
            <v>611.60362021616379</v>
          </cell>
          <cell r="DT184">
            <v>467.75696086725662</v>
          </cell>
          <cell r="DU184">
            <v>1426.679435035411</v>
          </cell>
          <cell r="DV184">
            <v>1502.9541082523929</v>
          </cell>
          <cell r="DW184">
            <v>2912.4503240779409</v>
          </cell>
          <cell r="DX184">
            <v>3936.3015270403889</v>
          </cell>
          <cell r="DY184">
            <v>5372.3835818637799</v>
          </cell>
          <cell r="DZ184">
            <v>5392.1390753212663</v>
          </cell>
          <cell r="EA184">
            <v>7933.3631464432274</v>
          </cell>
          <cell r="EB184">
            <v>7834.9036491369998</v>
          </cell>
          <cell r="EC184">
            <v>7112.4893939595631</v>
          </cell>
          <cell r="ED184">
            <v>6972.6490301002887</v>
          </cell>
          <cell r="EE184">
            <v>5877.0026376991391</v>
          </cell>
          <cell r="EF184">
            <v>3571.651222501579</v>
          </cell>
          <cell r="EG184">
            <v>2333.7711428114749</v>
          </cell>
          <cell r="EH184">
            <v>648.08262338309783</v>
          </cell>
          <cell r="EI184">
            <v>1021.0308064485062</v>
          </cell>
          <cell r="EJ184">
            <v>827.56315550288252</v>
          </cell>
          <cell r="EK184">
            <v>1480.8769712128956</v>
          </cell>
          <cell r="EL184">
            <v>1063.2687158212334</v>
          </cell>
          <cell r="EM184">
            <v>4021.887426102563</v>
          </cell>
          <cell r="EN184">
            <v>1101.1119150767991</v>
          </cell>
          <cell r="EO184">
            <v>1589.3625179856115</v>
          </cell>
          <cell r="EP184">
            <v>4568.9225676739716</v>
          </cell>
          <cell r="EQ184">
            <v>7767.8564777704896</v>
          </cell>
          <cell r="ER184">
            <v>4244.425332739881</v>
          </cell>
          <cell r="ES184">
            <v>3519.482529169632</v>
          </cell>
          <cell r="ET184">
            <v>3677.6175132097374</v>
          </cell>
          <cell r="EU184">
            <v>4507.4557043566701</v>
          </cell>
          <cell r="EV184">
            <v>2621.2551368670333</v>
          </cell>
          <cell r="EW184">
            <v>862.90690577224905</v>
          </cell>
          <cell r="EX184" t="str">
            <v>#N/A N/A</v>
          </cell>
          <cell r="EY184">
            <v>70.829776427292089</v>
          </cell>
          <cell r="EZ184">
            <v>232.20085527554394</v>
          </cell>
          <cell r="FA184">
            <v>141.89883085046202</v>
          </cell>
          <cell r="FB184" t="str">
            <v>#N/A N/A</v>
          </cell>
          <cell r="FC184" t="str">
            <v>#N/A N/A</v>
          </cell>
          <cell r="FD184" t="str">
            <v>#N/A N/A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3270.6153212138092</v>
          </cell>
          <cell r="FL184">
            <v>261.81857815497295</v>
          </cell>
          <cell r="FM184">
            <v>510.6382282016217</v>
          </cell>
          <cell r="FN184">
            <v>1017.1431881165179</v>
          </cell>
          <cell r="FO184">
            <v>1865.4329720376891</v>
          </cell>
          <cell r="FP184">
            <v>1976.5627946445406</v>
          </cell>
          <cell r="FQ184">
            <v>1955.0787776739539</v>
          </cell>
          <cell r="FR184">
            <v>2566.5015891043313</v>
          </cell>
          <cell r="FS184">
            <v>3796.4515107913662</v>
          </cell>
          <cell r="FT184">
            <v>6323.3644724067544</v>
          </cell>
          <cell r="FU184">
            <v>6547.9935550211731</v>
          </cell>
          <cell r="FV184">
            <v>6580.7247053080446</v>
          </cell>
          <cell r="FW184">
            <v>7281.1017919593942</v>
          </cell>
          <cell r="FX184">
            <v>7388.0205247243503</v>
          </cell>
          <cell r="FY184">
            <v>8274.4920155958644</v>
          </cell>
          <cell r="FZ184">
            <v>7499.1637644819011</v>
          </cell>
          <cell r="GA184">
            <v>6710.4918231316251</v>
          </cell>
          <cell r="GB184">
            <v>298.66657148635369</v>
          </cell>
          <cell r="GC184">
            <v>465.97007743510687</v>
          </cell>
          <cell r="GD184">
            <v>1007.9727997274592</v>
          </cell>
          <cell r="GE184">
            <v>1221.2590043371679</v>
          </cell>
          <cell r="GF184">
            <v>1789.5752574267503</v>
          </cell>
          <cell r="GG184">
            <v>1928.9098835878035</v>
          </cell>
          <cell r="GH184">
            <v>2288.1397122302155</v>
          </cell>
          <cell r="GI184">
            <v>1816.018912782564</v>
          </cell>
          <cell r="GJ184">
            <v>2111.7450832746322</v>
          </cell>
          <cell r="GK184">
            <v>2450.9552900974886</v>
          </cell>
          <cell r="GL184">
            <v>2220.4373123703999</v>
          </cell>
          <cell r="GM184">
            <v>2803.7440059863775</v>
          </cell>
          <cell r="GN184">
            <v>2436.3642651296827</v>
          </cell>
          <cell r="GO184">
            <v>2065.0479440923127</v>
          </cell>
          <cell r="GP184">
            <v>1786.088279176113</v>
          </cell>
          <cell r="GQ184">
            <v>2012.8373419172169</v>
          </cell>
          <cell r="GR184">
            <v>2633.4539265569447</v>
          </cell>
          <cell r="GS184">
            <v>4958.8467227885203</v>
          </cell>
          <cell r="GT184">
            <v>5672.8979822741849</v>
          </cell>
          <cell r="GU184">
            <v>10058.471444827872</v>
          </cell>
          <cell r="GV184">
            <v>7540.3975050604031</v>
          </cell>
          <cell r="GW184">
            <v>8164.451726618704</v>
          </cell>
          <cell r="GX184">
            <v>15304.391297367956</v>
          </cell>
          <cell r="GY184">
            <v>18922.973758572385</v>
          </cell>
          <cell r="GZ184">
            <v>17249.154115636979</v>
          </cell>
          <cell r="HA184">
            <v>16181.117808176778</v>
          </cell>
          <cell r="HB184">
            <v>18073.521578449039</v>
          </cell>
          <cell r="HC184">
            <v>19556.410035599252</v>
          </cell>
          <cell r="HD184">
            <v>20392.587471848805</v>
          </cell>
          <cell r="HE184">
            <v>16619.418996686625</v>
          </cell>
          <cell r="HF184">
            <v>5751.0854498353201</v>
          </cell>
          <cell r="HG184">
            <v>6341.0924676759669</v>
          </cell>
          <cell r="HH184">
            <v>7612.6194382435469</v>
          </cell>
          <cell r="HI184">
            <v>10545.040165943805</v>
          </cell>
          <cell r="HJ184">
            <v>12759.673417276506</v>
          </cell>
          <cell r="HK184">
            <v>15303.386761432848</v>
          </cell>
          <cell r="HL184">
            <v>15100.490647482013</v>
          </cell>
          <cell r="HM184">
            <v>32010.50615009441</v>
          </cell>
          <cell r="HN184">
            <v>33343.890386779691</v>
          </cell>
          <cell r="HO184">
            <v>33459.688796680501</v>
          </cell>
          <cell r="HP184">
            <v>38720.116369038406</v>
          </cell>
          <cell r="HQ184">
            <v>38262.954017898046</v>
          </cell>
          <cell r="HR184">
            <v>40386.25651805391</v>
          </cell>
          <cell r="HS184">
            <v>33289.735436836854</v>
          </cell>
          <cell r="HT184">
            <v>33966.46253560426</v>
          </cell>
          <cell r="HU184">
            <v>10893.430451761396</v>
          </cell>
          <cell r="HV184">
            <v>13364.33235611238</v>
          </cell>
          <cell r="HW184">
            <v>17448.071864662059</v>
          </cell>
          <cell r="HX184">
            <v>21685.279087309071</v>
          </cell>
          <cell r="HY184">
            <v>29669.865296191103</v>
          </cell>
          <cell r="HZ184">
            <v>31976.380230992563</v>
          </cell>
          <cell r="IA184">
            <v>31327.731654676252</v>
          </cell>
          <cell r="IB184">
            <v>61717.562972532891</v>
          </cell>
          <cell r="IC184">
            <v>70983.388309974311</v>
          </cell>
          <cell r="ID184">
            <v>67884.453545635974</v>
          </cell>
          <cell r="IE184">
            <v>76420.157454117783</v>
          </cell>
          <cell r="IF184">
            <v>78311.019287743198</v>
          </cell>
          <cell r="IG184">
            <v>86682.940769621971</v>
          </cell>
          <cell r="IH184">
            <v>75252.885526224127</v>
          </cell>
          <cell r="II184">
            <v>73431.843961324586</v>
          </cell>
          <cell r="IJ184">
            <v>1053.6946975095821</v>
          </cell>
          <cell r="IK184">
            <v>1777.2380884488919</v>
          </cell>
          <cell r="IL184" t="str">
            <v>#N/A N/A</v>
          </cell>
          <cell r="IM184">
            <v>5203.2557986045631</v>
          </cell>
          <cell r="IN184">
            <v>5604.4801968747979</v>
          </cell>
          <cell r="IO184">
            <v>6478.3626271970379</v>
          </cell>
          <cell r="IP184">
            <v>6537.2230935251782</v>
          </cell>
          <cell r="IQ184">
            <v>5801.8841687625654</v>
          </cell>
          <cell r="IR184">
            <v>6421.1999319876604</v>
          </cell>
          <cell r="IS184">
            <v>6639.348949733665</v>
          </cell>
          <cell r="IT184">
            <v>7102.3690074587585</v>
          </cell>
          <cell r="IU184">
            <v>7541.254466876394</v>
          </cell>
          <cell r="IV184">
            <v>8050.4490252585192</v>
          </cell>
          <cell r="IW184">
            <v>6175.842039887626</v>
          </cell>
          <cell r="IX184">
            <v>6576.7320622372072</v>
          </cell>
          <cell r="IY184">
            <v>4477.7220773705194</v>
          </cell>
          <cell r="IZ184">
            <v>4394.1834561542637</v>
          </cell>
          <cell r="JA184">
            <v>5509.9684426633676</v>
          </cell>
          <cell r="JB184">
            <v>6462.1003205732604</v>
          </cell>
          <cell r="JC184">
            <v>10277.224231882987</v>
          </cell>
          <cell r="JD184">
            <v>9594.3793334004986</v>
          </cell>
          <cell r="JE184">
            <v>10322.766043165468</v>
          </cell>
          <cell r="JF184">
            <v>21194.064642881716</v>
          </cell>
          <cell r="JG184">
            <v>24541.131757714138</v>
          </cell>
          <cell r="JH184">
            <v>27324.067969389369</v>
          </cell>
          <cell r="JI184">
            <v>32316.400606604559</v>
          </cell>
          <cell r="JJ184">
            <v>37439.284383494698</v>
          </cell>
          <cell r="JK184">
            <v>40939.480386506184</v>
          </cell>
          <cell r="JL184">
            <v>39656.424508369899</v>
          </cell>
          <cell r="JM184">
            <v>35179.98265806352</v>
          </cell>
          <cell r="JN184">
            <v>6155.9651605385307</v>
          </cell>
          <cell r="JO184">
            <v>7196.9806545895217</v>
          </cell>
          <cell r="JP184">
            <v>10493.992361690111</v>
          </cell>
          <cell r="JQ184">
            <v>13608.649915142372</v>
          </cell>
          <cell r="JR184">
            <v>19526.791255354387</v>
          </cell>
          <cell r="JS184">
            <v>20357.346516335256</v>
          </cell>
          <cell r="JT184">
            <v>20901.505107913672</v>
          </cell>
          <cell r="JU184">
            <v>37728.895352837302</v>
          </cell>
          <cell r="JV184">
            <v>43775.443011327297</v>
          </cell>
          <cell r="JW184">
            <v>46660.91157087683</v>
          </cell>
          <cell r="JX184">
            <v>56701.776252669362</v>
          </cell>
          <cell r="JY184">
            <v>62253.08909318591</v>
          </cell>
          <cell r="JZ184">
            <v>70772.512018986279</v>
          </cell>
          <cell r="KA184">
            <v>65916.314167305158</v>
          </cell>
          <cell r="KB184">
            <v>60303.137388827541</v>
          </cell>
          <cell r="KC184">
            <v>113.44555673260268</v>
          </cell>
          <cell r="KD184">
            <v>454.33814815144842</v>
          </cell>
          <cell r="KE184">
            <v>148.76899491675854</v>
          </cell>
          <cell r="KF184">
            <v>96.38647935131057</v>
          </cell>
          <cell r="KG184">
            <v>61.006115330884739</v>
          </cell>
          <cell r="KH184">
            <v>58.041417462745343</v>
          </cell>
          <cell r="KI184">
            <v>47.228920863309341</v>
          </cell>
          <cell r="KJ184">
            <v>5346.1400035165243</v>
          </cell>
          <cell r="KK184">
            <v>2298.2654424445577</v>
          </cell>
          <cell r="KL184">
            <v>717.85029217935653</v>
          </cell>
          <cell r="KM184">
            <v>717.3079601374144</v>
          </cell>
          <cell r="KN184">
            <v>603.25478757521159</v>
          </cell>
          <cell r="KO184">
            <v>3407.6807594507545</v>
          </cell>
          <cell r="KP184">
            <v>2819.5416289382647</v>
          </cell>
          <cell r="KQ184">
            <v>3008.6091573175217</v>
          </cell>
          <cell r="KR184">
            <v>4737.466643136423</v>
          </cell>
          <cell r="KS184">
            <v>6167.351701522859</v>
          </cell>
          <cell r="KT184">
            <v>6954.0795029719493</v>
          </cell>
          <cell r="KU184">
            <v>8076.6291721666976</v>
          </cell>
          <cell r="KV184">
            <v>10143.074040836718</v>
          </cell>
          <cell r="KW184">
            <v>11619.033714657311</v>
          </cell>
          <cell r="KX184">
            <v>10426.226546762586</v>
          </cell>
          <cell r="KY184">
            <v>23988.667619695589</v>
          </cell>
          <cell r="KZ184">
            <v>27207.945298647035</v>
          </cell>
          <cell r="LA184">
            <v>21223.541974759151</v>
          </cell>
          <cell r="LB184">
            <v>19718.381201448421</v>
          </cell>
          <cell r="LC184">
            <v>16057.930194557282</v>
          </cell>
          <cell r="LD184">
            <v>15910.428750635701</v>
          </cell>
          <cell r="LE184">
            <v>9336.5713589189927</v>
          </cell>
          <cell r="LF184">
            <v>13128.706572497045</v>
          </cell>
          <cell r="LG184">
            <v>-2552.28394492196</v>
          </cell>
          <cell r="LH184">
            <v>-2073.6484692456984</v>
          </cell>
          <cell r="LI184">
            <v>-1881.3079974399634</v>
          </cell>
          <cell r="LJ184">
            <v>-4306.220859789014</v>
          </cell>
          <cell r="LK184">
            <v>-3971.0009808602726</v>
          </cell>
          <cell r="LL184">
            <v>-4892.2793481898843</v>
          </cell>
          <cell r="LM184">
            <v>-5171.1658351336282</v>
          </cell>
          <cell r="LN184">
            <v>-5747.5146141286568</v>
          </cell>
          <cell r="LO184">
            <v>-6168.2746356516182</v>
          </cell>
          <cell r="LP184">
            <v>-9700.7757767170006</v>
          </cell>
          <cell r="LQ184">
            <v>-9278.3649597790554</v>
          </cell>
          <cell r="LR184">
            <v>-9282.2617897508771</v>
          </cell>
          <cell r="LS184">
            <v>-9494.6789527913133</v>
          </cell>
          <cell r="LT184">
            <v>-8084.6734814077208</v>
          </cell>
          <cell r="LU184">
            <v>-7609.1068218937507</v>
          </cell>
          <cell r="LV184" t="str">
            <v>#N/A N/A</v>
          </cell>
          <cell r="LW184" t="str">
            <v>#N/A N/A</v>
          </cell>
          <cell r="LX184" t="str">
            <v>#N/A N/A</v>
          </cell>
          <cell r="LY184" t="str">
            <v>#N/A N/A</v>
          </cell>
          <cell r="LZ184">
            <v>456.3547968441174</v>
          </cell>
          <cell r="MA184" t="str">
            <v>#N/A N/A</v>
          </cell>
          <cell r="MB184">
            <v>733.5923433293209</v>
          </cell>
          <cell r="MC184">
            <v>1182.0239317450273</v>
          </cell>
          <cell r="MD184">
            <v>1166.0057249625088</v>
          </cell>
          <cell r="ME184">
            <v>1458.2087487790791</v>
          </cell>
          <cell r="MF184">
            <v>1622.7628933405822</v>
          </cell>
          <cell r="MG184">
            <v>1775.7816114429511</v>
          </cell>
          <cell r="MH184">
            <v>2502.7887778346217</v>
          </cell>
          <cell r="MI184">
            <v>2072.9733155438762</v>
          </cell>
          <cell r="MJ184">
            <v>1723.7080298058938</v>
          </cell>
          <cell r="MK184" t="str">
            <v>#N/A N/A</v>
          </cell>
          <cell r="ML184" t="str">
            <v>#N/A N/A</v>
          </cell>
          <cell r="MM184" t="str">
            <v>#N/A N/A</v>
          </cell>
          <cell r="MN184" t="str">
            <v>#N/A N/A</v>
          </cell>
          <cell r="MO184" t="str">
            <v>#N/A N/A</v>
          </cell>
          <cell r="MP184" t="str">
            <v>#N/A N/A</v>
          </cell>
          <cell r="MQ184">
            <v>1964.2956206796516</v>
          </cell>
          <cell r="MR184">
            <v>2315.6471032923278</v>
          </cell>
          <cell r="MS184">
            <v>3597.2354417711108</v>
          </cell>
          <cell r="MT184">
            <v>5129.6167355476464</v>
          </cell>
          <cell r="MU184">
            <v>3602.1688198043375</v>
          </cell>
          <cell r="MV184">
            <v>4312.3632824180595</v>
          </cell>
          <cell r="MW184">
            <v>2522.2684459290112</v>
          </cell>
          <cell r="MX184">
            <v>3195.137617632161</v>
          </cell>
          <cell r="MY184">
            <v>2388.9849856151327</v>
          </cell>
          <cell r="MZ184">
            <v>-57.524786091238383</v>
          </cell>
          <cell r="NA184">
            <v>-73.6284530888897</v>
          </cell>
          <cell r="NB184">
            <v>-139.30658295615436</v>
          </cell>
          <cell r="NC184">
            <v>-1239.3429807917735</v>
          </cell>
          <cell r="ND184">
            <v>-382.09027670074215</v>
          </cell>
          <cell r="NE184">
            <v>-3818.0110019054673</v>
          </cell>
          <cell r="NF184">
            <v>-797.89282582386102</v>
          </cell>
          <cell r="NG184">
            <v>-2455.016155500914</v>
          </cell>
          <cell r="NH184">
            <v>-1362.0341679616897</v>
          </cell>
          <cell r="NI184">
            <v>-1375.5365865415959</v>
          </cell>
          <cell r="NJ184">
            <v>-1170.4584577853348</v>
          </cell>
          <cell r="NK184">
            <v>-1232.4408353869007</v>
          </cell>
          <cell r="NL184">
            <v>-1282.4594706315456</v>
          </cell>
          <cell r="NM184">
            <v>-2358.9532382453262</v>
          </cell>
          <cell r="NN184">
            <v>-740.97082165346717</v>
          </cell>
          <cell r="NO184">
            <v>858.26812753399622</v>
          </cell>
          <cell r="NP184">
            <v>1287.0463936474712</v>
          </cell>
          <cell r="NQ184">
            <v>1624.9590852974911</v>
          </cell>
          <cell r="NR184">
            <v>1953.0373035669672</v>
          </cell>
          <cell r="NS184">
            <v>2489.3864189122569</v>
          </cell>
          <cell r="NT184">
            <v>3735.9698788475766</v>
          </cell>
          <cell r="NU184">
            <v>3780.3382203383767</v>
          </cell>
          <cell r="NV184">
            <v>5929.875246736794</v>
          </cell>
          <cell r="NW184">
            <v>7214.3169767753698</v>
          </cell>
          <cell r="NX184">
            <v>7586.4878483065113</v>
          </cell>
          <cell r="NY184">
            <v>7880.6898539251151</v>
          </cell>
          <cell r="NZ184">
            <v>7958.9804115680217</v>
          </cell>
          <cell r="OA184">
            <v>8647.085733987813</v>
          </cell>
          <cell r="OB184">
            <v>7939.1620145104671</v>
          </cell>
          <cell r="OC184">
            <v>7861.0365589381481</v>
          </cell>
          <cell r="OD184" t="str">
            <v>USD</v>
          </cell>
        </row>
        <row r="185">
          <cell r="C185" t="str">
            <v>BANCO SANTANDER</v>
          </cell>
          <cell r="D185">
            <v>1179951</v>
          </cell>
          <cell r="E185">
            <v>937926</v>
          </cell>
          <cell r="F185">
            <v>975167.7</v>
          </cell>
          <cell r="G185">
            <v>1234657</v>
          </cell>
          <cell r="H185">
            <v>1385824</v>
          </cell>
          <cell r="I185">
            <v>2135751</v>
          </cell>
          <cell r="J185">
            <v>2454646</v>
          </cell>
          <cell r="K185">
            <v>1716697</v>
          </cell>
          <cell r="L185">
            <v>1911797</v>
          </cell>
          <cell r="M185">
            <v>2216395</v>
          </cell>
          <cell r="N185">
            <v>2296089</v>
          </cell>
          <cell r="O185">
            <v>2285318</v>
          </cell>
          <cell r="P185">
            <v>2601636</v>
          </cell>
          <cell r="Q185">
            <v>2568974</v>
          </cell>
          <cell r="R185">
            <v>2670843</v>
          </cell>
          <cell r="S185" t="str">
            <v>#N/A N/A</v>
          </cell>
          <cell r="T185" t="str">
            <v>#N/A N/A</v>
          </cell>
          <cell r="U185" t="str">
            <v>#N/A N/A</v>
          </cell>
          <cell r="V185" t="str">
            <v>#N/A N/A</v>
          </cell>
          <cell r="W185" t="str">
            <v>#N/A N/A</v>
          </cell>
          <cell r="X185" t="str">
            <v>#N/A N/A</v>
          </cell>
          <cell r="Y185" t="str">
            <v>#N/A N/A</v>
          </cell>
          <cell r="Z185" t="str">
            <v>#N/A N/A</v>
          </cell>
          <cell r="AA185" t="str">
            <v>#N/A N/A</v>
          </cell>
          <cell r="AB185" t="str">
            <v>#N/A N/A</v>
          </cell>
          <cell r="AC185" t="str">
            <v>#N/A N/A</v>
          </cell>
          <cell r="AD185" t="str">
            <v>#N/A N/A</v>
          </cell>
          <cell r="AE185" t="str">
            <v>#N/A N/A</v>
          </cell>
          <cell r="AF185" t="str">
            <v>#N/A N/A</v>
          </cell>
          <cell r="AG185" t="str">
            <v>#N/A N/A</v>
          </cell>
          <cell r="AH185" t="str">
            <v>#N/A N/A</v>
          </cell>
          <cell r="AI185" t="str">
            <v>#N/A N/A</v>
          </cell>
          <cell r="AJ185" t="str">
            <v>#N/A N/A</v>
          </cell>
          <cell r="AK185" t="str">
            <v>#N/A N/A</v>
          </cell>
          <cell r="AL185" t="str">
            <v>#N/A N/A</v>
          </cell>
          <cell r="AM185" t="str">
            <v>#N/A N/A</v>
          </cell>
          <cell r="AN185" t="str">
            <v>#N/A N/A</v>
          </cell>
          <cell r="AO185" t="str">
            <v>#N/A N/A</v>
          </cell>
          <cell r="AP185" t="str">
            <v>#N/A N/A</v>
          </cell>
          <cell r="AQ185" t="str">
            <v>#N/A N/A</v>
          </cell>
          <cell r="AR185" t="str">
            <v>#N/A N/A</v>
          </cell>
          <cell r="AS185" t="str">
            <v>#N/A N/A</v>
          </cell>
          <cell r="AT185" t="str">
            <v>#N/A N/A</v>
          </cell>
          <cell r="AU185" t="str">
            <v>#N/A N/A</v>
          </cell>
          <cell r="AV185" t="str">
            <v>#N/A N/A</v>
          </cell>
          <cell r="AW185">
            <v>257293</v>
          </cell>
          <cell r="AX185">
            <v>256347</v>
          </cell>
          <cell r="AY185">
            <v>248769.9</v>
          </cell>
          <cell r="AZ185">
            <v>311006.3</v>
          </cell>
          <cell r="BA185">
            <v>361145</v>
          </cell>
          <cell r="BB185">
            <v>461169</v>
          </cell>
          <cell r="BC185">
            <v>479998</v>
          </cell>
          <cell r="BD185">
            <v>525237</v>
          </cell>
          <cell r="BE185">
            <v>557022</v>
          </cell>
          <cell r="BF185">
            <v>521328</v>
          </cell>
          <cell r="BG185">
            <v>443814</v>
          </cell>
          <cell r="BH185">
            <v>458984</v>
          </cell>
          <cell r="BI185">
            <v>599698</v>
          </cell>
          <cell r="BJ185">
            <v>524854</v>
          </cell>
          <cell r="BK185">
            <v>578824</v>
          </cell>
          <cell r="BL185">
            <v>1041405</v>
          </cell>
          <cell r="BM185">
            <v>613562</v>
          </cell>
          <cell r="BN185">
            <v>783662.5</v>
          </cell>
          <cell r="BO185">
            <v>985668.6</v>
          </cell>
          <cell r="BP185">
            <v>1168851</v>
          </cell>
          <cell r="BQ185">
            <v>1730592</v>
          </cell>
          <cell r="BR185">
            <v>2061346</v>
          </cell>
          <cell r="BS185">
            <v>1207778</v>
          </cell>
          <cell r="BT185">
            <v>1335528</v>
          </cell>
          <cell r="BU185">
            <v>1691638</v>
          </cell>
          <cell r="BV185">
            <v>1792940</v>
          </cell>
          <cell r="BW185">
            <v>1784761</v>
          </cell>
          <cell r="BX185">
            <v>2142203</v>
          </cell>
          <cell r="BY185">
            <v>2045180</v>
          </cell>
          <cell r="BZ185">
            <v>2044698</v>
          </cell>
          <cell r="CA185" t="str">
            <v>#N/A N/A</v>
          </cell>
          <cell r="CB185" t="str">
            <v>#N/A N/A</v>
          </cell>
          <cell r="CC185" t="str">
            <v>#N/A N/A</v>
          </cell>
          <cell r="CD185" t="str">
            <v>#N/A N/A</v>
          </cell>
          <cell r="CE185" t="str">
            <v>#N/A N/A</v>
          </cell>
          <cell r="CF185" t="str">
            <v>#N/A N/A</v>
          </cell>
          <cell r="CG185" t="str">
            <v>#N/A N/A</v>
          </cell>
          <cell r="CH185" t="str">
            <v>#N/A N/A</v>
          </cell>
          <cell r="CI185" t="str">
            <v>#N/A N/A</v>
          </cell>
          <cell r="CJ185" t="str">
            <v>#N/A N/A</v>
          </cell>
          <cell r="CK185" t="str">
            <v>#N/A N/A</v>
          </cell>
          <cell r="CL185" t="str">
            <v>#N/A N/A</v>
          </cell>
          <cell r="CM185" t="str">
            <v>#N/A N/A</v>
          </cell>
          <cell r="CN185" t="str">
            <v>#N/A N/A</v>
          </cell>
          <cell r="CO185" t="str">
            <v>#N/A N/A</v>
          </cell>
          <cell r="CP185">
            <v>186693</v>
          </cell>
          <cell r="CQ185">
            <v>250814</v>
          </cell>
          <cell r="CR185">
            <v>244894.59999999998</v>
          </cell>
          <cell r="CS185">
            <v>289671.7</v>
          </cell>
          <cell r="CT185">
            <v>343935</v>
          </cell>
          <cell r="CU185">
            <v>398399</v>
          </cell>
          <cell r="CV185">
            <v>480709</v>
          </cell>
          <cell r="CW185">
            <v>525534</v>
          </cell>
          <cell r="CX185">
            <v>558193</v>
          </cell>
          <cell r="CY185">
            <v>523468</v>
          </cell>
          <cell r="CZ185">
            <v>444081</v>
          </cell>
          <cell r="DA185">
            <v>538528</v>
          </cell>
          <cell r="DB185">
            <v>601863</v>
          </cell>
          <cell r="DC185">
            <v>527442</v>
          </cell>
          <cell r="DD185">
            <v>581836</v>
          </cell>
          <cell r="DE185">
            <v>27695</v>
          </cell>
          <cell r="DF185">
            <v>43679</v>
          </cell>
          <cell r="DG185">
            <v>45915.799999999996</v>
          </cell>
          <cell r="DH185">
            <v>49828.399999999994</v>
          </cell>
          <cell r="DI185">
            <v>58199</v>
          </cell>
          <cell r="DJ185">
            <v>60075</v>
          </cell>
          <cell r="DK185">
            <v>59742</v>
          </cell>
          <cell r="DL185">
            <v>88924</v>
          </cell>
          <cell r="DM185">
            <v>78959</v>
          </cell>
          <cell r="DN185">
            <v>83453</v>
          </cell>
          <cell r="DO185">
            <v>51174</v>
          </cell>
          <cell r="DP185">
            <v>94467</v>
          </cell>
          <cell r="DQ185">
            <v>45552</v>
          </cell>
          <cell r="DR185">
            <v>75301</v>
          </cell>
          <cell r="DS185">
            <v>107120</v>
          </cell>
          <cell r="DT185">
            <v>158998</v>
          </cell>
          <cell r="DU185">
            <v>207135</v>
          </cell>
          <cell r="DV185">
            <v>198978.8</v>
          </cell>
          <cell r="DW185">
            <v>239843.3</v>
          </cell>
          <cell r="DX185">
            <v>285736</v>
          </cell>
          <cell r="DY185">
            <v>338324</v>
          </cell>
          <cell r="DZ185">
            <v>420967</v>
          </cell>
          <cell r="EA185">
            <v>436610</v>
          </cell>
          <cell r="EB185">
            <v>479234</v>
          </cell>
          <cell r="EC185">
            <v>440015</v>
          </cell>
          <cell r="ED185">
            <v>392907</v>
          </cell>
          <cell r="EE185">
            <v>444061</v>
          </cell>
          <cell r="EF185">
            <v>556311</v>
          </cell>
          <cell r="EG185">
            <v>452141</v>
          </cell>
          <cell r="EH185">
            <v>474716</v>
          </cell>
          <cell r="EI185">
            <v>876460</v>
          </cell>
          <cell r="EJ185">
            <v>900602</v>
          </cell>
          <cell r="EK185">
            <v>948249.2</v>
          </cell>
          <cell r="EL185">
            <v>1224961.8999999999</v>
          </cell>
          <cell r="EM185">
            <v>947741</v>
          </cell>
          <cell r="EN185">
            <v>1551339</v>
          </cell>
          <cell r="EO185">
            <v>1190816</v>
          </cell>
          <cell r="EP185">
            <v>2511592</v>
          </cell>
          <cell r="EQ185">
            <v>2136566</v>
          </cell>
          <cell r="ER185">
            <v>3070155</v>
          </cell>
          <cell r="ES185">
            <v>1770681</v>
          </cell>
          <cell r="ET185">
            <v>2175887</v>
          </cell>
          <cell r="EU185">
            <v>2140261</v>
          </cell>
          <cell r="EV185">
            <v>2789327</v>
          </cell>
          <cell r="EW185">
            <v>2774672</v>
          </cell>
          <cell r="EX185">
            <v>1483762</v>
          </cell>
          <cell r="EY185">
            <v>1295776</v>
          </cell>
          <cell r="EZ185">
            <v>23659.599999999999</v>
          </cell>
          <cell r="FA185" t="str">
            <v>#N/A N/A</v>
          </cell>
          <cell r="FB185">
            <v>1015376</v>
          </cell>
          <cell r="FC185">
            <v>2035850</v>
          </cell>
          <cell r="FD185">
            <v>2746666</v>
          </cell>
          <cell r="FE185">
            <v>2628629</v>
          </cell>
          <cell r="FF185">
            <v>1853650</v>
          </cell>
          <cell r="FG185">
            <v>2071074</v>
          </cell>
          <cell r="FH185">
            <v>2164445</v>
          </cell>
          <cell r="FI185">
            <v>1988560</v>
          </cell>
          <cell r="FJ185">
            <v>2426413</v>
          </cell>
          <cell r="FK185">
            <v>2368682</v>
          </cell>
          <cell r="FL185">
            <v>3785893</v>
          </cell>
          <cell r="FM185" t="str">
            <v>#N/A N/A</v>
          </cell>
          <cell r="FN185" t="str">
            <v>#N/A N/A</v>
          </cell>
          <cell r="FO185" t="str">
            <v>#N/A N/A</v>
          </cell>
          <cell r="FP185" t="str">
            <v>#N/A N/A</v>
          </cell>
          <cell r="FQ185" t="str">
            <v>#N/A N/A</v>
          </cell>
          <cell r="FR185" t="str">
            <v>#N/A N/A</v>
          </cell>
          <cell r="FS185" t="str">
            <v>#N/A N/A</v>
          </cell>
          <cell r="FT185" t="str">
            <v>#N/A N/A</v>
          </cell>
          <cell r="FU185" t="str">
            <v>#N/A N/A</v>
          </cell>
          <cell r="FV185" t="str">
            <v>#N/A N/A</v>
          </cell>
          <cell r="FW185" t="str">
            <v>#N/A N/A</v>
          </cell>
          <cell r="FX185" t="str">
            <v>#N/A N/A</v>
          </cell>
          <cell r="FY185" t="str">
            <v>#N/A N/A</v>
          </cell>
          <cell r="FZ185" t="str">
            <v>#N/A N/A</v>
          </cell>
          <cell r="GA185" t="str">
            <v>#N/A N/A</v>
          </cell>
          <cell r="GB185" t="str">
            <v>#N/A N/A</v>
          </cell>
          <cell r="GC185" t="str">
            <v>#N/A N/A</v>
          </cell>
          <cell r="GD185" t="str">
            <v>#N/A N/A</v>
          </cell>
          <cell r="GE185" t="str">
            <v>#N/A N/A</v>
          </cell>
          <cell r="GF185" t="str">
            <v>#N/A N/A</v>
          </cell>
          <cell r="GG185" t="str">
            <v>#N/A N/A</v>
          </cell>
          <cell r="GH185" t="str">
            <v>#N/A N/A</v>
          </cell>
          <cell r="GI185" t="str">
            <v>#N/A N/A</v>
          </cell>
          <cell r="GJ185" t="str">
            <v>#N/A N/A</v>
          </cell>
          <cell r="GK185" t="str">
            <v>#N/A N/A</v>
          </cell>
          <cell r="GL185" t="str">
            <v>#N/A N/A</v>
          </cell>
          <cell r="GM185" t="str">
            <v>#N/A N/A</v>
          </cell>
          <cell r="GN185" t="str">
            <v>#N/A N/A</v>
          </cell>
          <cell r="GO185" t="str">
            <v>#N/A N/A</v>
          </cell>
          <cell r="GP185" t="str">
            <v>#N/A N/A</v>
          </cell>
          <cell r="GQ185" t="str">
            <v>#N/A N/A</v>
          </cell>
          <cell r="GR185" t="str">
            <v>#N/A N/A</v>
          </cell>
          <cell r="GS185" t="str">
            <v>#N/A N/A</v>
          </cell>
          <cell r="GT185" t="str">
            <v>#N/A N/A</v>
          </cell>
          <cell r="GU185" t="str">
            <v>#N/A N/A</v>
          </cell>
          <cell r="GV185" t="str">
            <v>#N/A N/A</v>
          </cell>
          <cell r="GW185" t="str">
            <v>#N/A N/A</v>
          </cell>
          <cell r="GX185" t="str">
            <v>#N/A N/A</v>
          </cell>
          <cell r="GY185" t="str">
            <v>#N/A N/A</v>
          </cell>
          <cell r="GZ185" t="str">
            <v>#N/A N/A</v>
          </cell>
          <cell r="HA185" t="str">
            <v>#N/A N/A</v>
          </cell>
          <cell r="HB185" t="str">
            <v>#N/A N/A</v>
          </cell>
          <cell r="HC185" t="str">
            <v>#N/A N/A</v>
          </cell>
          <cell r="HD185" t="str">
            <v>#N/A N/A</v>
          </cell>
          <cell r="HE185" t="str">
            <v>#N/A N/A</v>
          </cell>
          <cell r="HF185">
            <v>214934</v>
          </cell>
          <cell r="HG185">
            <v>209031</v>
          </cell>
          <cell r="HH185">
            <v>213868.59999999998</v>
          </cell>
          <cell r="HI185">
            <v>260086</v>
          </cell>
          <cell r="HJ185">
            <v>231360</v>
          </cell>
          <cell r="HK185">
            <v>267455</v>
          </cell>
          <cell r="HL185">
            <v>200389</v>
          </cell>
          <cell r="HM185">
            <v>184122</v>
          </cell>
          <cell r="HN185">
            <v>154985</v>
          </cell>
          <cell r="HO185">
            <v>153059</v>
          </cell>
          <cell r="HP185">
            <v>162214</v>
          </cell>
          <cell r="HQ185">
            <v>180215</v>
          </cell>
          <cell r="HR185">
            <v>211561</v>
          </cell>
          <cell r="HS185">
            <v>240659</v>
          </cell>
          <cell r="HT185">
            <v>257379</v>
          </cell>
          <cell r="HU185">
            <v>11771557</v>
          </cell>
          <cell r="HV185">
            <v>10920427</v>
          </cell>
          <cell r="HW185">
            <v>12070527.699999999</v>
          </cell>
          <cell r="HX185">
            <v>13096821.399999999</v>
          </cell>
          <cell r="HY185">
            <v>14843439</v>
          </cell>
          <cell r="HZ185">
            <v>18542877</v>
          </cell>
          <cell r="IA185">
            <v>21084507</v>
          </cell>
          <cell r="IB185">
            <v>20772875</v>
          </cell>
          <cell r="IC185">
            <v>22082219</v>
          </cell>
          <cell r="ID185">
            <v>24651977</v>
          </cell>
          <cell r="IE185">
            <v>24760841</v>
          </cell>
          <cell r="IF185">
            <v>27016832</v>
          </cell>
          <cell r="IG185">
            <v>30534176</v>
          </cell>
          <cell r="IH185">
            <v>34654105</v>
          </cell>
          <cell r="II185">
            <v>37006645</v>
          </cell>
          <cell r="IJ185" t="str">
            <v>#N/A N/A</v>
          </cell>
          <cell r="IK185" t="str">
            <v>#N/A N/A</v>
          </cell>
          <cell r="IL185" t="str">
            <v>#N/A N/A</v>
          </cell>
          <cell r="IM185" t="str">
            <v>#N/A N/A</v>
          </cell>
          <cell r="IN185" t="str">
            <v>#N/A N/A</v>
          </cell>
          <cell r="IO185" t="str">
            <v>#N/A N/A</v>
          </cell>
          <cell r="IP185" t="str">
            <v>#N/A N/A</v>
          </cell>
          <cell r="IQ185" t="str">
            <v>#N/A N/A</v>
          </cell>
          <cell r="IR185" t="str">
            <v>#N/A N/A</v>
          </cell>
          <cell r="IS185" t="str">
            <v>#N/A N/A</v>
          </cell>
          <cell r="IT185" t="str">
            <v>#N/A N/A</v>
          </cell>
          <cell r="IU185" t="str">
            <v>#N/A N/A</v>
          </cell>
          <cell r="IV185" t="str">
            <v>#N/A N/A</v>
          </cell>
          <cell r="IW185" t="str">
            <v>#N/A N/A</v>
          </cell>
          <cell r="IX185" t="str">
            <v>#N/A N/A</v>
          </cell>
          <cell r="IY185">
            <v>3958564</v>
          </cell>
          <cell r="IZ185">
            <v>3390732</v>
          </cell>
          <cell r="JA185">
            <v>1733652.9</v>
          </cell>
          <cell r="JB185">
            <v>2121191.4</v>
          </cell>
          <cell r="JC185">
            <v>2781587</v>
          </cell>
          <cell r="JD185">
            <v>4040862</v>
          </cell>
          <cell r="JE185">
            <v>4912532</v>
          </cell>
          <cell r="JF185">
            <v>6508456</v>
          </cell>
          <cell r="JG185">
            <v>6536084</v>
          </cell>
          <cell r="JH185">
            <v>7353797</v>
          </cell>
          <cell r="JI185">
            <v>6790973</v>
          </cell>
          <cell r="JJ185">
            <v>7556167</v>
          </cell>
          <cell r="JK185">
            <v>7895223</v>
          </cell>
          <cell r="JL185">
            <v>8091042</v>
          </cell>
          <cell r="JM185">
            <v>9983666</v>
          </cell>
          <cell r="JN185">
            <v>10798381</v>
          </cell>
          <cell r="JO185">
            <v>9901968</v>
          </cell>
          <cell r="JP185">
            <v>11037494.5</v>
          </cell>
          <cell r="JQ185">
            <v>12013525.600000001</v>
          </cell>
          <cell r="JR185">
            <v>13596578</v>
          </cell>
          <cell r="JS185">
            <v>16955163</v>
          </cell>
          <cell r="JT185">
            <v>19566858</v>
          </cell>
          <cell r="JU185">
            <v>19082972</v>
          </cell>
          <cell r="JV185">
            <v>20218612</v>
          </cell>
          <cell r="JW185">
            <v>22616954</v>
          </cell>
          <cell r="JX185">
            <v>22591798</v>
          </cell>
          <cell r="JY185">
            <v>24662650</v>
          </cell>
          <cell r="JZ185">
            <v>27891197</v>
          </cell>
          <cell r="KA185">
            <v>31889225</v>
          </cell>
          <cell r="KB185">
            <v>34108598</v>
          </cell>
          <cell r="KC185">
            <v>794</v>
          </cell>
          <cell r="KD185">
            <v>1067</v>
          </cell>
          <cell r="KE185">
            <v>1278.8</v>
          </cell>
          <cell r="KF185">
            <v>1464.3</v>
          </cell>
          <cell r="KG185">
            <v>1522</v>
          </cell>
          <cell r="KH185">
            <v>21829</v>
          </cell>
          <cell r="KI185">
            <v>25879</v>
          </cell>
          <cell r="KJ185">
            <v>29799</v>
          </cell>
          <cell r="KK185">
            <v>31809</v>
          </cell>
          <cell r="KL185">
            <v>33801</v>
          </cell>
          <cell r="KM185">
            <v>34265</v>
          </cell>
          <cell r="KN185">
            <v>28504</v>
          </cell>
          <cell r="KO185">
            <v>33083</v>
          </cell>
          <cell r="KP185">
            <v>30181</v>
          </cell>
          <cell r="KQ185">
            <v>29341</v>
          </cell>
          <cell r="KR185">
            <v>973176</v>
          </cell>
          <cell r="KS185">
            <v>1018459</v>
          </cell>
          <cell r="KT185">
            <v>1033033.2</v>
          </cell>
          <cell r="KU185">
            <v>1083295.8</v>
          </cell>
          <cell r="KV185">
            <v>1246861</v>
          </cell>
          <cell r="KW185">
            <v>1587714</v>
          </cell>
          <cell r="KX185">
            <v>1517649</v>
          </cell>
          <cell r="KY185">
            <v>1689903</v>
          </cell>
          <cell r="KZ185">
            <v>1863607</v>
          </cell>
          <cell r="LA185">
            <v>2035023</v>
          </cell>
          <cell r="LB185">
            <v>2169043</v>
          </cell>
          <cell r="LC185">
            <v>2354182</v>
          </cell>
          <cell r="LD185">
            <v>2642979</v>
          </cell>
          <cell r="LE185">
            <v>2764880</v>
          </cell>
          <cell r="LF185">
            <v>2898047</v>
          </cell>
          <cell r="LG185">
            <v>-15804</v>
          </cell>
          <cell r="LH185">
            <v>-16681</v>
          </cell>
          <cell r="LI185">
            <v>-18912.5</v>
          </cell>
          <cell r="LJ185">
            <v>-21477.1</v>
          </cell>
          <cell r="LK185" t="str">
            <v>#N/A N/A</v>
          </cell>
          <cell r="LL185">
            <v>-32801</v>
          </cell>
          <cell r="LM185">
            <v>-19562</v>
          </cell>
          <cell r="LN185">
            <v>-11756</v>
          </cell>
          <cell r="LO185">
            <v>-19001</v>
          </cell>
          <cell r="LP185">
            <v>-26689</v>
          </cell>
          <cell r="LQ185">
            <v>-36738</v>
          </cell>
          <cell r="LR185">
            <v>-40789</v>
          </cell>
          <cell r="LS185">
            <v>-59088</v>
          </cell>
          <cell r="LT185">
            <v>-65111</v>
          </cell>
          <cell r="LU185">
            <v>-62356</v>
          </cell>
          <cell r="LV185" t="str">
            <v>#N/A N/A</v>
          </cell>
          <cell r="LW185" t="str">
            <v>#N/A N/A</v>
          </cell>
          <cell r="LX185" t="str">
            <v>#N/A N/A</v>
          </cell>
          <cell r="LY185" t="str">
            <v>#N/A N/A</v>
          </cell>
          <cell r="LZ185" t="str">
            <v>#N/A N/A</v>
          </cell>
          <cell r="MA185" t="str">
            <v>#N/A N/A</v>
          </cell>
          <cell r="MB185">
            <v>828248</v>
          </cell>
          <cell r="MC185">
            <v>719174</v>
          </cell>
          <cell r="MD185" t="str">
            <v>#N/A N/A</v>
          </cell>
          <cell r="ME185" t="str">
            <v>#N/A N/A</v>
          </cell>
          <cell r="MF185" t="str">
            <v>#N/A N/A</v>
          </cell>
          <cell r="MG185" t="str">
            <v>#N/A N/A</v>
          </cell>
          <cell r="MH185" t="str">
            <v>#N/A N/A</v>
          </cell>
          <cell r="MI185" t="str">
            <v>#N/A N/A</v>
          </cell>
          <cell r="MJ185" t="str">
            <v>#N/A N/A</v>
          </cell>
          <cell r="MK185" t="str">
            <v>#N/A N/A</v>
          </cell>
          <cell r="ML185" t="str">
            <v>#N/A N/A</v>
          </cell>
          <cell r="MM185" t="str">
            <v>#N/A N/A</v>
          </cell>
          <cell r="MN185" t="str">
            <v>#N/A N/A</v>
          </cell>
          <cell r="MO185" t="str">
            <v>#N/A N/A</v>
          </cell>
          <cell r="MP185" t="str">
            <v>#N/A N/A</v>
          </cell>
          <cell r="MQ185">
            <v>59742</v>
          </cell>
          <cell r="MR185">
            <v>88924</v>
          </cell>
          <cell r="MS185">
            <v>78959</v>
          </cell>
          <cell r="MT185">
            <v>83453</v>
          </cell>
          <cell r="MU185">
            <v>51174</v>
          </cell>
          <cell r="MV185">
            <v>94467</v>
          </cell>
          <cell r="MW185">
            <v>45552</v>
          </cell>
          <cell r="MX185">
            <v>75301</v>
          </cell>
          <cell r="MY185">
            <v>107120</v>
          </cell>
          <cell r="MZ185">
            <v>-219502</v>
          </cell>
          <cell r="NA185">
            <v>-156268</v>
          </cell>
          <cell r="NB185">
            <v>-212278.09999999998</v>
          </cell>
          <cell r="NC185">
            <v>-206309.8</v>
          </cell>
          <cell r="ND185" t="str">
            <v>#N/A N/A</v>
          </cell>
          <cell r="NE185">
            <v>-215734</v>
          </cell>
          <cell r="NF185">
            <v>-200652</v>
          </cell>
          <cell r="NG185">
            <v>-218553</v>
          </cell>
          <cell r="NH185">
            <v>-258756</v>
          </cell>
          <cell r="NI185">
            <v>-289416</v>
          </cell>
          <cell r="NJ185">
            <v>-265258</v>
          </cell>
          <cell r="NK185">
            <v>-240687</v>
          </cell>
          <cell r="NL185">
            <v>-265156</v>
          </cell>
          <cell r="NM185">
            <v>-330199</v>
          </cell>
          <cell r="NN185">
            <v>-340667</v>
          </cell>
          <cell r="NO185">
            <v>131804</v>
          </cell>
          <cell r="NP185">
            <v>141502</v>
          </cell>
          <cell r="NQ185">
            <v>119478.9</v>
          </cell>
          <cell r="NR185">
            <v>148881.60000000001</v>
          </cell>
          <cell r="NS185" t="str">
            <v>#N/A N/A</v>
          </cell>
          <cell r="NT185">
            <v>329041</v>
          </cell>
          <cell r="NU185">
            <v>47627</v>
          </cell>
          <cell r="NV185">
            <v>46623</v>
          </cell>
          <cell r="NW185">
            <v>49403</v>
          </cell>
          <cell r="NX185">
            <v>53466</v>
          </cell>
          <cell r="NY185">
            <v>56369</v>
          </cell>
          <cell r="NZ185">
            <v>61074</v>
          </cell>
          <cell r="OA185">
            <v>44172</v>
          </cell>
          <cell r="OB185">
            <v>53614</v>
          </cell>
          <cell r="OC185">
            <v>65359</v>
          </cell>
          <cell r="OD185" t="str">
            <v>CLP</v>
          </cell>
        </row>
        <row r="186">
          <cell r="C186" t="str">
            <v>BANCO DE CHILE</v>
          </cell>
          <cell r="D186">
            <v>775995</v>
          </cell>
          <cell r="E186">
            <v>661683.1875</v>
          </cell>
          <cell r="F186">
            <v>724585.375</v>
          </cell>
          <cell r="G186">
            <v>781924.4</v>
          </cell>
          <cell r="H186">
            <v>1000038.8</v>
          </cell>
          <cell r="I186">
            <v>1418265</v>
          </cell>
          <cell r="J186">
            <v>2042619</v>
          </cell>
          <cell r="K186">
            <v>1293299</v>
          </cell>
          <cell r="L186">
            <v>1543808</v>
          </cell>
          <cell r="M186">
            <v>1907184</v>
          </cell>
          <cell r="N186">
            <v>2116178</v>
          </cell>
          <cell r="O186">
            <v>2260035</v>
          </cell>
          <cell r="P186">
            <v>2550454</v>
          </cell>
          <cell r="Q186">
            <v>2456621</v>
          </cell>
          <cell r="R186">
            <v>2544825</v>
          </cell>
          <cell r="S186" t="str">
            <v>#N/A N/A</v>
          </cell>
          <cell r="T186" t="str">
            <v>#N/A N/A</v>
          </cell>
          <cell r="U186" t="str">
            <v>#N/A N/A</v>
          </cell>
          <cell r="V186" t="str">
            <v>#N/A N/A</v>
          </cell>
          <cell r="W186" t="str">
            <v>#N/A N/A</v>
          </cell>
          <cell r="X186" t="str">
            <v>#N/A N/A</v>
          </cell>
          <cell r="Y186" t="str">
            <v>#N/A N/A</v>
          </cell>
          <cell r="Z186" t="str">
            <v>#N/A N/A</v>
          </cell>
          <cell r="AA186" t="str">
            <v>#N/A N/A</v>
          </cell>
          <cell r="AB186" t="str">
            <v>#N/A N/A</v>
          </cell>
          <cell r="AC186" t="str">
            <v>#N/A N/A</v>
          </cell>
          <cell r="AD186" t="str">
            <v>#N/A N/A</v>
          </cell>
          <cell r="AE186" t="str">
            <v>#N/A N/A</v>
          </cell>
          <cell r="AF186" t="str">
            <v>#N/A N/A</v>
          </cell>
          <cell r="AG186" t="str">
            <v>#N/A N/A</v>
          </cell>
          <cell r="AH186" t="str">
            <v>#N/A N/A</v>
          </cell>
          <cell r="AI186" t="str">
            <v>#N/A N/A</v>
          </cell>
          <cell r="AJ186" t="str">
            <v>#N/A N/A</v>
          </cell>
          <cell r="AK186" t="str">
            <v>#N/A N/A</v>
          </cell>
          <cell r="AL186" t="str">
            <v>#N/A N/A</v>
          </cell>
          <cell r="AM186" t="str">
            <v>#N/A N/A</v>
          </cell>
          <cell r="AN186" t="str">
            <v>#N/A N/A</v>
          </cell>
          <cell r="AO186" t="str">
            <v>#N/A N/A</v>
          </cell>
          <cell r="AP186" t="str">
            <v>#N/A N/A</v>
          </cell>
          <cell r="AQ186" t="str">
            <v>#N/A N/A</v>
          </cell>
          <cell r="AR186" t="str">
            <v>#N/A N/A</v>
          </cell>
          <cell r="AS186" t="str">
            <v>#N/A N/A</v>
          </cell>
          <cell r="AT186" t="str">
            <v>#N/A N/A</v>
          </cell>
          <cell r="AU186" t="str">
            <v>#N/A N/A</v>
          </cell>
          <cell r="AV186" t="str">
            <v>#N/A N/A</v>
          </cell>
          <cell r="AW186">
            <v>57520.6015625</v>
          </cell>
          <cell r="AX186">
            <v>160038.703125</v>
          </cell>
          <cell r="AY186">
            <v>178608.59375</v>
          </cell>
          <cell r="AZ186">
            <v>193467.69999999998</v>
          </cell>
          <cell r="BA186">
            <v>224581</v>
          </cell>
          <cell r="BB186">
            <v>303088.5</v>
          </cell>
          <cell r="BC186">
            <v>307250</v>
          </cell>
          <cell r="BD186">
            <v>296644</v>
          </cell>
          <cell r="BE186">
            <v>415113</v>
          </cell>
          <cell r="BF186">
            <v>485094</v>
          </cell>
          <cell r="BG186">
            <v>522230</v>
          </cell>
          <cell r="BH186">
            <v>591468</v>
          </cell>
          <cell r="BI186">
            <v>647747</v>
          </cell>
          <cell r="BJ186">
            <v>617055</v>
          </cell>
          <cell r="BK186">
            <v>636776</v>
          </cell>
          <cell r="BL186">
            <v>689713.3125</v>
          </cell>
          <cell r="BM186">
            <v>428704.09375</v>
          </cell>
          <cell r="BN186">
            <v>543372.1875</v>
          </cell>
          <cell r="BO186">
            <v>644573.4</v>
          </cell>
          <cell r="BP186">
            <v>777654</v>
          </cell>
          <cell r="BQ186">
            <v>1170098</v>
          </cell>
          <cell r="BR186">
            <v>1663643</v>
          </cell>
          <cell r="BS186">
            <v>857528</v>
          </cell>
          <cell r="BT186">
            <v>1050937</v>
          </cell>
          <cell r="BU186">
            <v>1424106</v>
          </cell>
          <cell r="BV186">
            <v>1585130</v>
          </cell>
          <cell r="BW186">
            <v>1678707</v>
          </cell>
          <cell r="BX186">
            <v>1949496</v>
          </cell>
          <cell r="BY186">
            <v>1836871</v>
          </cell>
          <cell r="BZ186">
            <v>1881402</v>
          </cell>
          <cell r="CA186" t="str">
            <v>#N/A N/A</v>
          </cell>
          <cell r="CB186" t="str">
            <v>#N/A N/A</v>
          </cell>
          <cell r="CC186" t="str">
            <v>#N/A N/A</v>
          </cell>
          <cell r="CD186" t="str">
            <v>#N/A N/A</v>
          </cell>
          <cell r="CE186" t="str">
            <v>#N/A N/A</v>
          </cell>
          <cell r="CF186" t="str">
            <v>#N/A N/A</v>
          </cell>
          <cell r="CG186" t="str">
            <v>#N/A N/A</v>
          </cell>
          <cell r="CH186" t="str">
            <v>#N/A N/A</v>
          </cell>
          <cell r="CI186" t="str">
            <v>#N/A N/A</v>
          </cell>
          <cell r="CJ186" t="str">
            <v>#N/A N/A</v>
          </cell>
          <cell r="CK186" t="str">
            <v>#N/A N/A</v>
          </cell>
          <cell r="CL186" t="str">
            <v>#N/A N/A</v>
          </cell>
          <cell r="CM186" t="str">
            <v>#N/A N/A</v>
          </cell>
          <cell r="CN186" t="str">
            <v>#N/A N/A</v>
          </cell>
          <cell r="CO186" t="str">
            <v>#N/A N/A</v>
          </cell>
          <cell r="CP186">
            <v>51483.00146484375</v>
          </cell>
          <cell r="CQ186">
            <v>144555.603515625</v>
          </cell>
          <cell r="CR186">
            <v>170982.49365234375</v>
          </cell>
          <cell r="CS186">
            <v>197568.1</v>
          </cell>
          <cell r="CT186">
            <v>219344.9</v>
          </cell>
          <cell r="CU186">
            <v>269207.8</v>
          </cell>
          <cell r="CV186">
            <v>310237</v>
          </cell>
          <cell r="CW186">
            <v>297484</v>
          </cell>
          <cell r="CX186">
            <v>417039</v>
          </cell>
          <cell r="CY186">
            <v>488394</v>
          </cell>
          <cell r="CZ186">
            <v>522001</v>
          </cell>
          <cell r="DA186">
            <v>593539</v>
          </cell>
          <cell r="DB186">
            <v>650608</v>
          </cell>
          <cell r="DC186">
            <v>620727</v>
          </cell>
          <cell r="DD186">
            <v>641289</v>
          </cell>
          <cell r="DE186">
            <v>-1153.199951171875</v>
          </cell>
          <cell r="DF186">
            <v>14000.900390625</v>
          </cell>
          <cell r="DG186">
            <v>18353.599609375</v>
          </cell>
          <cell r="DH186">
            <v>16844.400000000001</v>
          </cell>
          <cell r="DI186">
            <v>24096.3</v>
          </cell>
          <cell r="DJ186">
            <v>26919.899999999998</v>
          </cell>
          <cell r="DK186">
            <v>37810</v>
          </cell>
          <cell r="DL186">
            <v>39597</v>
          </cell>
          <cell r="DM186">
            <v>38509</v>
          </cell>
          <cell r="DN186">
            <v>59588</v>
          </cell>
          <cell r="DO186">
            <v>54390</v>
          </cell>
          <cell r="DP186">
            <v>79936</v>
          </cell>
          <cell r="DQ186">
            <v>59527</v>
          </cell>
          <cell r="DR186">
            <v>61730</v>
          </cell>
          <cell r="DS186">
            <v>89040</v>
          </cell>
          <cell r="DT186">
            <v>52636.19921875</v>
          </cell>
          <cell r="DU186">
            <v>130554.703125</v>
          </cell>
          <cell r="DV186">
            <v>152628.90625</v>
          </cell>
          <cell r="DW186">
            <v>180723.69999999998</v>
          </cell>
          <cell r="DX186">
            <v>195248.59999999998</v>
          </cell>
          <cell r="DY186">
            <v>242287.9</v>
          </cell>
          <cell r="DZ186">
            <v>272427</v>
          </cell>
          <cell r="EA186">
            <v>257887</v>
          </cell>
          <cell r="EB186">
            <v>378530</v>
          </cell>
          <cell r="EC186">
            <v>428806</v>
          </cell>
          <cell r="ED186">
            <v>467611</v>
          </cell>
          <cell r="EE186">
            <v>513603</v>
          </cell>
          <cell r="EF186">
            <v>591081</v>
          </cell>
          <cell r="EG186">
            <v>558997</v>
          </cell>
          <cell r="EH186">
            <v>552249</v>
          </cell>
          <cell r="EI186">
            <v>676422.625</v>
          </cell>
          <cell r="EJ186">
            <v>856834.125</v>
          </cell>
          <cell r="EK186">
            <v>890615.6875</v>
          </cell>
          <cell r="EL186">
            <v>615308.1</v>
          </cell>
          <cell r="EM186">
            <v>1219073.5</v>
          </cell>
          <cell r="EN186">
            <v>773360.89999999991</v>
          </cell>
          <cell r="EO186">
            <v>1220803</v>
          </cell>
          <cell r="EP186">
            <v>1253604</v>
          </cell>
          <cell r="EQ186">
            <v>1202085</v>
          </cell>
          <cell r="ER186">
            <v>1254785</v>
          </cell>
          <cell r="ES186">
            <v>1081536</v>
          </cell>
          <cell r="ET186">
            <v>1247779</v>
          </cell>
          <cell r="EU186">
            <v>1315214</v>
          </cell>
          <cell r="EV186">
            <v>1887268</v>
          </cell>
          <cell r="EW186">
            <v>1784419</v>
          </cell>
          <cell r="EX186">
            <v>1336271</v>
          </cell>
          <cell r="EY186">
            <v>1428181.875</v>
          </cell>
          <cell r="EZ186">
            <v>26309.900390625</v>
          </cell>
          <cell r="FA186">
            <v>592402.5</v>
          </cell>
          <cell r="FB186">
            <v>1237438.3</v>
          </cell>
          <cell r="FC186">
            <v>1316611.0999999999</v>
          </cell>
          <cell r="FD186">
            <v>1751281</v>
          </cell>
          <cell r="FE186">
            <v>1697489</v>
          </cell>
          <cell r="FF186">
            <v>1463435</v>
          </cell>
          <cell r="FG186">
            <v>1805720</v>
          </cell>
          <cell r="FH186">
            <v>1457164</v>
          </cell>
          <cell r="FI186">
            <v>2066838</v>
          </cell>
          <cell r="FJ186">
            <v>2148660</v>
          </cell>
          <cell r="FK186">
            <v>1866655</v>
          </cell>
          <cell r="FL186">
            <v>1773766</v>
          </cell>
          <cell r="FM186" t="str">
            <v>#N/A N/A</v>
          </cell>
          <cell r="FN186" t="str">
            <v>#N/A N/A</v>
          </cell>
          <cell r="FO186" t="str">
            <v>#N/A N/A</v>
          </cell>
          <cell r="FP186" t="str">
            <v>#N/A N/A</v>
          </cell>
          <cell r="FQ186" t="str">
            <v>#N/A N/A</v>
          </cell>
          <cell r="FR186" t="str">
            <v>#N/A N/A</v>
          </cell>
          <cell r="FS186" t="str">
            <v>#N/A N/A</v>
          </cell>
          <cell r="FT186" t="str">
            <v>#N/A N/A</v>
          </cell>
          <cell r="FU186" t="str">
            <v>#N/A N/A</v>
          </cell>
          <cell r="FV186" t="str">
            <v>#N/A N/A</v>
          </cell>
          <cell r="FW186" t="str">
            <v>#N/A N/A</v>
          </cell>
          <cell r="FX186" t="str">
            <v>#N/A N/A</v>
          </cell>
          <cell r="FY186" t="str">
            <v>#N/A N/A</v>
          </cell>
          <cell r="FZ186" t="str">
            <v>#N/A N/A</v>
          </cell>
          <cell r="GA186" t="str">
            <v>#N/A N/A</v>
          </cell>
          <cell r="GB186" t="str">
            <v>#N/A N/A</v>
          </cell>
          <cell r="GC186" t="str">
            <v>#N/A N/A</v>
          </cell>
          <cell r="GD186" t="str">
            <v>#N/A N/A</v>
          </cell>
          <cell r="GE186" t="str">
            <v>#N/A N/A</v>
          </cell>
          <cell r="GF186" t="str">
            <v>#N/A N/A</v>
          </cell>
          <cell r="GG186" t="str">
            <v>#N/A N/A</v>
          </cell>
          <cell r="GH186" t="str">
            <v>#N/A N/A</v>
          </cell>
          <cell r="GI186" t="str">
            <v>#N/A N/A</v>
          </cell>
          <cell r="GJ186" t="str">
            <v>#N/A N/A</v>
          </cell>
          <cell r="GK186" t="str">
            <v>#N/A N/A</v>
          </cell>
          <cell r="GL186" t="str">
            <v>#N/A N/A</v>
          </cell>
          <cell r="GM186" t="str">
            <v>#N/A N/A</v>
          </cell>
          <cell r="GN186" t="str">
            <v>#N/A N/A</v>
          </cell>
          <cell r="GO186" t="str">
            <v>#N/A N/A</v>
          </cell>
          <cell r="GP186" t="str">
            <v>#N/A N/A</v>
          </cell>
          <cell r="GQ186" t="str">
            <v>#N/A N/A</v>
          </cell>
          <cell r="GR186" t="str">
            <v>#N/A N/A</v>
          </cell>
          <cell r="GS186" t="str">
            <v>#N/A N/A</v>
          </cell>
          <cell r="GT186" t="str">
            <v>#N/A N/A</v>
          </cell>
          <cell r="GU186" t="str">
            <v>#N/A N/A</v>
          </cell>
          <cell r="GV186" t="str">
            <v>#N/A N/A</v>
          </cell>
          <cell r="GW186" t="str">
            <v>#N/A N/A</v>
          </cell>
          <cell r="GX186" t="str">
            <v>#N/A N/A</v>
          </cell>
          <cell r="GY186" t="str">
            <v>#N/A N/A</v>
          </cell>
          <cell r="GZ186" t="str">
            <v>#N/A N/A</v>
          </cell>
          <cell r="HA186" t="str">
            <v>#N/A N/A</v>
          </cell>
          <cell r="HB186" t="str">
            <v>#N/A N/A</v>
          </cell>
          <cell r="HC186" t="str">
            <v>#N/A N/A</v>
          </cell>
          <cell r="HD186" t="str">
            <v>#N/A N/A</v>
          </cell>
          <cell r="HE186" t="str">
            <v>#N/A N/A</v>
          </cell>
          <cell r="HF186">
            <v>144120.203125</v>
          </cell>
          <cell r="HG186">
            <v>127754.8984375</v>
          </cell>
          <cell r="HH186">
            <v>132670.203125</v>
          </cell>
          <cell r="HI186">
            <v>160812.79999999999</v>
          </cell>
          <cell r="HJ186">
            <v>151676.9</v>
          </cell>
          <cell r="HK186">
            <v>169163.8</v>
          </cell>
          <cell r="HL186">
            <v>205369</v>
          </cell>
          <cell r="HM186">
            <v>207795</v>
          </cell>
          <cell r="HN186">
            <v>206513</v>
          </cell>
          <cell r="HO186">
            <v>207888</v>
          </cell>
          <cell r="HP186">
            <v>205189</v>
          </cell>
          <cell r="HQ186">
            <v>197578</v>
          </cell>
          <cell r="HR186">
            <v>205403</v>
          </cell>
          <cell r="HS186">
            <v>215671</v>
          </cell>
          <cell r="HT186">
            <v>219082</v>
          </cell>
          <cell r="HU186">
            <v>8616588</v>
          </cell>
          <cell r="HV186">
            <v>9270459</v>
          </cell>
          <cell r="HW186">
            <v>9649203</v>
          </cell>
          <cell r="HX186">
            <v>9936363.6999999993</v>
          </cell>
          <cell r="HY186">
            <v>12760285.899999999</v>
          </cell>
          <cell r="HZ186">
            <v>14620510.5</v>
          </cell>
          <cell r="IA186">
            <v>18128442</v>
          </cell>
          <cell r="IB186">
            <v>17461820</v>
          </cell>
          <cell r="IC186">
            <v>18256235</v>
          </cell>
          <cell r="ID186">
            <v>21740947</v>
          </cell>
          <cell r="IE186">
            <v>23261066</v>
          </cell>
          <cell r="IF186">
            <v>25933870</v>
          </cell>
          <cell r="IG186">
            <v>27645828</v>
          </cell>
          <cell r="IH186">
            <v>31292944</v>
          </cell>
          <cell r="II186">
            <v>31558000</v>
          </cell>
          <cell r="IJ186" t="str">
            <v>#N/A N/A</v>
          </cell>
          <cell r="IK186" t="str">
            <v>#N/A N/A</v>
          </cell>
          <cell r="IL186" t="str">
            <v>#N/A N/A</v>
          </cell>
          <cell r="IM186" t="str">
            <v>#N/A N/A</v>
          </cell>
          <cell r="IN186" t="str">
            <v>#N/A N/A</v>
          </cell>
          <cell r="IO186" t="str">
            <v>#N/A N/A</v>
          </cell>
          <cell r="IP186" t="str">
            <v>#N/A N/A</v>
          </cell>
          <cell r="IQ186" t="str">
            <v>#N/A N/A</v>
          </cell>
          <cell r="IR186" t="str">
            <v>#N/A N/A</v>
          </cell>
          <cell r="IS186" t="str">
            <v>#N/A N/A</v>
          </cell>
          <cell r="IT186" t="str">
            <v>#N/A N/A</v>
          </cell>
          <cell r="IU186" t="str">
            <v>#N/A N/A</v>
          </cell>
          <cell r="IV186" t="str">
            <v>#N/A N/A</v>
          </cell>
          <cell r="IW186" t="str">
            <v>#N/A N/A</v>
          </cell>
          <cell r="IX186" t="str">
            <v>#N/A N/A</v>
          </cell>
          <cell r="IY186">
            <v>922737.875</v>
          </cell>
          <cell r="IZ186">
            <v>1129656.5234375</v>
          </cell>
          <cell r="JA186">
            <v>1224185.53125</v>
          </cell>
          <cell r="JB186">
            <v>2002485.8</v>
          </cell>
          <cell r="JC186">
            <v>2451796.7999999998</v>
          </cell>
          <cell r="JD186">
            <v>2834327.5</v>
          </cell>
          <cell r="JE186">
            <v>3913503</v>
          </cell>
          <cell r="JF186">
            <v>3765458</v>
          </cell>
          <cell r="JG186">
            <v>3515202</v>
          </cell>
          <cell r="JH186">
            <v>4642691</v>
          </cell>
          <cell r="JI186">
            <v>4930351</v>
          </cell>
          <cell r="JJ186">
            <v>5950460</v>
          </cell>
          <cell r="JK186">
            <v>6689672</v>
          </cell>
          <cell r="JL186">
            <v>8230889</v>
          </cell>
          <cell r="JM186">
            <v>7815951</v>
          </cell>
          <cell r="JN186">
            <v>7998354.37890625</v>
          </cell>
          <cell r="JO186">
            <v>8574778.73046875</v>
          </cell>
          <cell r="JP186">
            <v>8974669.03125</v>
          </cell>
          <cell r="JQ186">
            <v>9161257.4000000004</v>
          </cell>
          <cell r="JR186">
            <v>11925653.500000002</v>
          </cell>
          <cell r="JS186">
            <v>13569117.299999999</v>
          </cell>
          <cell r="JT186">
            <v>16830699</v>
          </cell>
          <cell r="JU186">
            <v>16069072</v>
          </cell>
          <cell r="JV186">
            <v>16852108</v>
          </cell>
          <cell r="JW186">
            <v>20001772</v>
          </cell>
          <cell r="JX186">
            <v>21254007</v>
          </cell>
          <cell r="JY186">
            <v>23649554</v>
          </cell>
          <cell r="JZ186">
            <v>25110672</v>
          </cell>
          <cell r="KA186">
            <v>28552857</v>
          </cell>
          <cell r="KB186">
            <v>28670589</v>
          </cell>
          <cell r="KC186">
            <v>3.4000000953674316</v>
          </cell>
          <cell r="KD186">
            <v>4.8000001907348633</v>
          </cell>
          <cell r="KE186">
            <v>1.2000000476837158</v>
          </cell>
          <cell r="KF186">
            <v>0</v>
          </cell>
          <cell r="KG186">
            <v>1.7999999999999998</v>
          </cell>
          <cell r="KH186">
            <v>0.5</v>
          </cell>
          <cell r="KI186">
            <v>8</v>
          </cell>
          <cell r="KJ186">
            <v>3</v>
          </cell>
          <cell r="KK186">
            <v>2</v>
          </cell>
          <cell r="KL186">
            <v>2</v>
          </cell>
          <cell r="KM186">
            <v>2</v>
          </cell>
          <cell r="KN186">
            <v>2</v>
          </cell>
          <cell r="KO186">
            <v>2</v>
          </cell>
          <cell r="KP186">
            <v>3</v>
          </cell>
          <cell r="KQ186">
            <v>1</v>
          </cell>
          <cell r="KR186">
            <v>618233.07578134525</v>
          </cell>
          <cell r="KS186">
            <v>695680.78437519062</v>
          </cell>
          <cell r="KT186">
            <v>674533.88750004768</v>
          </cell>
          <cell r="KU186">
            <v>775106.29999999993</v>
          </cell>
          <cell r="KV186">
            <v>834632.39999999991</v>
          </cell>
          <cell r="KW186">
            <v>1051393.2</v>
          </cell>
          <cell r="KX186">
            <v>1297743</v>
          </cell>
          <cell r="KY186">
            <v>1392748</v>
          </cell>
          <cell r="KZ186">
            <v>1404127</v>
          </cell>
          <cell r="LA186">
            <v>1739175</v>
          </cell>
          <cell r="LB186">
            <v>2007059</v>
          </cell>
          <cell r="LC186">
            <v>2284316</v>
          </cell>
          <cell r="LD186">
            <v>2535156</v>
          </cell>
          <cell r="LE186">
            <v>2740087</v>
          </cell>
          <cell r="LF186">
            <v>2887411</v>
          </cell>
          <cell r="LG186">
            <v>-11996.900390625</v>
          </cell>
          <cell r="LH186">
            <v>-6805.2998046875</v>
          </cell>
          <cell r="LI186">
            <v>-12309.7001953125</v>
          </cell>
          <cell r="LJ186">
            <v>-15715.199999999999</v>
          </cell>
          <cell r="LK186">
            <v>-22140.399999999998</v>
          </cell>
          <cell r="LL186">
            <v>-25803.1</v>
          </cell>
          <cell r="LM186">
            <v>-16311</v>
          </cell>
          <cell r="LN186">
            <v>-15325</v>
          </cell>
          <cell r="LO186">
            <v>-27479</v>
          </cell>
          <cell r="LP186">
            <v>-22073</v>
          </cell>
          <cell r="LQ186">
            <v>-17981</v>
          </cell>
          <cell r="LR186">
            <v>-12249</v>
          </cell>
          <cell r="LS186">
            <v>-31513</v>
          </cell>
          <cell r="LT186">
            <v>-31476</v>
          </cell>
          <cell r="LU186">
            <v>-27819</v>
          </cell>
          <cell r="LV186" t="str">
            <v>#N/A N/A</v>
          </cell>
          <cell r="LW186" t="str">
            <v>#N/A N/A</v>
          </cell>
          <cell r="LX186" t="str">
            <v>#N/A N/A</v>
          </cell>
          <cell r="LY186" t="str">
            <v>#N/A N/A</v>
          </cell>
          <cell r="LZ186" t="str">
            <v>#N/A N/A</v>
          </cell>
          <cell r="MA186" t="str">
            <v>#N/A N/A</v>
          </cell>
          <cell r="MB186" t="str">
            <v>#N/A N/A</v>
          </cell>
          <cell r="MC186" t="str">
            <v>#N/A N/A</v>
          </cell>
          <cell r="MD186" t="str">
            <v>#N/A N/A</v>
          </cell>
          <cell r="ME186" t="str">
            <v>#N/A N/A</v>
          </cell>
          <cell r="MF186" t="str">
            <v>#N/A N/A</v>
          </cell>
          <cell r="MG186" t="str">
            <v>#N/A N/A</v>
          </cell>
          <cell r="MH186" t="str">
            <v>#N/A N/A</v>
          </cell>
          <cell r="MI186" t="str">
            <v>#N/A N/A</v>
          </cell>
          <cell r="MJ186" t="str">
            <v>#N/A N/A</v>
          </cell>
          <cell r="MK186" t="str">
            <v>#N/A N/A</v>
          </cell>
          <cell r="ML186" t="str">
            <v>#N/A N/A</v>
          </cell>
          <cell r="MM186" t="str">
            <v>#N/A N/A</v>
          </cell>
          <cell r="MN186" t="str">
            <v>#N/A N/A</v>
          </cell>
          <cell r="MO186" t="str">
            <v>#N/A N/A</v>
          </cell>
          <cell r="MP186" t="str">
            <v>#N/A N/A</v>
          </cell>
          <cell r="MQ186" t="str">
            <v>#N/A N/A</v>
          </cell>
          <cell r="MR186" t="str">
            <v>#N/A N/A</v>
          </cell>
          <cell r="MS186" t="str">
            <v>#N/A N/A</v>
          </cell>
          <cell r="MT186" t="str">
            <v>#N/A N/A</v>
          </cell>
          <cell r="MU186" t="str">
            <v>#N/A N/A</v>
          </cell>
          <cell r="MV186" t="str">
            <v>#N/A N/A</v>
          </cell>
          <cell r="MW186" t="str">
            <v>#N/A N/A</v>
          </cell>
          <cell r="MX186" t="str">
            <v>#N/A N/A</v>
          </cell>
          <cell r="MY186" t="str">
            <v>#N/A N/A</v>
          </cell>
          <cell r="MZ186">
            <v>-97068.6015625</v>
          </cell>
          <cell r="NA186">
            <v>-52632.3984375</v>
          </cell>
          <cell r="NB186">
            <v>-130549.8984375</v>
          </cell>
          <cell r="NC186">
            <v>-152622.5</v>
          </cell>
          <cell r="ND186">
            <v>-149729.60000000001</v>
          </cell>
          <cell r="NE186">
            <v>-161411.29999999999</v>
          </cell>
          <cell r="NF186">
            <v>-264463</v>
          </cell>
          <cell r="NG186">
            <v>-220164</v>
          </cell>
          <cell r="NH186">
            <v>-288669</v>
          </cell>
          <cell r="NI186">
            <v>-279216</v>
          </cell>
          <cell r="NJ186">
            <v>-296802</v>
          </cell>
          <cell r="NK186">
            <v>-343455</v>
          </cell>
          <cell r="NL186">
            <v>-368120</v>
          </cell>
          <cell r="NM186">
            <v>-367444</v>
          </cell>
          <cell r="NN186">
            <v>-366654</v>
          </cell>
          <cell r="NO186">
            <v>22966.599609375</v>
          </cell>
          <cell r="NP186">
            <v>82461.8984375</v>
          </cell>
          <cell r="NQ186">
            <v>93159.296875</v>
          </cell>
          <cell r="NR186">
            <v>73466.5</v>
          </cell>
          <cell r="NS186">
            <v>83479.599999999991</v>
          </cell>
          <cell r="NT186">
            <v>113463.5</v>
          </cell>
          <cell r="NU186">
            <v>213814</v>
          </cell>
          <cell r="NV186">
            <v>32027</v>
          </cell>
          <cell r="NW186">
            <v>30544</v>
          </cell>
          <cell r="NX186">
            <v>30711</v>
          </cell>
          <cell r="NY186">
            <v>30957</v>
          </cell>
          <cell r="NZ186">
            <v>28909</v>
          </cell>
          <cell r="OA186">
            <v>30501</v>
          </cell>
          <cell r="OB186">
            <v>29537</v>
          </cell>
          <cell r="OC186">
            <v>33289</v>
          </cell>
          <cell r="OD186" t="str">
            <v>CLP</v>
          </cell>
        </row>
        <row r="187">
          <cell r="C187" t="str">
            <v>BANCO CRED INVER</v>
          </cell>
          <cell r="D187">
            <v>402238.8125</v>
          </cell>
          <cell r="E187">
            <v>384240.40625</v>
          </cell>
          <cell r="F187">
            <v>486475</v>
          </cell>
          <cell r="G187">
            <v>590628.375</v>
          </cell>
          <cell r="H187">
            <v>716936.875</v>
          </cell>
          <cell r="I187">
            <v>989558.875</v>
          </cell>
          <cell r="J187">
            <v>1301122</v>
          </cell>
          <cell r="K187">
            <v>879256</v>
          </cell>
          <cell r="L187">
            <v>1028342</v>
          </cell>
          <cell r="M187">
            <v>1293566</v>
          </cell>
          <cell r="N187">
            <v>1486967</v>
          </cell>
          <cell r="O187">
            <v>1581421</v>
          </cell>
          <cell r="P187">
            <v>1727569</v>
          </cell>
          <cell r="Q187">
            <v>1772401</v>
          </cell>
          <cell r="R187" t="str">
            <v>#N/A N/A</v>
          </cell>
          <cell r="S187" t="str">
            <v>#N/A N/A</v>
          </cell>
          <cell r="T187" t="str">
            <v>#N/A N/A</v>
          </cell>
          <cell r="U187" t="str">
            <v>#N/A N/A</v>
          </cell>
          <cell r="V187" t="str">
            <v>#N/A N/A</v>
          </cell>
          <cell r="W187" t="str">
            <v>#N/A N/A</v>
          </cell>
          <cell r="X187" t="str">
            <v>#N/A N/A</v>
          </cell>
          <cell r="Y187" t="str">
            <v>#N/A N/A</v>
          </cell>
          <cell r="Z187" t="str">
            <v>#N/A N/A</v>
          </cell>
          <cell r="AA187" t="str">
            <v>#N/A N/A</v>
          </cell>
          <cell r="AB187" t="str">
            <v>#N/A N/A</v>
          </cell>
          <cell r="AC187" t="str">
            <v>#N/A N/A</v>
          </cell>
          <cell r="AD187" t="str">
            <v>#N/A N/A</v>
          </cell>
          <cell r="AE187" t="str">
            <v>#N/A N/A</v>
          </cell>
          <cell r="AF187" t="str">
            <v>#N/A N/A</v>
          </cell>
          <cell r="AG187" t="str">
            <v>#N/A N/A</v>
          </cell>
          <cell r="AH187" t="str">
            <v>#N/A N/A</v>
          </cell>
          <cell r="AI187" t="str">
            <v>#N/A N/A</v>
          </cell>
          <cell r="AJ187" t="str">
            <v>#N/A N/A</v>
          </cell>
          <cell r="AK187" t="str">
            <v>#N/A N/A</v>
          </cell>
          <cell r="AL187" t="str">
            <v>#N/A N/A</v>
          </cell>
          <cell r="AM187" t="str">
            <v>#N/A N/A</v>
          </cell>
          <cell r="AN187" t="str">
            <v>#N/A N/A</v>
          </cell>
          <cell r="AO187" t="str">
            <v>#N/A N/A</v>
          </cell>
          <cell r="AP187" t="str">
            <v>#N/A N/A</v>
          </cell>
          <cell r="AQ187" t="str">
            <v>#N/A N/A</v>
          </cell>
          <cell r="AR187" t="str">
            <v>#N/A N/A</v>
          </cell>
          <cell r="AS187" t="str">
            <v>#N/A N/A</v>
          </cell>
          <cell r="AT187" t="str">
            <v>#N/A N/A</v>
          </cell>
          <cell r="AU187" t="str">
            <v>#N/A N/A</v>
          </cell>
          <cell r="AV187" t="str">
            <v>#N/A N/A</v>
          </cell>
          <cell r="AW187">
            <v>77606.203125</v>
          </cell>
          <cell r="AX187">
            <v>97626.296875</v>
          </cell>
          <cell r="AY187">
            <v>114335.3984375</v>
          </cell>
          <cell r="AZ187">
            <v>132870.203125</v>
          </cell>
          <cell r="BA187">
            <v>151453.90625</v>
          </cell>
          <cell r="BB187">
            <v>163268.59375</v>
          </cell>
          <cell r="BC187">
            <v>175596</v>
          </cell>
          <cell r="BD187">
            <v>188445</v>
          </cell>
          <cell r="BE187">
            <v>254233</v>
          </cell>
          <cell r="BF187">
            <v>303877</v>
          </cell>
          <cell r="BG187">
            <v>320544</v>
          </cell>
          <cell r="BH187">
            <v>354570</v>
          </cell>
          <cell r="BI187">
            <v>403870</v>
          </cell>
          <cell r="BJ187">
            <v>387217</v>
          </cell>
          <cell r="BK187" t="str">
            <v>#N/A N/A</v>
          </cell>
          <cell r="BL187">
            <v>327028.90625</v>
          </cell>
          <cell r="BM187">
            <v>273298.5</v>
          </cell>
          <cell r="BN187">
            <v>364047.5</v>
          </cell>
          <cell r="BO187">
            <v>481490.1875</v>
          </cell>
          <cell r="BP187">
            <v>591987.625</v>
          </cell>
          <cell r="BQ187">
            <v>841290.375</v>
          </cell>
          <cell r="BR187">
            <v>1159985</v>
          </cell>
          <cell r="BS187">
            <v>583333</v>
          </cell>
          <cell r="BT187">
            <v>715967</v>
          </cell>
          <cell r="BU187">
            <v>952532</v>
          </cell>
          <cell r="BV187">
            <v>1085374</v>
          </cell>
          <cell r="BW187">
            <v>1143023</v>
          </cell>
          <cell r="BX187">
            <v>1279491</v>
          </cell>
          <cell r="BY187">
            <v>1294534</v>
          </cell>
          <cell r="BZ187" t="str">
            <v>#N/A N/A</v>
          </cell>
          <cell r="CA187" t="str">
            <v>#N/A N/A</v>
          </cell>
          <cell r="CB187" t="str">
            <v>#N/A N/A</v>
          </cell>
          <cell r="CC187" t="str">
            <v>#N/A N/A</v>
          </cell>
          <cell r="CD187" t="str">
            <v>#N/A N/A</v>
          </cell>
          <cell r="CE187" t="str">
            <v>#N/A N/A</v>
          </cell>
          <cell r="CF187" t="str">
            <v>#N/A N/A</v>
          </cell>
          <cell r="CG187" t="str">
            <v>#N/A N/A</v>
          </cell>
          <cell r="CH187" t="str">
            <v>#N/A N/A</v>
          </cell>
          <cell r="CI187" t="str">
            <v>#N/A N/A</v>
          </cell>
          <cell r="CJ187" t="str">
            <v>#N/A N/A</v>
          </cell>
          <cell r="CK187" t="str">
            <v>#N/A N/A</v>
          </cell>
          <cell r="CL187" t="str">
            <v>#N/A N/A</v>
          </cell>
          <cell r="CM187" t="str">
            <v>#N/A N/A</v>
          </cell>
          <cell r="CN187" t="str">
            <v>#N/A N/A</v>
          </cell>
          <cell r="CO187" t="str">
            <v>#N/A N/A</v>
          </cell>
          <cell r="CP187">
            <v>68876.603515625</v>
          </cell>
          <cell r="CQ187">
            <v>88672.0966796875</v>
          </cell>
          <cell r="CR187">
            <v>106747.49853515625</v>
          </cell>
          <cell r="CS187">
            <v>124719.9033203125</v>
          </cell>
          <cell r="CT187">
            <v>142717.005859375</v>
          </cell>
          <cell r="CU187">
            <v>162092.09375</v>
          </cell>
          <cell r="CV187">
            <v>183337</v>
          </cell>
          <cell r="CW187">
            <v>191421</v>
          </cell>
          <cell r="CX187">
            <v>261284</v>
          </cell>
          <cell r="CY187">
            <v>312359</v>
          </cell>
          <cell r="CZ187">
            <v>327103</v>
          </cell>
          <cell r="DA187">
            <v>362429</v>
          </cell>
          <cell r="DB187">
            <v>413972</v>
          </cell>
          <cell r="DC187">
            <v>400712</v>
          </cell>
          <cell r="DD187" t="str">
            <v>#N/A N/A</v>
          </cell>
          <cell r="DE187">
            <v>11399.2001953125</v>
          </cell>
          <cell r="DF187">
            <v>14989.900390625</v>
          </cell>
          <cell r="DG187">
            <v>18050.900390625</v>
          </cell>
          <cell r="DH187">
            <v>19035.099609375</v>
          </cell>
          <cell r="DI187">
            <v>22564</v>
          </cell>
          <cell r="DJ187">
            <v>26715.69921875</v>
          </cell>
          <cell r="DK187">
            <v>31280</v>
          </cell>
          <cell r="DL187">
            <v>30647</v>
          </cell>
          <cell r="DM187">
            <v>39204</v>
          </cell>
          <cell r="DN187">
            <v>51090</v>
          </cell>
          <cell r="DO187">
            <v>55847</v>
          </cell>
          <cell r="DP187">
            <v>62135</v>
          </cell>
          <cell r="DQ187">
            <v>71000</v>
          </cell>
          <cell r="DR187">
            <v>69889</v>
          </cell>
          <cell r="DS187" t="str">
            <v>#N/A N/A</v>
          </cell>
          <cell r="DT187">
            <v>57477.3984375</v>
          </cell>
          <cell r="DU187">
            <v>73682.203125</v>
          </cell>
          <cell r="DV187">
            <v>88696.6015625</v>
          </cell>
          <cell r="DW187">
            <v>105684.796875</v>
          </cell>
          <cell r="DX187">
            <v>120153</v>
          </cell>
          <cell r="DY187">
            <v>135376.40625</v>
          </cell>
          <cell r="DZ187">
            <v>152057</v>
          </cell>
          <cell r="EA187">
            <v>160774</v>
          </cell>
          <cell r="EB187">
            <v>222080</v>
          </cell>
          <cell r="EC187">
            <v>261269</v>
          </cell>
          <cell r="ED187">
            <v>271256</v>
          </cell>
          <cell r="EE187">
            <v>300294</v>
          </cell>
          <cell r="EF187">
            <v>342972</v>
          </cell>
          <cell r="EG187">
            <v>330823</v>
          </cell>
          <cell r="EH187" t="str">
            <v>#N/A N/A</v>
          </cell>
          <cell r="EI187">
            <v>459032.40625</v>
          </cell>
          <cell r="EJ187">
            <v>553887.625</v>
          </cell>
          <cell r="EK187">
            <v>746441</v>
          </cell>
          <cell r="EL187">
            <v>537130.6875</v>
          </cell>
          <cell r="EM187">
            <v>862959.625</v>
          </cell>
          <cell r="EN187">
            <v>649082.3125</v>
          </cell>
          <cell r="EO187">
            <v>746375</v>
          </cell>
          <cell r="EP187">
            <v>1477444</v>
          </cell>
          <cell r="EQ187">
            <v>1353656</v>
          </cell>
          <cell r="ER187">
            <v>1475054</v>
          </cell>
          <cell r="ES187">
            <v>1854015</v>
          </cell>
          <cell r="ET187">
            <v>1959779</v>
          </cell>
          <cell r="EU187">
            <v>2488646</v>
          </cell>
          <cell r="EV187">
            <v>1707102</v>
          </cell>
          <cell r="EW187" t="str">
            <v>#N/A N/A</v>
          </cell>
          <cell r="EX187">
            <v>966583.8125</v>
          </cell>
          <cell r="EY187">
            <v>444139.59375</v>
          </cell>
          <cell r="EZ187">
            <v>501837.8125</v>
          </cell>
          <cell r="FA187">
            <v>465717</v>
          </cell>
          <cell r="FB187">
            <v>845945.8125</v>
          </cell>
          <cell r="FC187">
            <v>1019684.3125</v>
          </cell>
          <cell r="FD187">
            <v>1452092</v>
          </cell>
          <cell r="FE187">
            <v>1951298</v>
          </cell>
          <cell r="FF187">
            <v>1346687</v>
          </cell>
          <cell r="FG187">
            <v>2072068</v>
          </cell>
          <cell r="FH187">
            <v>1994900</v>
          </cell>
          <cell r="FI187">
            <v>1976887</v>
          </cell>
          <cell r="FJ187">
            <v>2086992</v>
          </cell>
          <cell r="FK187">
            <v>3706013</v>
          </cell>
          <cell r="FL187" t="str">
            <v>#N/A N/A</v>
          </cell>
          <cell r="FM187" t="str">
            <v>#N/A N/A</v>
          </cell>
          <cell r="FN187" t="str">
            <v>#N/A N/A</v>
          </cell>
          <cell r="FO187" t="str">
            <v>#N/A N/A</v>
          </cell>
          <cell r="FP187" t="str">
            <v>#N/A N/A</v>
          </cell>
          <cell r="FQ187" t="str">
            <v>#N/A N/A</v>
          </cell>
          <cell r="FR187" t="str">
            <v>#N/A N/A</v>
          </cell>
          <cell r="FS187" t="str">
            <v>#N/A N/A</v>
          </cell>
          <cell r="FT187" t="str">
            <v>#N/A N/A</v>
          </cell>
          <cell r="FU187" t="str">
            <v>#N/A N/A</v>
          </cell>
          <cell r="FV187" t="str">
            <v>#N/A N/A</v>
          </cell>
          <cell r="FW187" t="str">
            <v>#N/A N/A</v>
          </cell>
          <cell r="FX187" t="str">
            <v>#N/A N/A</v>
          </cell>
          <cell r="FY187" t="str">
            <v>#N/A N/A</v>
          </cell>
          <cell r="FZ187" t="str">
            <v>#N/A N/A</v>
          </cell>
          <cell r="GA187" t="str">
            <v>#N/A N/A</v>
          </cell>
          <cell r="GB187" t="str">
            <v>#N/A N/A</v>
          </cell>
          <cell r="GC187" t="str">
            <v>#N/A N/A</v>
          </cell>
          <cell r="GD187" t="str">
            <v>#N/A N/A</v>
          </cell>
          <cell r="GE187" t="str">
            <v>#N/A N/A</v>
          </cell>
          <cell r="GF187" t="str">
            <v>#N/A N/A</v>
          </cell>
          <cell r="GG187" t="str">
            <v>#N/A N/A</v>
          </cell>
          <cell r="GH187" t="str">
            <v>#N/A N/A</v>
          </cell>
          <cell r="GI187" t="str">
            <v>#N/A N/A</v>
          </cell>
          <cell r="GJ187" t="str">
            <v>#N/A N/A</v>
          </cell>
          <cell r="GK187" t="str">
            <v>#N/A N/A</v>
          </cell>
          <cell r="GL187" t="str">
            <v>#N/A N/A</v>
          </cell>
          <cell r="GM187" t="str">
            <v>#N/A N/A</v>
          </cell>
          <cell r="GN187" t="str">
            <v>#N/A N/A</v>
          </cell>
          <cell r="GO187" t="str">
            <v>#N/A N/A</v>
          </cell>
          <cell r="GP187" t="str">
            <v>#N/A N/A</v>
          </cell>
          <cell r="GQ187" t="str">
            <v>#N/A N/A</v>
          </cell>
          <cell r="GR187" t="str">
            <v>#N/A N/A</v>
          </cell>
          <cell r="GS187" t="str">
            <v>#N/A N/A</v>
          </cell>
          <cell r="GT187" t="str">
            <v>#N/A N/A</v>
          </cell>
          <cell r="GU187" t="str">
            <v>#N/A N/A</v>
          </cell>
          <cell r="GV187" t="str">
            <v>#N/A N/A</v>
          </cell>
          <cell r="GW187" t="str">
            <v>#N/A N/A</v>
          </cell>
          <cell r="GX187" t="str">
            <v>#N/A N/A</v>
          </cell>
          <cell r="GY187" t="str">
            <v>#N/A N/A</v>
          </cell>
          <cell r="GZ187" t="str">
            <v>#N/A N/A</v>
          </cell>
          <cell r="HA187" t="str">
            <v>#N/A N/A</v>
          </cell>
          <cell r="HB187" t="str">
            <v>#N/A N/A</v>
          </cell>
          <cell r="HC187" t="str">
            <v>#N/A N/A</v>
          </cell>
          <cell r="HD187" t="str">
            <v>#N/A N/A</v>
          </cell>
          <cell r="HE187" t="str">
            <v>#N/A N/A</v>
          </cell>
          <cell r="HF187">
            <v>99190</v>
          </cell>
          <cell r="HG187">
            <v>92737.203125</v>
          </cell>
          <cell r="HH187">
            <v>103850.3984375</v>
          </cell>
          <cell r="HI187">
            <v>109861.296875</v>
          </cell>
          <cell r="HJ187">
            <v>133594.59375</v>
          </cell>
          <cell r="HK187">
            <v>148547.40625</v>
          </cell>
          <cell r="HL187">
            <v>179717</v>
          </cell>
          <cell r="HM187">
            <v>202640</v>
          </cell>
          <cell r="HN187">
            <v>208409</v>
          </cell>
          <cell r="HO187">
            <v>206411</v>
          </cell>
          <cell r="HP187">
            <v>205057</v>
          </cell>
          <cell r="HQ187">
            <v>233019</v>
          </cell>
          <cell r="HR187">
            <v>230785</v>
          </cell>
          <cell r="HS187">
            <v>282556</v>
          </cell>
          <cell r="HT187" t="str">
            <v>#N/A N/A</v>
          </cell>
          <cell r="HU187">
            <v>5006565</v>
          </cell>
          <cell r="HV187">
            <v>5589626.5</v>
          </cell>
          <cell r="HW187">
            <v>6864532</v>
          </cell>
          <cell r="HX187">
            <v>7836445.5</v>
          </cell>
          <cell r="HY187">
            <v>9148002</v>
          </cell>
          <cell r="HZ187">
            <v>10679305</v>
          </cell>
          <cell r="IA187">
            <v>12796372</v>
          </cell>
          <cell r="IB187">
            <v>13121522</v>
          </cell>
          <cell r="IC187">
            <v>13204174</v>
          </cell>
          <cell r="ID187">
            <v>16109661</v>
          </cell>
          <cell r="IE187">
            <v>17926578</v>
          </cell>
          <cell r="IF187">
            <v>20246669</v>
          </cell>
          <cell r="IG187">
            <v>23803168</v>
          </cell>
          <cell r="IH187">
            <v>28684401</v>
          </cell>
          <cell r="II187" t="str">
            <v>#N/A N/A</v>
          </cell>
          <cell r="IJ187" t="str">
            <v>#N/A N/A</v>
          </cell>
          <cell r="IK187" t="str">
            <v>#N/A N/A</v>
          </cell>
          <cell r="IL187" t="str">
            <v>#N/A N/A</v>
          </cell>
          <cell r="IM187" t="str">
            <v>#N/A N/A</v>
          </cell>
          <cell r="IN187" t="str">
            <v>#N/A N/A</v>
          </cell>
          <cell r="IO187" t="str">
            <v>#N/A N/A</v>
          </cell>
          <cell r="IP187" t="str">
            <v>#N/A N/A</v>
          </cell>
          <cell r="IQ187" t="str">
            <v>#N/A N/A</v>
          </cell>
          <cell r="IR187" t="str">
            <v>#N/A N/A</v>
          </cell>
          <cell r="IS187" t="str">
            <v>#N/A N/A</v>
          </cell>
          <cell r="IT187" t="str">
            <v>#N/A N/A</v>
          </cell>
          <cell r="IU187" t="str">
            <v>#N/A N/A</v>
          </cell>
          <cell r="IV187" t="str">
            <v>#N/A N/A</v>
          </cell>
          <cell r="IW187" t="str">
            <v>#N/A N/A</v>
          </cell>
          <cell r="IX187" t="str">
            <v>#N/A N/A</v>
          </cell>
          <cell r="IY187">
            <v>716981.59375</v>
          </cell>
          <cell r="IZ187">
            <v>901063.703125</v>
          </cell>
          <cell r="JA187">
            <v>1132070.46875</v>
          </cell>
          <cell r="JB187">
            <v>1170006.21875</v>
          </cell>
          <cell r="JC187">
            <v>1524145.171875</v>
          </cell>
          <cell r="JD187">
            <v>1907405.84375</v>
          </cell>
          <cell r="JE187">
            <v>3040919</v>
          </cell>
          <cell r="JF187">
            <v>3741244</v>
          </cell>
          <cell r="JG187">
            <v>2965332</v>
          </cell>
          <cell r="JH187">
            <v>3942966</v>
          </cell>
          <cell r="JI187">
            <v>4814648</v>
          </cell>
          <cell r="JJ187">
            <v>5373807</v>
          </cell>
          <cell r="JK187">
            <v>6176377</v>
          </cell>
          <cell r="JL187">
            <v>7064614</v>
          </cell>
          <cell r="JM187" t="str">
            <v>#N/A N/A</v>
          </cell>
          <cell r="JN187">
            <v>4694422.9921875</v>
          </cell>
          <cell r="JO187">
            <v>5228090.40625</v>
          </cell>
          <cell r="JP187">
            <v>6438645.171875</v>
          </cell>
          <cell r="JQ187">
            <v>7335570.515625</v>
          </cell>
          <cell r="JR187">
            <v>8560401.9765625</v>
          </cell>
          <cell r="JS187">
            <v>9975369.25</v>
          </cell>
          <cell r="JT187">
            <v>12006121</v>
          </cell>
          <cell r="JU187">
            <v>12225369</v>
          </cell>
          <cell r="JV187">
            <v>12165008</v>
          </cell>
          <cell r="JW187">
            <v>14887612</v>
          </cell>
          <cell r="JX187">
            <v>16506621</v>
          </cell>
          <cell r="JY187">
            <v>18664569</v>
          </cell>
          <cell r="JZ187">
            <v>22002204</v>
          </cell>
          <cell r="KA187">
            <v>26683876</v>
          </cell>
          <cell r="KB187" t="str">
            <v>#N/A N/A</v>
          </cell>
          <cell r="KC187">
            <v>0.60000002384185791</v>
          </cell>
          <cell r="KD187">
            <v>0.80000001192092896</v>
          </cell>
          <cell r="KE187">
            <v>0.60000002384185791</v>
          </cell>
          <cell r="KF187">
            <v>0.89999997615814209</v>
          </cell>
          <cell r="KG187">
            <v>1.2999999523162842</v>
          </cell>
          <cell r="KH187">
            <v>1.5</v>
          </cell>
          <cell r="KI187">
            <v>1</v>
          </cell>
          <cell r="KJ187">
            <v>3</v>
          </cell>
          <cell r="KK187">
            <v>6</v>
          </cell>
          <cell r="KL187">
            <v>4</v>
          </cell>
          <cell r="KM187">
            <v>1</v>
          </cell>
          <cell r="KN187">
            <v>1</v>
          </cell>
          <cell r="KO187">
            <v>1</v>
          </cell>
          <cell r="KP187">
            <v>238</v>
          </cell>
          <cell r="KQ187" t="str">
            <v>#N/A N/A</v>
          </cell>
          <cell r="KR187">
            <v>312141.79531252384</v>
          </cell>
          <cell r="KS187">
            <v>361536.50312501186</v>
          </cell>
          <cell r="KT187">
            <v>425886.80312502384</v>
          </cell>
          <cell r="KU187">
            <v>500875.2984374761</v>
          </cell>
          <cell r="KV187">
            <v>587599.7921874522</v>
          </cell>
          <cell r="KW187">
            <v>703935.8125</v>
          </cell>
          <cell r="KX187">
            <v>790251</v>
          </cell>
          <cell r="KY187">
            <v>896153</v>
          </cell>
          <cell r="KZ187">
            <v>1039166</v>
          </cell>
          <cell r="LA187">
            <v>1222049</v>
          </cell>
          <cell r="LB187">
            <v>1419957</v>
          </cell>
          <cell r="LC187">
            <v>1582100</v>
          </cell>
          <cell r="LD187">
            <v>1800964</v>
          </cell>
          <cell r="LE187">
            <v>2000525</v>
          </cell>
          <cell r="LF187" t="str">
            <v>#N/A N/A</v>
          </cell>
          <cell r="LG187">
            <v>-6722.39990234375</v>
          </cell>
          <cell r="LH187">
            <v>-11359.5</v>
          </cell>
          <cell r="LI187">
            <v>-16066.599609375</v>
          </cell>
          <cell r="LJ187">
            <v>-11827.7001953125</v>
          </cell>
          <cell r="LK187">
            <v>-33354.1015625</v>
          </cell>
          <cell r="LL187">
            <v>-16781.099609375</v>
          </cell>
          <cell r="LM187">
            <v>-37662</v>
          </cell>
          <cell r="LN187">
            <v>-45604</v>
          </cell>
          <cell r="LO187">
            <v>-55493</v>
          </cell>
          <cell r="LP187">
            <v>-109519</v>
          </cell>
          <cell r="LQ187">
            <v>-20316</v>
          </cell>
          <cell r="LR187">
            <v>-69401</v>
          </cell>
          <cell r="LS187">
            <v>-27098</v>
          </cell>
          <cell r="LT187">
            <v>-18858</v>
          </cell>
          <cell r="LU187" t="str">
            <v>#N/A N/A</v>
          </cell>
          <cell r="LV187" t="str">
            <v>#N/A N/A</v>
          </cell>
          <cell r="LW187" t="str">
            <v>#N/A N/A</v>
          </cell>
          <cell r="LX187" t="str">
            <v>#N/A N/A</v>
          </cell>
          <cell r="LY187" t="str">
            <v>#N/A N/A</v>
          </cell>
          <cell r="LZ187" t="str">
            <v>#N/A N/A</v>
          </cell>
          <cell r="MA187" t="str">
            <v>#N/A N/A</v>
          </cell>
          <cell r="MB187" t="str">
            <v>#N/A N/A</v>
          </cell>
          <cell r="MC187" t="str">
            <v>#N/A N/A</v>
          </cell>
          <cell r="MD187" t="str">
            <v>#N/A N/A</v>
          </cell>
          <cell r="ME187" t="str">
            <v>#N/A N/A</v>
          </cell>
          <cell r="MF187" t="str">
            <v>#N/A N/A</v>
          </cell>
          <cell r="MG187">
            <v>474857</v>
          </cell>
          <cell r="MH187">
            <v>465729</v>
          </cell>
          <cell r="MI187" t="str">
            <v>#N/A N/A</v>
          </cell>
          <cell r="MJ187" t="str">
            <v>#N/A N/A</v>
          </cell>
          <cell r="MK187" t="str">
            <v>#N/A N/A</v>
          </cell>
          <cell r="ML187" t="str">
            <v>#N/A N/A</v>
          </cell>
          <cell r="MM187" t="str">
            <v>#N/A N/A</v>
          </cell>
          <cell r="MN187" t="str">
            <v>#N/A N/A</v>
          </cell>
          <cell r="MO187" t="str">
            <v>#N/A N/A</v>
          </cell>
          <cell r="MP187" t="str">
            <v>#N/A N/A</v>
          </cell>
          <cell r="MQ187" t="str">
            <v>#N/A N/A</v>
          </cell>
          <cell r="MR187" t="str">
            <v>#N/A N/A</v>
          </cell>
          <cell r="MS187" t="str">
            <v>#N/A N/A</v>
          </cell>
          <cell r="MT187" t="str">
            <v>#N/A N/A</v>
          </cell>
          <cell r="MU187">
            <v>-55847</v>
          </cell>
          <cell r="MV187">
            <v>62135</v>
          </cell>
          <cell r="MW187">
            <v>71000</v>
          </cell>
          <cell r="MX187">
            <v>69889</v>
          </cell>
          <cell r="MY187" t="str">
            <v>#N/A N/A</v>
          </cell>
          <cell r="MZ187">
            <v>-26291.80078125</v>
          </cell>
          <cell r="NA187">
            <v>-27385.599609375</v>
          </cell>
          <cell r="NB187">
            <v>-34467.69921875</v>
          </cell>
          <cell r="NC187">
            <v>-43079.6015625</v>
          </cell>
          <cell r="ND187">
            <v>-50369.3984375</v>
          </cell>
          <cell r="NE187">
            <v>-58016.19921875</v>
          </cell>
          <cell r="NF187">
            <v>-61294</v>
          </cell>
          <cell r="NG187">
            <v>-46464</v>
          </cell>
          <cell r="NH187">
            <v>-50695</v>
          </cell>
          <cell r="NI187">
            <v>-72175</v>
          </cell>
          <cell r="NJ187">
            <v>-86073</v>
          </cell>
          <cell r="NK187">
            <v>-91565</v>
          </cell>
          <cell r="NL187">
            <v>-135039</v>
          </cell>
          <cell r="NM187">
            <v>-108702</v>
          </cell>
          <cell r="NN187" t="str">
            <v>#N/A N/A</v>
          </cell>
          <cell r="NO187">
            <v>46387.30078125</v>
          </cell>
          <cell r="NP187">
            <v>58510</v>
          </cell>
          <cell r="NQ187">
            <v>51305</v>
          </cell>
          <cell r="NR187">
            <v>43328.30078125</v>
          </cell>
          <cell r="NS187">
            <v>46484.3984375</v>
          </cell>
          <cell r="NT187">
            <v>73329.3984375</v>
          </cell>
          <cell r="NU187">
            <v>120697</v>
          </cell>
          <cell r="NV187">
            <v>26897</v>
          </cell>
          <cell r="NW187">
            <v>36716</v>
          </cell>
          <cell r="NX187">
            <v>37521</v>
          </cell>
          <cell r="NY187">
            <v>38850</v>
          </cell>
          <cell r="NZ187">
            <v>40428</v>
          </cell>
          <cell r="OA187">
            <v>40860</v>
          </cell>
          <cell r="OB187">
            <v>43450</v>
          </cell>
          <cell r="OC187" t="str">
            <v>#N/A N/A</v>
          </cell>
          <cell r="OD187" t="str">
            <v>CLP</v>
          </cell>
        </row>
        <row r="188">
          <cell r="C188" t="str">
            <v>TECNOGLASS INC</v>
          </cell>
          <cell r="D188" t="str">
            <v>#N/A N/A</v>
          </cell>
          <cell r="E188" t="str">
            <v>#N/A N/A</v>
          </cell>
          <cell r="F188" t="str">
            <v>#N/A N/A</v>
          </cell>
          <cell r="G188" t="str">
            <v>#N/A N/A</v>
          </cell>
          <cell r="H188" t="str">
            <v>#N/A N/A</v>
          </cell>
          <cell r="I188" t="str">
            <v>#N/A N/A</v>
          </cell>
          <cell r="J188" t="str">
            <v>#N/A N/A</v>
          </cell>
          <cell r="K188" t="str">
            <v>#N/A N/A</v>
          </cell>
          <cell r="L188" t="str">
            <v>#N/A N/A</v>
          </cell>
          <cell r="M188" t="str">
            <v>#N/A N/A</v>
          </cell>
          <cell r="N188" t="str">
            <v>#N/A N/A</v>
          </cell>
          <cell r="O188">
            <v>0</v>
          </cell>
          <cell r="P188">
            <v>197.452</v>
          </cell>
          <cell r="Q188">
            <v>238.833</v>
          </cell>
          <cell r="R188" t="str">
            <v>#N/A N/A</v>
          </cell>
          <cell r="S188" t="str">
            <v>#N/A N/A</v>
          </cell>
          <cell r="T188" t="str">
            <v>#N/A N/A</v>
          </cell>
          <cell r="U188" t="str">
            <v>#N/A N/A</v>
          </cell>
          <cell r="V188" t="str">
            <v>#N/A N/A</v>
          </cell>
          <cell r="W188" t="str">
            <v>#N/A N/A</v>
          </cell>
          <cell r="X188" t="str">
            <v>#N/A N/A</v>
          </cell>
          <cell r="Y188" t="str">
            <v>#N/A N/A</v>
          </cell>
          <cell r="Z188" t="str">
            <v>#N/A N/A</v>
          </cell>
          <cell r="AA188" t="str">
            <v>#N/A N/A</v>
          </cell>
          <cell r="AB188" t="str">
            <v>#N/A N/A</v>
          </cell>
          <cell r="AC188" t="str">
            <v>#N/A N/A</v>
          </cell>
          <cell r="AD188">
            <v>0</v>
          </cell>
          <cell r="AE188">
            <v>131.15600000000001</v>
          </cell>
          <cell r="AF188">
            <v>153.25199999999998</v>
          </cell>
          <cell r="AG188" t="str">
            <v>#N/A N/A</v>
          </cell>
          <cell r="AH188" t="str">
            <v>#N/A N/A</v>
          </cell>
          <cell r="AI188" t="str">
            <v>#N/A N/A</v>
          </cell>
          <cell r="AJ188" t="str">
            <v>#N/A N/A</v>
          </cell>
          <cell r="AK188" t="str">
            <v>#N/A N/A</v>
          </cell>
          <cell r="AL188" t="str">
            <v>#N/A N/A</v>
          </cell>
          <cell r="AM188" t="str">
            <v>#N/A N/A</v>
          </cell>
          <cell r="AN188" t="str">
            <v>#N/A N/A</v>
          </cell>
          <cell r="AO188" t="str">
            <v>#N/A N/A</v>
          </cell>
          <cell r="AP188" t="str">
            <v>#N/A N/A</v>
          </cell>
          <cell r="AQ188" t="str">
            <v>#N/A N/A</v>
          </cell>
          <cell r="AR188" t="str">
            <v>#N/A N/A</v>
          </cell>
          <cell r="AS188">
            <v>-0.43827100000000002</v>
          </cell>
          <cell r="AT188">
            <v>35.774000000000001</v>
          </cell>
          <cell r="AU188">
            <v>50.951000000000001</v>
          </cell>
          <cell r="AV188" t="str">
            <v>#N/A N/A</v>
          </cell>
          <cell r="AW188" t="str">
            <v>#N/A N/A</v>
          </cell>
          <cell r="AX188" t="str">
            <v>#N/A N/A</v>
          </cell>
          <cell r="AY188" t="str">
            <v>#N/A N/A</v>
          </cell>
          <cell r="AZ188" t="str">
            <v>#N/A N/A</v>
          </cell>
          <cell r="BA188" t="str">
            <v>#N/A N/A</v>
          </cell>
          <cell r="BB188" t="str">
            <v>#N/A N/A</v>
          </cell>
          <cell r="BC188" t="str">
            <v>#N/A N/A</v>
          </cell>
          <cell r="BD188" t="str">
            <v>#N/A N/A</v>
          </cell>
          <cell r="BE188" t="str">
            <v>#N/A N/A</v>
          </cell>
          <cell r="BF188" t="str">
            <v>#N/A N/A</v>
          </cell>
          <cell r="BG188" t="str">
            <v>#N/A N/A</v>
          </cell>
          <cell r="BH188">
            <v>-0.43827099999999997</v>
          </cell>
          <cell r="BI188">
            <v>27.231999999999999</v>
          </cell>
          <cell r="BJ188">
            <v>39.082000000000001</v>
          </cell>
          <cell r="BK188" t="str">
            <v>#N/A N/A</v>
          </cell>
          <cell r="BL188" t="str">
            <v>#N/A N/A</v>
          </cell>
          <cell r="BM188" t="str">
            <v>#N/A N/A</v>
          </cell>
          <cell r="BN188" t="str">
            <v>#N/A N/A</v>
          </cell>
          <cell r="BO188" t="str">
            <v>#N/A N/A</v>
          </cell>
          <cell r="BP188" t="str">
            <v>#N/A N/A</v>
          </cell>
          <cell r="BQ188" t="str">
            <v>#N/A N/A</v>
          </cell>
          <cell r="BR188" t="str">
            <v>#N/A N/A</v>
          </cell>
          <cell r="BS188" t="str">
            <v>#N/A N/A</v>
          </cell>
          <cell r="BT188" t="str">
            <v>#N/A N/A</v>
          </cell>
          <cell r="BU188" t="str">
            <v>#N/A N/A</v>
          </cell>
          <cell r="BV188" t="str">
            <v>#N/A N/A</v>
          </cell>
          <cell r="BW188">
            <v>2.7990999999999999E-2</v>
          </cell>
          <cell r="BX188">
            <v>0</v>
          </cell>
          <cell r="BY188">
            <v>0</v>
          </cell>
          <cell r="BZ188" t="str">
            <v>#N/A N/A</v>
          </cell>
          <cell r="CA188" t="str">
            <v>#N/A N/A</v>
          </cell>
          <cell r="CB188" t="str">
            <v>#N/A N/A</v>
          </cell>
          <cell r="CC188" t="str">
            <v>#N/A N/A</v>
          </cell>
          <cell r="CD188" t="str">
            <v>#N/A N/A</v>
          </cell>
          <cell r="CE188" t="str">
            <v>#N/A N/A</v>
          </cell>
          <cell r="CF188" t="str">
            <v>#N/A N/A</v>
          </cell>
          <cell r="CG188" t="str">
            <v>#N/A N/A</v>
          </cell>
          <cell r="CH188" t="str">
            <v>#N/A N/A</v>
          </cell>
          <cell r="CI188" t="str">
            <v>#N/A N/A</v>
          </cell>
          <cell r="CJ188" t="str">
            <v>#N/A N/A</v>
          </cell>
          <cell r="CK188" t="str">
            <v>#N/A N/A</v>
          </cell>
          <cell r="CL188">
            <v>0</v>
          </cell>
          <cell r="CM188">
            <v>8.9</v>
          </cell>
          <cell r="CN188">
            <v>9.2739999999999991</v>
          </cell>
          <cell r="CO188" t="str">
            <v>#N/A N/A</v>
          </cell>
          <cell r="CP188" t="str">
            <v>#N/A N/A</v>
          </cell>
          <cell r="CQ188" t="str">
            <v>#N/A N/A</v>
          </cell>
          <cell r="CR188" t="str">
            <v>#N/A N/A</v>
          </cell>
          <cell r="CS188" t="str">
            <v>#N/A N/A</v>
          </cell>
          <cell r="CT188" t="str">
            <v>#N/A N/A</v>
          </cell>
          <cell r="CU188" t="str">
            <v>#N/A N/A</v>
          </cell>
          <cell r="CV188" t="str">
            <v>#N/A N/A</v>
          </cell>
          <cell r="CW188" t="str">
            <v>#N/A N/A</v>
          </cell>
          <cell r="CX188" t="str">
            <v>#N/A N/A</v>
          </cell>
          <cell r="CY188" t="str">
            <v>#N/A N/A</v>
          </cell>
          <cell r="CZ188" t="str">
            <v>#N/A N/A</v>
          </cell>
          <cell r="DA188">
            <v>-11.37928</v>
          </cell>
          <cell r="DB188">
            <v>18.048999999999999</v>
          </cell>
          <cell r="DC188">
            <v>7.9260000000000002</v>
          </cell>
          <cell r="DD188" t="str">
            <v>#N/A N/A</v>
          </cell>
          <cell r="DE188" t="str">
            <v>#N/A N/A</v>
          </cell>
          <cell r="DF188" t="str">
            <v>#N/A N/A</v>
          </cell>
          <cell r="DG188" t="str">
            <v>#N/A N/A</v>
          </cell>
          <cell r="DH188" t="str">
            <v>#N/A N/A</v>
          </cell>
          <cell r="DI188" t="str">
            <v>#N/A N/A</v>
          </cell>
          <cell r="DJ188" t="str">
            <v>#N/A N/A</v>
          </cell>
          <cell r="DK188" t="str">
            <v>#N/A N/A</v>
          </cell>
          <cell r="DL188" t="str">
            <v>#N/A N/A</v>
          </cell>
          <cell r="DM188" t="str">
            <v>#N/A N/A</v>
          </cell>
          <cell r="DN188" t="str">
            <v>#N/A N/A</v>
          </cell>
          <cell r="DO188" t="str">
            <v>#N/A N/A</v>
          </cell>
          <cell r="DP188">
            <v>0</v>
          </cell>
          <cell r="DQ188">
            <v>8.5380000000000003</v>
          </cell>
          <cell r="DR188">
            <v>20.690999999999999</v>
          </cell>
          <cell r="DS188" t="str">
            <v>#N/A N/A</v>
          </cell>
          <cell r="DT188" t="str">
            <v>#N/A N/A</v>
          </cell>
          <cell r="DU188" t="str">
            <v>#N/A N/A</v>
          </cell>
          <cell r="DV188" t="str">
            <v>#N/A N/A</v>
          </cell>
          <cell r="DW188" t="str">
            <v>#N/A N/A</v>
          </cell>
          <cell r="DX188" t="str">
            <v>#N/A N/A</v>
          </cell>
          <cell r="DY188" t="str">
            <v>#N/A N/A</v>
          </cell>
          <cell r="DZ188" t="str">
            <v>#N/A N/A</v>
          </cell>
          <cell r="EA188" t="str">
            <v>#N/A N/A</v>
          </cell>
          <cell r="EB188" t="str">
            <v>#N/A N/A</v>
          </cell>
          <cell r="EC188" t="str">
            <v>#N/A N/A</v>
          </cell>
          <cell r="ED188">
            <v>-1.6999999999999998E-2</v>
          </cell>
          <cell r="EE188">
            <v>-11.37928</v>
          </cell>
          <cell r="EF188">
            <v>9.5109999999999992</v>
          </cell>
          <cell r="EG188">
            <v>-12.764999999999999</v>
          </cell>
          <cell r="EH188" t="str">
            <v>#N/A N/A</v>
          </cell>
          <cell r="EI188" t="str">
            <v>#N/A N/A</v>
          </cell>
          <cell r="EJ188" t="str">
            <v>#N/A N/A</v>
          </cell>
          <cell r="EK188" t="str">
            <v>#N/A N/A</v>
          </cell>
          <cell r="EL188" t="str">
            <v>#N/A N/A</v>
          </cell>
          <cell r="EM188" t="str">
            <v>#N/A N/A</v>
          </cell>
          <cell r="EN188" t="str">
            <v>#N/A N/A</v>
          </cell>
          <cell r="EO188" t="str">
            <v>#N/A N/A</v>
          </cell>
          <cell r="EP188" t="str">
            <v>#N/A N/A</v>
          </cell>
          <cell r="EQ188" t="str">
            <v>#N/A N/A</v>
          </cell>
          <cell r="ER188">
            <v>7.6999999999999999E-2</v>
          </cell>
          <cell r="ES188" t="str">
            <v>#N/A N/A</v>
          </cell>
          <cell r="ET188">
            <v>4.8958999999999996E-2</v>
          </cell>
          <cell r="EU188">
            <v>15.93</v>
          </cell>
          <cell r="EV188">
            <v>18.495999999999999</v>
          </cell>
          <cell r="EW188" t="str">
            <v>#N/A N/A</v>
          </cell>
          <cell r="EX188" t="str">
            <v>#N/A N/A</v>
          </cell>
          <cell r="EY188" t="str">
            <v>#N/A N/A</v>
          </cell>
          <cell r="EZ188" t="str">
            <v>#N/A N/A</v>
          </cell>
          <cell r="FA188" t="str">
            <v>#N/A N/A</v>
          </cell>
          <cell r="FB188" t="str">
            <v>#N/A N/A</v>
          </cell>
          <cell r="FC188" t="str">
            <v>#N/A N/A</v>
          </cell>
          <cell r="FD188" t="str">
            <v>#N/A N/A</v>
          </cell>
          <cell r="FE188" t="str">
            <v>#N/A N/A</v>
          </cell>
          <cell r="FF188" t="str">
            <v>#N/A N/A</v>
          </cell>
          <cell r="FG188">
            <v>0</v>
          </cell>
          <cell r="FH188" t="str">
            <v>#N/A N/A</v>
          </cell>
          <cell r="FI188">
            <v>0</v>
          </cell>
          <cell r="FJ188">
            <v>1.2089999999999999</v>
          </cell>
          <cell r="FK188">
            <v>1.47</v>
          </cell>
          <cell r="FL188" t="str">
            <v>#N/A N/A</v>
          </cell>
          <cell r="FM188" t="str">
            <v>#N/A N/A</v>
          </cell>
          <cell r="FN188" t="str">
            <v>#N/A N/A</v>
          </cell>
          <cell r="FO188" t="str">
            <v>#N/A N/A</v>
          </cell>
          <cell r="FP188" t="str">
            <v>#N/A N/A</v>
          </cell>
          <cell r="FQ188" t="str">
            <v>#N/A N/A</v>
          </cell>
          <cell r="FR188" t="str">
            <v>#N/A N/A</v>
          </cell>
          <cell r="FS188" t="str">
            <v>#N/A N/A</v>
          </cell>
          <cell r="FT188" t="str">
            <v>#N/A N/A</v>
          </cell>
          <cell r="FU188" t="str">
            <v>#N/A N/A</v>
          </cell>
          <cell r="FV188">
            <v>0</v>
          </cell>
          <cell r="FW188" t="str">
            <v>#N/A N/A</v>
          </cell>
          <cell r="FX188">
            <v>0</v>
          </cell>
          <cell r="FY188">
            <v>44.717999999999996</v>
          </cell>
          <cell r="FZ188">
            <v>52.515000000000001</v>
          </cell>
          <cell r="GA188" t="str">
            <v>#N/A N/A</v>
          </cell>
          <cell r="GB188" t="str">
            <v>#N/A N/A</v>
          </cell>
          <cell r="GC188" t="str">
            <v>#N/A N/A</v>
          </cell>
          <cell r="GD188" t="str">
            <v>#N/A N/A</v>
          </cell>
          <cell r="GE188" t="str">
            <v>#N/A N/A</v>
          </cell>
          <cell r="GF188" t="str">
            <v>#N/A N/A</v>
          </cell>
          <cell r="GG188" t="str">
            <v>#N/A N/A</v>
          </cell>
          <cell r="GH188" t="str">
            <v>#N/A N/A</v>
          </cell>
          <cell r="GI188" t="str">
            <v>#N/A N/A</v>
          </cell>
          <cell r="GJ188" t="str">
            <v>#N/A N/A</v>
          </cell>
          <cell r="GK188">
            <v>0</v>
          </cell>
          <cell r="GL188" t="str">
            <v>#N/A N/A</v>
          </cell>
          <cell r="GM188">
            <v>0</v>
          </cell>
          <cell r="GN188">
            <v>28.965</v>
          </cell>
          <cell r="GO188">
            <v>46.010999999999996</v>
          </cell>
          <cell r="GP188" t="str">
            <v>#N/A N/A</v>
          </cell>
          <cell r="GQ188" t="str">
            <v>#N/A N/A</v>
          </cell>
          <cell r="GR188" t="str">
            <v>#N/A N/A</v>
          </cell>
          <cell r="GS188" t="str">
            <v>#N/A N/A</v>
          </cell>
          <cell r="GT188" t="str">
            <v>#N/A N/A</v>
          </cell>
          <cell r="GU188" t="str">
            <v>#N/A N/A</v>
          </cell>
          <cell r="GV188" t="str">
            <v>#N/A N/A</v>
          </cell>
          <cell r="GW188" t="str">
            <v>#N/A N/A</v>
          </cell>
          <cell r="GX188" t="str">
            <v>#N/A N/A</v>
          </cell>
          <cell r="GY188" t="str">
            <v>#N/A N/A</v>
          </cell>
          <cell r="GZ188">
            <v>7.6999999999999999E-2</v>
          </cell>
          <cell r="HA188" t="str">
            <v>#N/A N/A</v>
          </cell>
          <cell r="HB188">
            <v>4.8958999999999996E-2</v>
          </cell>
          <cell r="HC188">
            <v>136.12299999999999</v>
          </cell>
          <cell r="HD188">
            <v>167.37899999999999</v>
          </cell>
          <cell r="HE188" t="str">
            <v>#N/A N/A</v>
          </cell>
          <cell r="HF188" t="str">
            <v>#N/A N/A</v>
          </cell>
          <cell r="HG188" t="str">
            <v>#N/A N/A</v>
          </cell>
          <cell r="HH188" t="str">
            <v>#N/A N/A</v>
          </cell>
          <cell r="HI188" t="str">
            <v>#N/A N/A</v>
          </cell>
          <cell r="HJ188" t="str">
            <v>#N/A N/A</v>
          </cell>
          <cell r="HK188" t="str">
            <v>#N/A N/A</v>
          </cell>
          <cell r="HL188" t="str">
            <v>#N/A N/A</v>
          </cell>
          <cell r="HM188" t="str">
            <v>#N/A N/A</v>
          </cell>
          <cell r="HN188" t="str">
            <v>#N/A N/A</v>
          </cell>
          <cell r="HO188">
            <v>0</v>
          </cell>
          <cell r="HP188" t="str">
            <v>#N/A N/A</v>
          </cell>
          <cell r="HQ188">
            <v>0</v>
          </cell>
          <cell r="HR188">
            <v>103.97999999999999</v>
          </cell>
          <cell r="HS188">
            <v>135.97399999999999</v>
          </cell>
          <cell r="HT188" t="str">
            <v>#N/A N/A</v>
          </cell>
          <cell r="HU188" t="str">
            <v>#N/A N/A</v>
          </cell>
          <cell r="HV188" t="str">
            <v>#N/A N/A</v>
          </cell>
          <cell r="HW188" t="str">
            <v>#N/A N/A</v>
          </cell>
          <cell r="HX188" t="str">
            <v>#N/A N/A</v>
          </cell>
          <cell r="HY188" t="str">
            <v>#N/A N/A</v>
          </cell>
          <cell r="HZ188" t="str">
            <v>#N/A N/A</v>
          </cell>
          <cell r="IA188" t="str">
            <v>#N/A N/A</v>
          </cell>
          <cell r="IB188" t="str">
            <v>#N/A N/A</v>
          </cell>
          <cell r="IC188" t="str">
            <v>#N/A N/A</v>
          </cell>
          <cell r="ID188">
            <v>0.125</v>
          </cell>
          <cell r="IE188" t="str">
            <v>#N/A N/A</v>
          </cell>
          <cell r="IF188">
            <v>42.816949999999999</v>
          </cell>
          <cell r="IG188">
            <v>250.523</v>
          </cell>
          <cell r="IH188">
            <v>316.19900000000001</v>
          </cell>
          <cell r="II188" t="str">
            <v>#N/A N/A</v>
          </cell>
          <cell r="IJ188" t="str">
            <v>#N/A N/A</v>
          </cell>
          <cell r="IK188" t="str">
            <v>#N/A N/A</v>
          </cell>
          <cell r="IL188" t="str">
            <v>#N/A N/A</v>
          </cell>
          <cell r="IM188" t="str">
            <v>#N/A N/A</v>
          </cell>
          <cell r="IN188" t="str">
            <v>#N/A N/A</v>
          </cell>
          <cell r="IO188" t="str">
            <v>#N/A N/A</v>
          </cell>
          <cell r="IP188" t="str">
            <v>#N/A N/A</v>
          </cell>
          <cell r="IQ188" t="str">
            <v>#N/A N/A</v>
          </cell>
          <cell r="IR188" t="str">
            <v>#N/A N/A</v>
          </cell>
          <cell r="IS188">
            <v>0</v>
          </cell>
          <cell r="IT188" t="str">
            <v>#N/A N/A</v>
          </cell>
          <cell r="IU188">
            <v>5.6483999999999999E-2</v>
          </cell>
          <cell r="IV188">
            <v>32.950000000000003</v>
          </cell>
          <cell r="IW188">
            <v>39.141999999999996</v>
          </cell>
          <cell r="IX188" t="str">
            <v>#N/A N/A</v>
          </cell>
          <cell r="IY188" t="str">
            <v>#N/A N/A</v>
          </cell>
          <cell r="IZ188" t="str">
            <v>#N/A N/A</v>
          </cell>
          <cell r="JA188" t="str">
            <v>#N/A N/A</v>
          </cell>
          <cell r="JB188" t="str">
            <v>#N/A N/A</v>
          </cell>
          <cell r="JC188" t="str">
            <v>#N/A N/A</v>
          </cell>
          <cell r="JD188" t="str">
            <v>#N/A N/A</v>
          </cell>
          <cell r="JE188" t="str">
            <v>#N/A N/A</v>
          </cell>
          <cell r="JF188" t="str">
            <v>#N/A N/A</v>
          </cell>
          <cell r="JG188" t="str">
            <v>#N/A N/A</v>
          </cell>
          <cell r="JH188">
            <v>0.1</v>
          </cell>
          <cell r="JI188" t="str">
            <v>#N/A N/A</v>
          </cell>
          <cell r="JJ188">
            <v>0</v>
          </cell>
          <cell r="JK188">
            <v>94.278000000000006</v>
          </cell>
          <cell r="JL188">
            <v>138.49299999999999</v>
          </cell>
          <cell r="JM188" t="str">
            <v>#N/A N/A</v>
          </cell>
          <cell r="JN188" t="str">
            <v>#N/A N/A</v>
          </cell>
          <cell r="JO188" t="str">
            <v>#N/A N/A</v>
          </cell>
          <cell r="JP188" t="str">
            <v>#N/A N/A</v>
          </cell>
          <cell r="JQ188" t="str">
            <v>#N/A N/A</v>
          </cell>
          <cell r="JR188" t="str">
            <v>#N/A N/A</v>
          </cell>
          <cell r="JS188" t="str">
            <v>#N/A N/A</v>
          </cell>
          <cell r="JT188" t="str">
            <v>#N/A N/A</v>
          </cell>
          <cell r="JU188" t="str">
            <v>#N/A N/A</v>
          </cell>
          <cell r="JV188" t="str">
            <v>#N/A N/A</v>
          </cell>
          <cell r="JW188">
            <v>0.104242</v>
          </cell>
          <cell r="JX188" t="str">
            <v>#N/A N/A</v>
          </cell>
          <cell r="JY188">
            <v>11.025483999999999</v>
          </cell>
          <cell r="JZ188">
            <v>204.32599999999999</v>
          </cell>
          <cell r="KA188">
            <v>283.06</v>
          </cell>
          <cell r="KB188" t="str">
            <v>#N/A N/A</v>
          </cell>
          <cell r="KC188" t="str">
            <v>#N/A N/A</v>
          </cell>
          <cell r="KD188" t="str">
            <v>#N/A N/A</v>
          </cell>
          <cell r="KE188" t="str">
            <v>#N/A N/A</v>
          </cell>
          <cell r="KF188" t="str">
            <v>#N/A N/A</v>
          </cell>
          <cell r="KG188" t="str">
            <v>#N/A N/A</v>
          </cell>
          <cell r="KH188" t="str">
            <v>#N/A N/A</v>
          </cell>
          <cell r="KI188" t="str">
            <v>#N/A N/A</v>
          </cell>
          <cell r="KJ188" t="str">
            <v>#N/A N/A</v>
          </cell>
          <cell r="KK188" t="str">
            <v>#N/A N/A</v>
          </cell>
          <cell r="KL188">
            <v>0</v>
          </cell>
          <cell r="KM188" t="str">
            <v>#N/A N/A</v>
          </cell>
          <cell r="KN188">
            <v>0</v>
          </cell>
          <cell r="KO188">
            <v>0</v>
          </cell>
          <cell r="KP188">
            <v>0</v>
          </cell>
          <cell r="KQ188" t="str">
            <v>#N/A N/A</v>
          </cell>
          <cell r="KR188" t="str">
            <v>#N/A N/A</v>
          </cell>
          <cell r="KS188" t="str">
            <v>#N/A N/A</v>
          </cell>
          <cell r="KT188" t="str">
            <v>#N/A N/A</v>
          </cell>
          <cell r="KU188" t="str">
            <v>#N/A N/A</v>
          </cell>
          <cell r="KV188" t="str">
            <v>#N/A N/A</v>
          </cell>
          <cell r="KW188" t="str">
            <v>#N/A N/A</v>
          </cell>
          <cell r="KX188" t="str">
            <v>#N/A N/A</v>
          </cell>
          <cell r="KY188" t="str">
            <v>#N/A N/A</v>
          </cell>
          <cell r="KZ188" t="str">
            <v>#N/A N/A</v>
          </cell>
          <cell r="LA188">
            <v>2.0758000000000002E-2</v>
          </cell>
          <cell r="LB188" t="str">
            <v>#N/A N/A</v>
          </cell>
          <cell r="LC188">
            <v>31.791466</v>
          </cell>
          <cell r="LD188">
            <v>46.196999999999996</v>
          </cell>
          <cell r="LE188">
            <v>33.139000000000003</v>
          </cell>
          <cell r="LF188" t="str">
            <v>#N/A N/A</v>
          </cell>
          <cell r="LG188" t="str">
            <v>#N/A N/A</v>
          </cell>
          <cell r="LH188" t="str">
            <v>#N/A N/A</v>
          </cell>
          <cell r="LI188" t="str">
            <v>#N/A N/A</v>
          </cell>
          <cell r="LJ188" t="str">
            <v>#N/A N/A</v>
          </cell>
          <cell r="LK188" t="str">
            <v>#N/A N/A</v>
          </cell>
          <cell r="LL188" t="str">
            <v>#N/A N/A</v>
          </cell>
          <cell r="LM188" t="str">
            <v>#N/A N/A</v>
          </cell>
          <cell r="LN188" t="str">
            <v>#N/A N/A</v>
          </cell>
          <cell r="LO188" t="str">
            <v>#N/A N/A</v>
          </cell>
          <cell r="LP188" t="str">
            <v>#N/A N/A</v>
          </cell>
          <cell r="LQ188" t="str">
            <v>#N/A N/A</v>
          </cell>
          <cell r="LR188">
            <v>0</v>
          </cell>
          <cell r="LS188">
            <v>-24.847999999999999</v>
          </cell>
          <cell r="LT188">
            <v>-14.901</v>
          </cell>
          <cell r="LU188" t="str">
            <v>#N/A N/A</v>
          </cell>
          <cell r="LV188" t="str">
            <v>#N/A N/A</v>
          </cell>
          <cell r="LW188" t="str">
            <v>#N/A N/A</v>
          </cell>
          <cell r="LX188" t="str">
            <v>#N/A N/A</v>
          </cell>
          <cell r="LY188" t="str">
            <v>#N/A N/A</v>
          </cell>
          <cell r="LZ188" t="str">
            <v>#N/A N/A</v>
          </cell>
          <cell r="MA188" t="str">
            <v>#N/A N/A</v>
          </cell>
          <cell r="MB188" t="str">
            <v>#N/A N/A</v>
          </cell>
          <cell r="MC188" t="str">
            <v>#N/A N/A</v>
          </cell>
          <cell r="MD188" t="str">
            <v>#N/A N/A</v>
          </cell>
          <cell r="ME188" t="str">
            <v>#N/A N/A</v>
          </cell>
          <cell r="MF188" t="str">
            <v>#N/A N/A</v>
          </cell>
          <cell r="MG188">
            <v>0</v>
          </cell>
          <cell r="MH188">
            <v>7.4509999999999996</v>
          </cell>
          <cell r="MI188">
            <v>6.9159999999999995</v>
          </cell>
          <cell r="MJ188" t="str">
            <v>#N/A N/A</v>
          </cell>
          <cell r="MK188" t="str">
            <v>#N/A N/A</v>
          </cell>
          <cell r="ML188" t="str">
            <v>#N/A N/A</v>
          </cell>
          <cell r="MM188" t="str">
            <v>#N/A N/A</v>
          </cell>
          <cell r="MN188" t="str">
            <v>#N/A N/A</v>
          </cell>
          <cell r="MO188" t="str">
            <v>#N/A N/A</v>
          </cell>
          <cell r="MP188" t="str">
            <v>#N/A N/A</v>
          </cell>
          <cell r="MQ188" t="str">
            <v>#N/A N/A</v>
          </cell>
          <cell r="MR188" t="str">
            <v>#N/A N/A</v>
          </cell>
          <cell r="MS188" t="str">
            <v>#N/A N/A</v>
          </cell>
          <cell r="MT188" t="str">
            <v>#N/A N/A</v>
          </cell>
          <cell r="MU188" t="str">
            <v>#N/A N/A</v>
          </cell>
          <cell r="MV188">
            <v>0</v>
          </cell>
          <cell r="MW188">
            <v>3.101</v>
          </cell>
          <cell r="MX188">
            <v>13.212</v>
          </cell>
          <cell r="MY188" t="str">
            <v>#N/A N/A</v>
          </cell>
          <cell r="MZ188" t="str">
            <v>#N/A N/A</v>
          </cell>
          <cell r="NA188" t="str">
            <v>#N/A N/A</v>
          </cell>
          <cell r="NB188" t="str">
            <v>#N/A N/A</v>
          </cell>
          <cell r="NC188" t="str">
            <v>#N/A N/A</v>
          </cell>
          <cell r="ND188" t="str">
            <v>#N/A N/A</v>
          </cell>
          <cell r="NE188" t="str">
            <v>#N/A N/A</v>
          </cell>
          <cell r="NF188" t="str">
            <v>#N/A N/A</v>
          </cell>
          <cell r="NG188" t="str">
            <v>#N/A N/A</v>
          </cell>
          <cell r="NH188" t="str">
            <v>#N/A N/A</v>
          </cell>
          <cell r="NI188" t="str">
            <v>#N/A N/A</v>
          </cell>
          <cell r="NJ188" t="str">
            <v>#N/A N/A</v>
          </cell>
          <cell r="NK188">
            <v>0</v>
          </cell>
          <cell r="NL188">
            <v>0</v>
          </cell>
          <cell r="NM188">
            <v>0</v>
          </cell>
          <cell r="NN188" t="str">
            <v>#N/A N/A</v>
          </cell>
          <cell r="NO188" t="str">
            <v>#N/A N/A</v>
          </cell>
          <cell r="NP188" t="str">
            <v>#N/A N/A</v>
          </cell>
          <cell r="NQ188" t="str">
            <v>#N/A N/A</v>
          </cell>
          <cell r="NR188" t="str">
            <v>#N/A N/A</v>
          </cell>
          <cell r="NS188" t="str">
            <v>#N/A N/A</v>
          </cell>
          <cell r="NT188" t="str">
            <v>#N/A N/A</v>
          </cell>
          <cell r="NU188" t="str">
            <v>#N/A N/A</v>
          </cell>
          <cell r="NV188" t="str">
            <v>#N/A N/A</v>
          </cell>
          <cell r="NW188" t="str">
            <v>#N/A N/A</v>
          </cell>
          <cell r="NX188" t="str">
            <v>#N/A N/A</v>
          </cell>
          <cell r="NY188" t="str">
            <v>#N/A N/A</v>
          </cell>
          <cell r="NZ188">
            <v>0</v>
          </cell>
          <cell r="OA188">
            <v>8.5419999999999998</v>
          </cell>
          <cell r="OB188">
            <v>11.869</v>
          </cell>
          <cell r="OC188" t="str">
            <v>#N/A N/A</v>
          </cell>
          <cell r="OD188" t="str">
            <v>USD</v>
          </cell>
        </row>
        <row r="189">
          <cell r="C189" t="str">
            <v>APOGEE ENTERPR</v>
          </cell>
          <cell r="D189">
            <v>802.31500000000005</v>
          </cell>
          <cell r="E189">
            <v>771.83900000000006</v>
          </cell>
          <cell r="F189">
            <v>535.3289794921875</v>
          </cell>
          <cell r="G189">
            <v>628.81298828125</v>
          </cell>
          <cell r="H189">
            <v>665.45697021484375</v>
          </cell>
          <cell r="I189">
            <v>778.84698486328125</v>
          </cell>
          <cell r="J189">
            <v>881.80902099609375</v>
          </cell>
          <cell r="K189">
            <v>925.50199999999995</v>
          </cell>
          <cell r="L189">
            <v>696.70299999999997</v>
          </cell>
          <cell r="M189">
            <v>582.77700000000004</v>
          </cell>
          <cell r="N189">
            <v>662.46299999999997</v>
          </cell>
          <cell r="O189">
            <v>700.22400000000005</v>
          </cell>
          <cell r="P189">
            <v>771.44500000000005</v>
          </cell>
          <cell r="Q189">
            <v>933.93600000000004</v>
          </cell>
          <cell r="R189">
            <v>981.18899999999996</v>
          </cell>
          <cell r="S189">
            <v>614.58699999999999</v>
          </cell>
          <cell r="T189">
            <v>585.77199999999993</v>
          </cell>
          <cell r="U189">
            <v>440.86199951171875</v>
          </cell>
          <cell r="V189">
            <v>513.094970703125</v>
          </cell>
          <cell r="W189">
            <v>537.03497314453125</v>
          </cell>
          <cell r="X189">
            <v>630.4329833984375</v>
          </cell>
          <cell r="Y189">
            <v>696.65899658203125</v>
          </cell>
          <cell r="Z189">
            <v>724.75400000000002</v>
          </cell>
          <cell r="AA189">
            <v>534.60799999999995</v>
          </cell>
          <cell r="AB189">
            <v>499.65699999999998</v>
          </cell>
          <cell r="AC189">
            <v>545.34299999999996</v>
          </cell>
          <cell r="AD189">
            <v>554.49099999999999</v>
          </cell>
          <cell r="AE189">
            <v>606.19299999999998</v>
          </cell>
          <cell r="AF189">
            <v>725.39199999999994</v>
          </cell>
          <cell r="AG189">
            <v>737.61899999999991</v>
          </cell>
          <cell r="AH189">
            <v>72.177999999999997</v>
          </cell>
          <cell r="AI189">
            <v>65.965000000000003</v>
          </cell>
          <cell r="AJ189">
            <v>27.494999408721924</v>
          </cell>
          <cell r="AK189">
            <v>44.237998962402344</v>
          </cell>
          <cell r="AL189">
            <v>48.342998504638672</v>
          </cell>
          <cell r="AM189">
            <v>66.260997772216797</v>
          </cell>
          <cell r="AN189">
            <v>89.23499870300293</v>
          </cell>
          <cell r="AO189">
            <v>106.962</v>
          </cell>
          <cell r="AP189">
            <v>75.031000000000006</v>
          </cell>
          <cell r="AQ189">
            <v>7.2459999999999987</v>
          </cell>
          <cell r="AR189">
            <v>31.061999999999998</v>
          </cell>
          <cell r="AS189">
            <v>53.948</v>
          </cell>
          <cell r="AT189">
            <v>66.834999999999994</v>
          </cell>
          <cell r="AU189">
            <v>93.007999999999996</v>
          </cell>
          <cell r="AV189">
            <v>128.64099999999999</v>
          </cell>
          <cell r="AW189">
            <v>44.126999999999995</v>
          </cell>
          <cell r="AX189">
            <v>41.693999999999996</v>
          </cell>
          <cell r="AY189">
            <v>7.7470002174377441</v>
          </cell>
          <cell r="AZ189">
            <v>26.277999877929688</v>
          </cell>
          <cell r="BA189">
            <v>30.893999099731445</v>
          </cell>
          <cell r="BB189">
            <v>47.724998474121094</v>
          </cell>
          <cell r="BC189">
            <v>66.458999633789062</v>
          </cell>
          <cell r="BD189">
            <v>77.655000000000001</v>
          </cell>
          <cell r="BE189">
            <v>45.43</v>
          </cell>
          <cell r="BF189">
            <v>-20.971999999999998</v>
          </cell>
          <cell r="BG189">
            <v>3.8159999999999998</v>
          </cell>
          <cell r="BH189">
            <v>27.419</v>
          </cell>
          <cell r="BI189">
            <v>40.284999999999997</v>
          </cell>
          <cell r="BJ189">
            <v>63.584999999999994</v>
          </cell>
          <cell r="BK189">
            <v>97.393000000000001</v>
          </cell>
          <cell r="BL189">
            <v>2.0209999999999999</v>
          </cell>
          <cell r="BM189">
            <v>0.92999999999999994</v>
          </cell>
          <cell r="BN189">
            <v>0.56800001859664917</v>
          </cell>
          <cell r="BO189">
            <v>1.9630000591278076</v>
          </cell>
          <cell r="BP189">
            <v>0.80500000715255737</v>
          </cell>
          <cell r="BQ189">
            <v>1.0240000486373901</v>
          </cell>
          <cell r="BR189">
            <v>0.97200000286102295</v>
          </cell>
          <cell r="BS189">
            <v>1.0129999999999999</v>
          </cell>
          <cell r="BT189">
            <v>0.85299999999999998</v>
          </cell>
          <cell r="BU189">
            <v>0.91199999999999992</v>
          </cell>
          <cell r="BV189">
            <v>1.0660000000000001</v>
          </cell>
          <cell r="BW189">
            <v>0.75800000000000001</v>
          </cell>
          <cell r="BX189">
            <v>0.82699999999999996</v>
          </cell>
          <cell r="BY189">
            <v>0.95399999999999996</v>
          </cell>
          <cell r="BZ189">
            <v>0.98099999999999998</v>
          </cell>
          <cell r="CA189">
            <v>7.2929999999999993</v>
          </cell>
          <cell r="CB189">
            <v>4.4689999999999994</v>
          </cell>
          <cell r="CC189">
            <v>3.7130000591278076</v>
          </cell>
          <cell r="CD189">
            <v>3.2179999351501465</v>
          </cell>
          <cell r="CE189">
            <v>2.4019999504089355</v>
          </cell>
          <cell r="CF189">
            <v>2.6519999504089355</v>
          </cell>
          <cell r="CG189">
            <v>2.4849998950958252</v>
          </cell>
          <cell r="CH189">
            <v>1.752</v>
          </cell>
          <cell r="CI189">
            <v>0.60599999999999998</v>
          </cell>
          <cell r="CJ189">
            <v>0.71899999999999997</v>
          </cell>
          <cell r="CK189">
            <v>1.427</v>
          </cell>
          <cell r="CL189">
            <v>1.494</v>
          </cell>
          <cell r="CM189">
            <v>1.2589999999999999</v>
          </cell>
          <cell r="CN189">
            <v>0.92399999999999993</v>
          </cell>
          <cell r="CO189">
            <v>0.59299999999999997</v>
          </cell>
          <cell r="CP189">
            <v>37.885999999999996</v>
          </cell>
          <cell r="CQ189">
            <v>36.582999999999998</v>
          </cell>
          <cell r="CR189">
            <v>1.504000186920166</v>
          </cell>
          <cell r="CS189">
            <v>23.980999946594238</v>
          </cell>
          <cell r="CT189">
            <v>31.98599910736084</v>
          </cell>
          <cell r="CU189">
            <v>48.798998594284058</v>
          </cell>
          <cell r="CV189">
            <v>62.301999688148499</v>
          </cell>
          <cell r="CW189">
            <v>78.706000000000003</v>
          </cell>
          <cell r="CX189">
            <v>45.962000000000003</v>
          </cell>
          <cell r="CY189">
            <v>-20.832999999999998</v>
          </cell>
          <cell r="CZ189">
            <v>3.6480000000000001</v>
          </cell>
          <cell r="DA189">
            <v>26.574000000000002</v>
          </cell>
          <cell r="DB189">
            <v>39.765999999999998</v>
          </cell>
          <cell r="DC189">
            <v>64.998999999999995</v>
          </cell>
          <cell r="DD189">
            <v>97.323999999999998</v>
          </cell>
          <cell r="DE189">
            <v>11.744</v>
          </cell>
          <cell r="DF189">
            <v>10.243</v>
          </cell>
          <cell r="DG189">
            <v>-3.128000020980835</v>
          </cell>
          <cell r="DH189">
            <v>7.4029998779296875</v>
          </cell>
          <cell r="DI189">
            <v>7.749000072479248</v>
          </cell>
          <cell r="DJ189">
            <v>17.146999359130859</v>
          </cell>
          <cell r="DK189">
            <v>19.131999969482422</v>
          </cell>
          <cell r="DL189">
            <v>27.510999999999999</v>
          </cell>
          <cell r="DM189">
            <v>14.744999999999999</v>
          </cell>
          <cell r="DN189">
            <v>-6.6759999999999993</v>
          </cell>
          <cell r="DO189">
            <v>-1.0489999999999999</v>
          </cell>
          <cell r="DP189">
            <v>7.7959999999999994</v>
          </cell>
          <cell r="DQ189">
            <v>11.78</v>
          </cell>
          <cell r="DR189">
            <v>14.482999999999999</v>
          </cell>
          <cell r="DS189">
            <v>31.981999999999999</v>
          </cell>
          <cell r="DT189">
            <v>26.141999999999999</v>
          </cell>
          <cell r="DU189">
            <v>26.34</v>
          </cell>
          <cell r="DV189">
            <v>4.6319999694824219</v>
          </cell>
          <cell r="DW189">
            <v>16.577999114990234</v>
          </cell>
          <cell r="DX189">
            <v>24.23699951171875</v>
          </cell>
          <cell r="DY189">
            <v>31.652000427246094</v>
          </cell>
          <cell r="DZ189">
            <v>43.169998168945313</v>
          </cell>
          <cell r="EA189">
            <v>51.195</v>
          </cell>
          <cell r="EB189">
            <v>31.216999999999999</v>
          </cell>
          <cell r="EC189">
            <v>-14.157</v>
          </cell>
          <cell r="ED189">
            <v>4.6970000000000001</v>
          </cell>
          <cell r="EE189">
            <v>18.777999999999999</v>
          </cell>
          <cell r="EF189">
            <v>27.985999999999997</v>
          </cell>
          <cell r="EG189">
            <v>50.515999999999998</v>
          </cell>
          <cell r="EH189">
            <v>65.341999999999999</v>
          </cell>
          <cell r="EI189">
            <v>15.360999999999999</v>
          </cell>
          <cell r="EJ189">
            <v>10.166</v>
          </cell>
          <cell r="EK189">
            <v>7.8220000267028809</v>
          </cell>
          <cell r="EL189">
            <v>5.9670000076293945</v>
          </cell>
          <cell r="EM189">
            <v>4.6760001182556152</v>
          </cell>
          <cell r="EN189">
            <v>6.1869997978210449</v>
          </cell>
          <cell r="EO189">
            <v>12.263999938964844</v>
          </cell>
          <cell r="EP189">
            <v>12.994</v>
          </cell>
          <cell r="EQ189">
            <v>46.928999999999995</v>
          </cell>
          <cell r="ER189">
            <v>24.302</v>
          </cell>
          <cell r="ES189">
            <v>54.027000000000001</v>
          </cell>
          <cell r="ET189">
            <v>37.766999999999996</v>
          </cell>
          <cell r="EU189">
            <v>28.465</v>
          </cell>
          <cell r="EV189">
            <v>52.184999999999995</v>
          </cell>
          <cell r="EW189">
            <v>60.47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14.065999999999999</v>
          </cell>
          <cell r="FF189">
            <v>55.705999999999996</v>
          </cell>
          <cell r="FG189">
            <v>11.163</v>
          </cell>
          <cell r="FH189">
            <v>11.664</v>
          </cell>
          <cell r="FI189">
            <v>26.006999999999998</v>
          </cell>
          <cell r="FJ189">
            <v>0.20399999999999999</v>
          </cell>
          <cell r="FK189">
            <v>0.32700000000000001</v>
          </cell>
          <cell r="FL189">
            <v>30.172999999999998</v>
          </cell>
          <cell r="FM189">
            <v>115.15899999999999</v>
          </cell>
          <cell r="FN189">
            <v>115.11399999999999</v>
          </cell>
          <cell r="FO189">
            <v>99.968002319335938</v>
          </cell>
          <cell r="FP189">
            <v>138.73100280761719</v>
          </cell>
          <cell r="FQ189">
            <v>143.62800598144531</v>
          </cell>
          <cell r="FR189">
            <v>160.47300720214844</v>
          </cell>
          <cell r="FS189">
            <v>189.37800598144531</v>
          </cell>
          <cell r="FT189">
            <v>148.608</v>
          </cell>
          <cell r="FU189">
            <v>104.399</v>
          </cell>
          <cell r="FV189">
            <v>100.967</v>
          </cell>
          <cell r="FW189">
            <v>108.42399999999999</v>
          </cell>
          <cell r="FX189">
            <v>121.16999999999999</v>
          </cell>
          <cell r="FY189">
            <v>154.91399999999999</v>
          </cell>
          <cell r="FZ189">
            <v>171.62299999999999</v>
          </cell>
          <cell r="GA189">
            <v>172.83199999999999</v>
          </cell>
          <cell r="GB189">
            <v>36.021999999999998</v>
          </cell>
          <cell r="GC189">
            <v>36.795999999999999</v>
          </cell>
          <cell r="GD189">
            <v>35.533000946044922</v>
          </cell>
          <cell r="GE189">
            <v>34.825000762939453</v>
          </cell>
          <cell r="GF189">
            <v>40.749000549316406</v>
          </cell>
          <cell r="GG189">
            <v>40.762001037597656</v>
          </cell>
          <cell r="GH189">
            <v>46.86199951171875</v>
          </cell>
          <cell r="GI189">
            <v>39.484000000000002</v>
          </cell>
          <cell r="GJ189">
            <v>30.530999999999999</v>
          </cell>
          <cell r="GK189">
            <v>32.607999999999997</v>
          </cell>
          <cell r="GL189">
            <v>34.045000000000002</v>
          </cell>
          <cell r="GM189">
            <v>36.052</v>
          </cell>
          <cell r="GN189">
            <v>47.981999999999999</v>
          </cell>
          <cell r="GO189">
            <v>61.407999999999994</v>
          </cell>
          <cell r="GP189">
            <v>63.385999999999996</v>
          </cell>
          <cell r="GQ189">
            <v>175.084</v>
          </cell>
          <cell r="GR189">
            <v>171.46299999999999</v>
          </cell>
          <cell r="GS189">
            <v>157.85400390625</v>
          </cell>
          <cell r="GT189">
            <v>187.10600280761719</v>
          </cell>
          <cell r="GU189">
            <v>203.13400268554687</v>
          </cell>
          <cell r="GV189">
            <v>222.48399353027344</v>
          </cell>
          <cell r="GW189">
            <v>259.22900390625</v>
          </cell>
          <cell r="GX189">
            <v>228.68799999999999</v>
          </cell>
          <cell r="GY189">
            <v>246.58599999999998</v>
          </cell>
          <cell r="GZ189">
            <v>213.923</v>
          </cell>
          <cell r="HA189">
            <v>229.43899999999999</v>
          </cell>
          <cell r="HB189">
            <v>251.84099999999998</v>
          </cell>
          <cell r="HC189">
            <v>242.792</v>
          </cell>
          <cell r="HD189">
            <v>298.97499999999997</v>
          </cell>
          <cell r="HE189">
            <v>336.79300000000001</v>
          </cell>
          <cell r="HF189">
            <v>128.51499999999999</v>
          </cell>
          <cell r="HG189">
            <v>114.527</v>
          </cell>
          <cell r="HH189">
            <v>98.536003112792969</v>
          </cell>
          <cell r="HI189">
            <v>100.53900146484375</v>
          </cell>
          <cell r="HJ189">
            <v>111.29799652099609</v>
          </cell>
          <cell r="HK189">
            <v>134.25599670410156</v>
          </cell>
          <cell r="HL189">
            <v>176.67599487304687</v>
          </cell>
          <cell r="HM189">
            <v>203.51399999999998</v>
          </cell>
          <cell r="HN189">
            <v>185.51900000000001</v>
          </cell>
          <cell r="HO189">
            <v>179.20099999999999</v>
          </cell>
          <cell r="HP189">
            <v>159.547</v>
          </cell>
          <cell r="HQ189">
            <v>168.94799999999998</v>
          </cell>
          <cell r="HR189">
            <v>193.946</v>
          </cell>
          <cell r="HS189">
            <v>193.54</v>
          </cell>
          <cell r="HT189">
            <v>202.46199999999999</v>
          </cell>
          <cell r="HU189">
            <v>409.11599999999999</v>
          </cell>
          <cell r="HV189">
            <v>382.84100000000001</v>
          </cell>
          <cell r="HW189">
            <v>335.2030029296875</v>
          </cell>
          <cell r="HX189">
            <v>368.46499633789062</v>
          </cell>
          <cell r="HY189">
            <v>403.9580078125</v>
          </cell>
          <cell r="HZ189">
            <v>449.1610107421875</v>
          </cell>
          <cell r="IA189">
            <v>563.50799560546875</v>
          </cell>
          <cell r="IB189">
            <v>527.68399999999997</v>
          </cell>
          <cell r="IC189">
            <v>526.85400000000004</v>
          </cell>
          <cell r="ID189">
            <v>511.09799999999996</v>
          </cell>
          <cell r="IE189">
            <v>493.10399999999998</v>
          </cell>
          <cell r="IF189">
            <v>520.14099999999996</v>
          </cell>
          <cell r="IG189">
            <v>565.35699999999997</v>
          </cell>
          <cell r="IH189">
            <v>612.05700000000002</v>
          </cell>
          <cell r="II189">
            <v>657.43999999999994</v>
          </cell>
          <cell r="IJ189">
            <v>51.887</v>
          </cell>
          <cell r="IK189">
            <v>57.089999999999996</v>
          </cell>
          <cell r="IL189">
            <v>38.292999267578125</v>
          </cell>
          <cell r="IM189">
            <v>44.887001037597656</v>
          </cell>
          <cell r="IN189">
            <v>51.652999877929688</v>
          </cell>
          <cell r="IO189">
            <v>59.854000091552734</v>
          </cell>
          <cell r="IP189">
            <v>71.477996826171875</v>
          </cell>
          <cell r="IQ189">
            <v>45.021999999999998</v>
          </cell>
          <cell r="IR189">
            <v>37.446999999999996</v>
          </cell>
          <cell r="IS189">
            <v>34.942999999999998</v>
          </cell>
          <cell r="IT189">
            <v>34.024999999999999</v>
          </cell>
          <cell r="IU189">
            <v>34.234999999999999</v>
          </cell>
          <cell r="IV189">
            <v>47.241</v>
          </cell>
          <cell r="IW189">
            <v>56.515999999999998</v>
          </cell>
          <cell r="IX189">
            <v>64.762</v>
          </cell>
          <cell r="IY189">
            <v>69.738</v>
          </cell>
          <cell r="IZ189">
            <v>47.798000000000002</v>
          </cell>
          <cell r="JA189">
            <v>39.958001524209976</v>
          </cell>
          <cell r="JB189">
            <v>49.19700089097023</v>
          </cell>
          <cell r="JC189">
            <v>45.200000762939453</v>
          </cell>
          <cell r="JD189">
            <v>35.400001525878906</v>
          </cell>
          <cell r="JE189">
            <v>58.200000762939453</v>
          </cell>
          <cell r="JF189">
            <v>8.4</v>
          </cell>
          <cell r="JG189">
            <v>8.4</v>
          </cell>
          <cell r="JH189">
            <v>22.428999999999998</v>
          </cell>
          <cell r="JI189">
            <v>21.024000000000001</v>
          </cell>
          <cell r="JJ189">
            <v>30.813000000000002</v>
          </cell>
          <cell r="JK189">
            <v>20.707999999999998</v>
          </cell>
          <cell r="JL189">
            <v>20.631</v>
          </cell>
          <cell r="JM189">
            <v>20.399999999999999</v>
          </cell>
          <cell r="JN189">
            <v>238.18199999999999</v>
          </cell>
          <cell r="JO189">
            <v>204.631</v>
          </cell>
          <cell r="JP189">
            <v>167.74700164794922</v>
          </cell>
          <cell r="JQ189">
            <v>190.3849983215332</v>
          </cell>
          <cell r="JR189">
            <v>204.90499877929687</v>
          </cell>
          <cell r="JS189">
            <v>213.49299621582031</v>
          </cell>
          <cell r="JT189">
            <v>278.92600250244141</v>
          </cell>
          <cell r="JU189">
            <v>211.06</v>
          </cell>
          <cell r="JV189">
            <v>183.26400000000001</v>
          </cell>
          <cell r="JW189">
            <v>183.42099999999999</v>
          </cell>
          <cell r="JX189">
            <v>171.90600000000001</v>
          </cell>
          <cell r="JY189">
            <v>186.82300000000001</v>
          </cell>
          <cell r="JZ189">
            <v>212.727</v>
          </cell>
          <cell r="KA189">
            <v>229.58099999999999</v>
          </cell>
          <cell r="KB189">
            <v>251.245</v>
          </cell>
          <cell r="KC189">
            <v>0</v>
          </cell>
          <cell r="KD189">
            <v>0</v>
          </cell>
          <cell r="KE189">
            <v>0</v>
          </cell>
          <cell r="KF189">
            <v>0</v>
          </cell>
          <cell r="KG189">
            <v>0</v>
          </cell>
          <cell r="KH189">
            <v>0</v>
          </cell>
          <cell r="KI189">
            <v>0</v>
          </cell>
          <cell r="KJ189">
            <v>0</v>
          </cell>
          <cell r="KK189">
            <v>0</v>
          </cell>
          <cell r="KL189">
            <v>0</v>
          </cell>
          <cell r="KM189">
            <v>0</v>
          </cell>
          <cell r="KN189">
            <v>0</v>
          </cell>
          <cell r="KO189">
            <v>0</v>
          </cell>
          <cell r="KP189">
            <v>0</v>
          </cell>
          <cell r="KQ189">
            <v>0</v>
          </cell>
          <cell r="KR189">
            <v>170.934</v>
          </cell>
          <cell r="KS189">
            <v>178.20999999999998</v>
          </cell>
          <cell r="KT189">
            <v>167.45599365234375</v>
          </cell>
          <cell r="KU189">
            <v>178.08000183105469</v>
          </cell>
          <cell r="KV189">
            <v>199.05300140380859</v>
          </cell>
          <cell r="KW189">
            <v>235.66799163818359</v>
          </cell>
          <cell r="KX189">
            <v>284.58200073242187</v>
          </cell>
          <cell r="KY189">
            <v>316.62399999999997</v>
          </cell>
          <cell r="KZ189">
            <v>343.59000000000003</v>
          </cell>
          <cell r="LA189">
            <v>327.67699999999996</v>
          </cell>
          <cell r="LB189">
            <v>321.19799999999998</v>
          </cell>
          <cell r="LC189">
            <v>333.31799999999998</v>
          </cell>
          <cell r="LD189">
            <v>352.63</v>
          </cell>
          <cell r="LE189">
            <v>382.476</v>
          </cell>
          <cell r="LF189">
            <v>406.19499999999999</v>
          </cell>
          <cell r="LG189">
            <v>-10.465999999999999</v>
          </cell>
          <cell r="LH189">
            <v>-12.833</v>
          </cell>
          <cell r="LI189">
            <v>-11.458999633789063</v>
          </cell>
          <cell r="LJ189">
            <v>-19.618000030517578</v>
          </cell>
          <cell r="LK189">
            <v>-29.361000061035156</v>
          </cell>
          <cell r="LL189">
            <v>-39.893001556396484</v>
          </cell>
          <cell r="LM189">
            <v>-55.208000183105469</v>
          </cell>
          <cell r="LN189">
            <v>-55.183999999999997</v>
          </cell>
          <cell r="LO189">
            <v>-9.7649999999999988</v>
          </cell>
          <cell r="LP189">
            <v>-9.1259999999999994</v>
          </cell>
          <cell r="LQ189">
            <v>-9.65</v>
          </cell>
          <cell r="LR189">
            <v>-34.664000000000001</v>
          </cell>
          <cell r="LS189">
            <v>-41.851999999999997</v>
          </cell>
          <cell r="LT189">
            <v>-27.22</v>
          </cell>
          <cell r="LU189">
            <v>-42.036999999999999</v>
          </cell>
          <cell r="LV189" t="str">
            <v>#N/A N/A</v>
          </cell>
          <cell r="LW189" t="str">
            <v>#N/A N/A</v>
          </cell>
          <cell r="LX189">
            <v>3.7000000476837158</v>
          </cell>
          <cell r="LY189">
            <v>3.5999999046325684</v>
          </cell>
          <cell r="LZ189">
            <v>2.9000000953674316</v>
          </cell>
          <cell r="MA189">
            <v>3.7000000476837158</v>
          </cell>
          <cell r="MB189">
            <v>2.5999999046325684</v>
          </cell>
          <cell r="MC189">
            <v>2.5</v>
          </cell>
          <cell r="MD189">
            <v>0.89999999999999991</v>
          </cell>
          <cell r="ME189" t="str">
            <v>#N/A N/A</v>
          </cell>
          <cell r="MF189">
            <v>1</v>
          </cell>
          <cell r="MG189">
            <v>1</v>
          </cell>
          <cell r="MH189">
            <v>0.7</v>
          </cell>
          <cell r="MI189">
            <v>0.79999999999999993</v>
          </cell>
          <cell r="MJ189">
            <v>0.5</v>
          </cell>
          <cell r="MK189" t="str">
            <v>#N/A N/A</v>
          </cell>
          <cell r="ML189" t="str">
            <v>#N/A N/A</v>
          </cell>
          <cell r="MM189">
            <v>3.2999999523162842</v>
          </cell>
          <cell r="MN189">
            <v>4.4000000953674316</v>
          </cell>
          <cell r="MO189">
            <v>8.8000001907348633</v>
          </cell>
          <cell r="MP189">
            <v>15</v>
          </cell>
          <cell r="MQ189">
            <v>17.100000381469727</v>
          </cell>
          <cell r="MR189">
            <v>25.9</v>
          </cell>
          <cell r="MS189">
            <v>10</v>
          </cell>
          <cell r="MT189" t="str">
            <v>#N/A N/A</v>
          </cell>
          <cell r="MU189">
            <v>-7.5</v>
          </cell>
          <cell r="MV189">
            <v>7.6999999999999993</v>
          </cell>
          <cell r="MW189">
            <v>12.899999999999999</v>
          </cell>
          <cell r="MX189">
            <v>11.299999999999999</v>
          </cell>
          <cell r="MY189">
            <v>25.9</v>
          </cell>
          <cell r="MZ189">
            <v>-6.0779999999999994</v>
          </cell>
          <cell r="NA189">
            <v>-6.2459999999999996</v>
          </cell>
          <cell r="NB189">
            <v>-6.4499998092651367</v>
          </cell>
          <cell r="NC189">
            <v>-6.695000171661377</v>
          </cell>
          <cell r="ND189">
            <v>-6.9889998435974121</v>
          </cell>
          <cell r="NE189">
            <v>-9.3120002746582031</v>
          </cell>
          <cell r="NF189">
            <v>-8.1920003890991211</v>
          </cell>
          <cell r="NG189">
            <v>-8.7999999999999989</v>
          </cell>
          <cell r="NH189">
            <v>-9.1120000000000001</v>
          </cell>
          <cell r="NI189">
            <v>-9.1609999999999996</v>
          </cell>
          <cell r="NJ189">
            <v>-9.1530000000000005</v>
          </cell>
          <cell r="NK189">
            <v>-10.315999999999999</v>
          </cell>
          <cell r="NL189">
            <v>-10.763999999999999</v>
          </cell>
          <cell r="NM189">
            <v>-12.071</v>
          </cell>
          <cell r="NN189">
            <v>-13.183999999999999</v>
          </cell>
          <cell r="NO189">
            <v>28.050999999999998</v>
          </cell>
          <cell r="NP189">
            <v>24.270999999999997</v>
          </cell>
          <cell r="NQ189">
            <v>19.74799919128418</v>
          </cell>
          <cell r="NR189">
            <v>17.959999084472656</v>
          </cell>
          <cell r="NS189">
            <v>17.448999404907227</v>
          </cell>
          <cell r="NT189">
            <v>18.535999298095703</v>
          </cell>
          <cell r="NU189">
            <v>22.775999069213867</v>
          </cell>
          <cell r="NV189">
            <v>29.306999999999999</v>
          </cell>
          <cell r="NW189">
            <v>29.600999999999999</v>
          </cell>
          <cell r="NX189">
            <v>28.218</v>
          </cell>
          <cell r="NY189">
            <v>27.245999999999999</v>
          </cell>
          <cell r="NZ189">
            <v>26.529</v>
          </cell>
          <cell r="OA189">
            <v>26.549999999999997</v>
          </cell>
          <cell r="OB189">
            <v>29.422999999999998</v>
          </cell>
          <cell r="OC189">
            <v>31.247999999999998</v>
          </cell>
          <cell r="OD189" t="str">
            <v>USD</v>
          </cell>
        </row>
        <row r="190">
          <cell r="C190" t="str">
            <v>CRH PLC-ADR</v>
          </cell>
          <cell r="D190">
            <v>9946.8999809729521</v>
          </cell>
          <cell r="E190">
            <v>12201.452823883632</v>
          </cell>
          <cell r="F190">
            <v>15869.36561540679</v>
          </cell>
          <cell r="G190">
            <v>17978.07055600391</v>
          </cell>
          <cell r="H190">
            <v>23541.451785625497</v>
          </cell>
          <cell r="I190">
            <v>28775.800330852639</v>
          </cell>
          <cell r="J190">
            <v>30722.467087449921</v>
          </cell>
          <cell r="K190">
            <v>24225.548664468457</v>
          </cell>
          <cell r="L190">
            <v>22781.893079656751</v>
          </cell>
          <cell r="M190">
            <v>25176.062984032265</v>
          </cell>
          <cell r="N190">
            <v>23253.772016021223</v>
          </cell>
          <cell r="O190">
            <v>23950.83290992074</v>
          </cell>
          <cell r="P190">
            <v>25124.367405448582</v>
          </cell>
          <cell r="Q190">
            <v>26235.049230932989</v>
          </cell>
          <cell r="R190" t="str">
            <v>#N/A N/A</v>
          </cell>
          <cell r="S190">
            <v>6898.0064718855738</v>
          </cell>
          <cell r="T190">
            <v>8449.6161442724624</v>
          </cell>
          <cell r="U190">
            <v>10846.33719987041</v>
          </cell>
          <cell r="V190">
            <v>12319.867483157241</v>
          </cell>
          <cell r="W190">
            <v>16488.58992945616</v>
          </cell>
          <cell r="X190">
            <v>20171.298678948962</v>
          </cell>
          <cell r="Y190">
            <v>21677.968111018188</v>
          </cell>
          <cell r="Z190">
            <v>17444.403027254953</v>
          </cell>
          <cell r="AA190">
            <v>16400.893503976964</v>
          </cell>
          <cell r="AB190">
            <v>18350.496878854108</v>
          </cell>
          <cell r="AC190">
            <v>16923.407072708211</v>
          </cell>
          <cell r="AD190">
            <v>17471.316358725944</v>
          </cell>
          <cell r="AE190">
            <v>17837.61004404389</v>
          </cell>
          <cell r="AF190">
            <v>18197.478193015249</v>
          </cell>
          <cell r="AG190" t="str">
            <v>#N/A N/A</v>
          </cell>
          <cell r="AH190">
            <v>1388.2078879191004</v>
          </cell>
          <cell r="AI190">
            <v>1570.9471436699832</v>
          </cell>
          <cell r="AJ190">
            <v>2162.4491308618135</v>
          </cell>
          <cell r="AK190">
            <v>2432.6938710594177</v>
          </cell>
          <cell r="AL190">
            <v>3146.3734406450162</v>
          </cell>
          <cell r="AM190">
            <v>3917.7418705019459</v>
          </cell>
          <cell r="AN190">
            <v>3906.6822705159661</v>
          </cell>
          <cell r="AO190">
            <v>2514.1693571655228</v>
          </cell>
          <cell r="AP190">
            <v>2142.4769885078699</v>
          </cell>
          <cell r="AQ190">
            <v>2305.8215973429251</v>
          </cell>
          <cell r="AR190">
            <v>1973.8188478540465</v>
          </cell>
          <cell r="AS190">
            <v>1095.859195312773</v>
          </cell>
          <cell r="AT190">
            <v>2114.953093775071</v>
          </cell>
          <cell r="AU190">
            <v>2414.2683341349375</v>
          </cell>
          <cell r="AV190" t="str">
            <v>#N/A N/A</v>
          </cell>
          <cell r="AW190">
            <v>890.82504441230935</v>
          </cell>
          <cell r="AX190">
            <v>1052.0544145363044</v>
          </cell>
          <cell r="AY190">
            <v>1518.1935727719133</v>
          </cell>
          <cell r="AZ190">
            <v>1732.3238935536144</v>
          </cell>
          <cell r="BA190">
            <v>2283.2346179308342</v>
          </cell>
          <cell r="BB190">
            <v>2860.8562924204202</v>
          </cell>
          <cell r="BC190">
            <v>2699.0820656614451</v>
          </cell>
          <cell r="BD190">
            <v>1331.6870416489596</v>
          </cell>
          <cell r="BE190">
            <v>925.97457459968621</v>
          </cell>
          <cell r="BF190">
            <v>1212.7841855589902</v>
          </cell>
          <cell r="BG190">
            <v>1035.1297540863241</v>
          </cell>
          <cell r="BH190">
            <v>132.83141761366946</v>
          </cell>
          <cell r="BI190">
            <v>1218.2236099194347</v>
          </cell>
          <cell r="BJ190">
            <v>1417.4807644553173</v>
          </cell>
          <cell r="BK190" t="str">
            <v>#N/A N/A</v>
          </cell>
          <cell r="BL190" t="str">
            <v>#N/A N/A</v>
          </cell>
          <cell r="BM190">
            <v>32.048588675266956</v>
          </cell>
          <cell r="BN190">
            <v>146.69318327307701</v>
          </cell>
          <cell r="BO190">
            <v>172.07526716832933</v>
          </cell>
          <cell r="BP190">
            <v>201.39905863330915</v>
          </cell>
          <cell r="BQ190">
            <v>233.03573057569307</v>
          </cell>
          <cell r="BR190">
            <v>235.34230545276904</v>
          </cell>
          <cell r="BS190">
            <v>48.805284248914752</v>
          </cell>
          <cell r="BT190">
            <v>98.169224241227468</v>
          </cell>
          <cell r="BU190">
            <v>45.949343425311916</v>
          </cell>
          <cell r="BV190">
            <v>19.288132063720322</v>
          </cell>
          <cell r="BW190">
            <v>17.268084289777029</v>
          </cell>
          <cell r="BX190">
            <v>10.627904993844577</v>
          </cell>
          <cell r="BY190">
            <v>8.8800674358986207</v>
          </cell>
          <cell r="BZ190" t="str">
            <v>#N/A N/A</v>
          </cell>
          <cell r="CA190">
            <v>166.36173264093148</v>
          </cell>
          <cell r="CB190">
            <v>165.67875565427832</v>
          </cell>
          <cell r="CC190">
            <v>328.8465507979156</v>
          </cell>
          <cell r="CD190">
            <v>370.03025636920563</v>
          </cell>
          <cell r="CE190">
            <v>360.83474509972791</v>
          </cell>
          <cell r="CF190">
            <v>492.1166310392577</v>
          </cell>
          <cell r="CG190">
            <v>564.82153308664579</v>
          </cell>
          <cell r="CH190">
            <v>525.70263319545325</v>
          </cell>
          <cell r="CI190">
            <v>502.78562145169201</v>
          </cell>
          <cell r="CJ190">
            <v>466.455455984227</v>
          </cell>
          <cell r="CK190">
            <v>420.48127898910298</v>
          </cell>
          <cell r="CL190">
            <v>429.04547889215235</v>
          </cell>
          <cell r="CM190">
            <v>409.17434226301623</v>
          </cell>
          <cell r="CN190">
            <v>370.74281544876743</v>
          </cell>
          <cell r="CO190" t="str">
            <v>#N/A N/A</v>
          </cell>
          <cell r="CP190">
            <v>804.47583439090306</v>
          </cell>
          <cell r="CQ190">
            <v>978.67106769226154</v>
          </cell>
          <cell r="CR190">
            <v>1373.6155583840289</v>
          </cell>
          <cell r="CS190">
            <v>1591.2296397800174</v>
          </cell>
          <cell r="CT190">
            <v>2013.2367533001534</v>
          </cell>
          <cell r="CU190">
            <v>2610.0001824477622</v>
          </cell>
          <cell r="CV190">
            <v>2394.6079579819252</v>
          </cell>
          <cell r="CW190">
            <v>1020.7276591487314</v>
          </cell>
          <cell r="CX190">
            <v>708.41034790291178</v>
          </cell>
          <cell r="CY190">
            <v>989.99949016353855</v>
          </cell>
          <cell r="CZ190">
            <v>830.67555421088855</v>
          </cell>
          <cell r="DA190">
            <v>-285.58754786938931</v>
          </cell>
          <cell r="DB190">
            <v>1010.9794625394654</v>
          </cell>
          <cell r="DC190">
            <v>1146.6387076604094</v>
          </cell>
          <cell r="DD190" t="str">
            <v>#N/A N/A</v>
          </cell>
          <cell r="DE190">
            <v>209.67820855871838</v>
          </cell>
          <cell r="DF190">
            <v>246.42308602306386</v>
          </cell>
          <cell r="DG190">
            <v>288.90718537751042</v>
          </cell>
          <cell r="DH190">
            <v>339.17366471501504</v>
          </cell>
          <cell r="DI190">
            <v>475.16608842868072</v>
          </cell>
          <cell r="DJ190">
            <v>638.79206146042918</v>
          </cell>
          <cell r="DK190">
            <v>538.34552372320923</v>
          </cell>
          <cell r="DL190">
            <v>186.85451683870218</v>
          </cell>
          <cell r="DM190">
            <v>126.02805814752176</v>
          </cell>
          <cell r="DN190">
            <v>158.7340954692593</v>
          </cell>
          <cell r="DO190">
            <v>136.30279991695696</v>
          </cell>
          <cell r="DP190">
            <v>106.26513409093555</v>
          </cell>
          <cell r="DQ190">
            <v>235.14239798881124</v>
          </cell>
          <cell r="DR190">
            <v>337.44256256414758</v>
          </cell>
          <cell r="DS190" t="str">
            <v>#N/A N/A</v>
          </cell>
          <cell r="DT190">
            <v>594.79761921176305</v>
          </cell>
          <cell r="DU190">
            <v>732.24796468231261</v>
          </cell>
          <cell r="DV190">
            <v>1084.7083730065185</v>
          </cell>
          <cell r="DW190">
            <v>1252.0559750650018</v>
          </cell>
          <cell r="DX190">
            <v>1538.0706648714724</v>
          </cell>
          <cell r="DY190">
            <v>1971.2081209873329</v>
          </cell>
          <cell r="DZ190">
            <v>1856.2624342587158</v>
          </cell>
          <cell r="EA190">
            <v>833.87314231002927</v>
          </cell>
          <cell r="EB190">
            <v>582.38228975539005</v>
          </cell>
          <cell r="EC190">
            <v>831.26539469427917</v>
          </cell>
          <cell r="ED190">
            <v>694.37275429393162</v>
          </cell>
          <cell r="EE190">
            <v>-391.85268196032484</v>
          </cell>
          <cell r="EF190">
            <v>775.83706455065419</v>
          </cell>
          <cell r="EG190">
            <v>809.19614509626183</v>
          </cell>
          <cell r="EH190" t="str">
            <v>#N/A N/A</v>
          </cell>
          <cell r="EI190">
            <v>1610.4732285303999</v>
          </cell>
          <cell r="EJ190">
            <v>1630.8072</v>
          </cell>
          <cell r="EK190">
            <v>1453.2031999999999</v>
          </cell>
          <cell r="EL190">
            <v>1359.1383799999996</v>
          </cell>
          <cell r="EM190">
            <v>1452.9002399999999</v>
          </cell>
          <cell r="EN190">
            <v>1467.0498</v>
          </cell>
          <cell r="EO190">
            <v>1114.8446999999996</v>
          </cell>
          <cell r="EP190">
            <v>1966.2132000000001</v>
          </cell>
          <cell r="EQ190">
            <v>2312.3179999999998</v>
          </cell>
          <cell r="ER190">
            <v>1678.3200000000002</v>
          </cell>
          <cell r="ES190">
            <v>2305.5159000000003</v>
          </cell>
          <cell r="ET190">
            <v>3502.4059999999999</v>
          </cell>
          <cell r="EU190">
            <v>3947.02</v>
          </cell>
          <cell r="EV190">
            <v>2736.0588000000002</v>
          </cell>
          <cell r="EW190" t="str">
            <v>#N/A N/A</v>
          </cell>
          <cell r="EX190">
            <v>0</v>
          </cell>
          <cell r="EY190">
            <v>0</v>
          </cell>
          <cell r="EZ190">
            <v>422.5405199999999</v>
          </cell>
          <cell r="FA190">
            <v>405.28024999999997</v>
          </cell>
          <cell r="FB190">
            <v>488.65244999999999</v>
          </cell>
          <cell r="FC190">
            <v>463.73939999999999</v>
          </cell>
          <cell r="FD190">
            <v>178.5984</v>
          </cell>
          <cell r="FE190">
            <v>94.584600000000009</v>
          </cell>
          <cell r="FF190">
            <v>49.4542</v>
          </cell>
          <cell r="FG190">
            <v>37.583999999999996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L190" t="str">
            <v>#N/A N/A</v>
          </cell>
          <cell r="FM190">
            <v>1403.8596</v>
          </cell>
          <cell r="FN190">
            <v>1684.8324</v>
          </cell>
          <cell r="FO190">
            <v>2265.8853999999992</v>
          </cell>
          <cell r="FP190">
            <v>2479.6051499999999</v>
          </cell>
          <cell r="FQ190">
            <v>3493.5023200000001</v>
          </cell>
          <cell r="FR190">
            <v>3858.6617999999999</v>
          </cell>
          <cell r="FS190">
            <v>3344.5340999999999</v>
          </cell>
          <cell r="FT190">
            <v>2579.58</v>
          </cell>
          <cell r="FU190">
            <v>2527.5106000000001</v>
          </cell>
          <cell r="FV190">
            <v>2777.328</v>
          </cell>
          <cell r="FW190">
            <v>2708.0244000000002</v>
          </cell>
          <cell r="FX190">
            <v>2797.7880999999998</v>
          </cell>
          <cell r="FY190">
            <v>2637.7999999999993</v>
          </cell>
          <cell r="FZ190">
            <v>3597.7325999999998</v>
          </cell>
          <cell r="GA190" t="str">
            <v>#N/A N/A</v>
          </cell>
          <cell r="GB190">
            <v>1117.6255999999998</v>
          </cell>
          <cell r="GC190">
            <v>1404.1526098463996</v>
          </cell>
          <cell r="GD190">
            <v>1774.34484</v>
          </cell>
          <cell r="GE190">
            <v>2038.35258</v>
          </cell>
          <cell r="GF190">
            <v>2685.8079600000001</v>
          </cell>
          <cell r="GG190">
            <v>3246.1758</v>
          </cell>
          <cell r="GH190">
            <v>3450.5769</v>
          </cell>
          <cell r="GI190">
            <v>2877.6648</v>
          </cell>
          <cell r="GJ190">
            <v>2923.1441999999997</v>
          </cell>
          <cell r="GK190">
            <v>2962.6559999999999</v>
          </cell>
          <cell r="GL190">
            <v>3078.8601000000003</v>
          </cell>
          <cell r="GM190">
            <v>3108.0405999999998</v>
          </cell>
          <cell r="GN190">
            <v>2734.6</v>
          </cell>
          <cell r="GO190">
            <v>3121.8017999999997</v>
          </cell>
          <cell r="GP190" t="str">
            <v>#N/A N/A</v>
          </cell>
          <cell r="GQ190">
            <v>4330.3791429391995</v>
          </cell>
          <cell r="GR190">
            <v>5147.2192750019994</v>
          </cell>
          <cell r="GS190">
            <v>6326.3140800000001</v>
          </cell>
          <cell r="GT190">
            <v>6769.4226400000007</v>
          </cell>
          <cell r="GU190">
            <v>8817.505949999997</v>
          </cell>
          <cell r="GV190">
            <v>9855.1913999999997</v>
          </cell>
          <cell r="GW190">
            <v>9077.8217999999997</v>
          </cell>
          <cell r="GX190">
            <v>8572.8042000000005</v>
          </cell>
          <cell r="GY190">
            <v>8686.5633999999991</v>
          </cell>
          <cell r="GZ190">
            <v>8171.2800000000007</v>
          </cell>
          <cell r="HA190">
            <v>8989.7964000000011</v>
          </cell>
          <cell r="HB190">
            <v>10139.0517</v>
          </cell>
          <cell r="HC190">
            <v>10559.67</v>
          </cell>
          <cell r="HD190">
            <v>10210.780199999999</v>
          </cell>
          <cell r="HE190" t="str">
            <v>#N/A N/A</v>
          </cell>
          <cell r="HF190">
            <v>5256.6216570608003</v>
          </cell>
          <cell r="HG190">
            <v>6464.6804368727999</v>
          </cell>
          <cell r="HH190">
            <v>7903.9613599999993</v>
          </cell>
          <cell r="HI190">
            <v>8074.24755</v>
          </cell>
          <cell r="HJ190">
            <v>9864.7125500000002</v>
          </cell>
          <cell r="HK190">
            <v>11995.9758</v>
          </cell>
          <cell r="HL190">
            <v>12401.4264</v>
          </cell>
          <cell r="HM190">
            <v>12231.5085</v>
          </cell>
          <cell r="HN190">
            <v>11885.047199999999</v>
          </cell>
          <cell r="HO190">
            <v>11581.055999999999</v>
          </cell>
          <cell r="HP190">
            <v>10519.3287</v>
          </cell>
          <cell r="HQ190">
            <v>10395.527099999999</v>
          </cell>
          <cell r="HR190">
            <v>8980.6199999999972</v>
          </cell>
          <cell r="HS190">
            <v>14193.169199999998</v>
          </cell>
          <cell r="HT190" t="str">
            <v>#N/A N/A</v>
          </cell>
          <cell r="HU190">
            <v>11087.917770706399</v>
          </cell>
          <cell r="HV190">
            <v>13902.569051252396</v>
          </cell>
          <cell r="HW190">
            <v>17720.403200000001</v>
          </cell>
          <cell r="HX190">
            <v>18995.041579999997</v>
          </cell>
          <cell r="HY190">
            <v>24195.220499999999</v>
          </cell>
          <cell r="HZ190">
            <v>28856.840399999994</v>
          </cell>
          <cell r="IA190">
            <v>29470.131299999997</v>
          </cell>
          <cell r="IB190">
            <v>29067.567300000002</v>
          </cell>
          <cell r="IC190">
            <v>28684.7726</v>
          </cell>
          <cell r="ID190">
            <v>27717.552</v>
          </cell>
          <cell r="IE190">
            <v>27581.730000000003</v>
          </cell>
          <cell r="IF190">
            <v>28169.5481</v>
          </cell>
          <cell r="IG190">
            <v>26640.57</v>
          </cell>
          <cell r="IH190">
            <v>34778.806199999999</v>
          </cell>
          <cell r="II190" t="str">
            <v>#N/A N/A</v>
          </cell>
          <cell r="IJ190">
            <v>782.4429852095999</v>
          </cell>
          <cell r="IK190">
            <v>1030.4992950768001</v>
          </cell>
          <cell r="IL190">
            <v>1331.33476</v>
          </cell>
          <cell r="IM190">
            <v>1425.52151</v>
          </cell>
          <cell r="IN190">
            <v>1845.4048799999998</v>
          </cell>
          <cell r="IO190">
            <v>2150.9924999999998</v>
          </cell>
          <cell r="IP190">
            <v>2009.232</v>
          </cell>
          <cell r="IQ190">
            <v>1679.5932</v>
          </cell>
          <cell r="IR190">
            <v>1839.1615999999999</v>
          </cell>
          <cell r="IS190">
            <v>2046.384</v>
          </cell>
          <cell r="IT190">
            <v>1938.6392999999998</v>
          </cell>
          <cell r="IU190">
            <v>2061.4555</v>
          </cell>
          <cell r="IV190">
            <v>1822.26</v>
          </cell>
          <cell r="IW190">
            <v>2739.3186000000001</v>
          </cell>
          <cell r="IX190" t="str">
            <v>#N/A N/A</v>
          </cell>
          <cell r="IY190">
            <v>3406.5522946207998</v>
          </cell>
          <cell r="IZ190">
            <v>4530.7040864868004</v>
          </cell>
          <cell r="JA190">
            <v>5495.3312800000003</v>
          </cell>
          <cell r="JB190">
            <v>6058.6143300000003</v>
          </cell>
          <cell r="JC190">
            <v>7858.4018699999988</v>
          </cell>
          <cell r="JD190">
            <v>9476.0334000000003</v>
          </cell>
          <cell r="JE190">
            <v>10182.8994</v>
          </cell>
          <cell r="JF190">
            <v>7629.8244000000004</v>
          </cell>
          <cell r="JG190">
            <v>7165.5126</v>
          </cell>
          <cell r="JH190">
            <v>6456.6720000000005</v>
          </cell>
          <cell r="JI190">
            <v>6345.1176000000005</v>
          </cell>
          <cell r="JJ190">
            <v>7639.1059999999998</v>
          </cell>
          <cell r="JK190">
            <v>7097.86</v>
          </cell>
          <cell r="JL190">
            <v>10019.5386</v>
          </cell>
          <cell r="JM190" t="str">
            <v>#N/A N/A</v>
          </cell>
          <cell r="JN190">
            <v>5984.2339429391996</v>
          </cell>
          <cell r="JO190">
            <v>7809.6567135132009</v>
          </cell>
          <cell r="JP190">
            <v>10970.328559999998</v>
          </cell>
          <cell r="JQ190">
            <v>11618.704369999999</v>
          </cell>
          <cell r="JR190">
            <v>14825.359229999998</v>
          </cell>
          <cell r="JS190">
            <v>17161.274399999998</v>
          </cell>
          <cell r="JT190">
            <v>18088.6692</v>
          </cell>
          <cell r="JU190">
            <v>15152.166300000001</v>
          </cell>
          <cell r="JV190">
            <v>14769.43</v>
          </cell>
          <cell r="JW190">
            <v>14001.984</v>
          </cell>
          <cell r="JX190">
            <v>13607.426700000002</v>
          </cell>
          <cell r="JY190">
            <v>14813.5227</v>
          </cell>
          <cell r="JZ190">
            <v>14300.99</v>
          </cell>
          <cell r="KA190">
            <v>20061.895799999998</v>
          </cell>
          <cell r="KB190" t="str">
            <v>#N/A N/A</v>
          </cell>
          <cell r="KC190">
            <v>116.48936210079999</v>
          </cell>
          <cell r="KD190">
            <v>113.82983748719998</v>
          </cell>
          <cell r="KE190">
            <v>46.361519999999999</v>
          </cell>
          <cell r="KF190">
            <v>45.320389999999989</v>
          </cell>
          <cell r="KG190">
            <v>55.130019999999988</v>
          </cell>
          <cell r="KH190">
            <v>96.247799999999998</v>
          </cell>
          <cell r="KI190">
            <v>97.670999999999978</v>
          </cell>
          <cell r="KJ190">
            <v>104.61630000000001</v>
          </cell>
          <cell r="KK190">
            <v>110.9378</v>
          </cell>
          <cell r="KL190">
            <v>95.903999999999996</v>
          </cell>
          <cell r="KM190">
            <v>47.509200000000007</v>
          </cell>
          <cell r="KN190">
            <v>33.093600000000002</v>
          </cell>
          <cell r="KO190">
            <v>25.41</v>
          </cell>
          <cell r="KP190">
            <v>574.81139999999994</v>
          </cell>
          <cell r="KQ190" t="str">
            <v>#N/A N/A</v>
          </cell>
          <cell r="KR190">
            <v>5103.6834706312002</v>
          </cell>
          <cell r="KS190">
            <v>6092.9120437415995</v>
          </cell>
          <cell r="KT190">
            <v>6750.0746399999989</v>
          </cell>
          <cell r="KU190">
            <v>7376.3372099999997</v>
          </cell>
          <cell r="KV190">
            <v>9369.8612699999994</v>
          </cell>
          <cell r="KW190">
            <v>11695.565999999997</v>
          </cell>
          <cell r="KX190">
            <v>11381.462099999999</v>
          </cell>
          <cell r="KY190">
            <v>13915.401</v>
          </cell>
          <cell r="KZ190">
            <v>13915.3426</v>
          </cell>
          <cell r="LA190">
            <v>13715.568000000001</v>
          </cell>
          <cell r="LB190">
            <v>13974.303300000001</v>
          </cell>
          <cell r="LC190">
            <v>13356.025399999999</v>
          </cell>
          <cell r="LD190">
            <v>12339.58</v>
          </cell>
          <cell r="LE190">
            <v>14716.910399999999</v>
          </cell>
          <cell r="LF190" t="str">
            <v>#N/A N/A</v>
          </cell>
          <cell r="LG190">
            <v>-347.38297036367908</v>
          </cell>
          <cell r="LH190">
            <v>-455.13526683510685</v>
          </cell>
          <cell r="LI190">
            <v>-685.19029710333757</v>
          </cell>
          <cell r="LJ190">
            <v>-811.35417006845671</v>
          </cell>
          <cell r="LK190">
            <v>-1045.6920555240374</v>
          </cell>
          <cell r="LL190">
            <v>-1409.1807707753671</v>
          </cell>
          <cell r="LM190">
            <v>-1528.254096033919</v>
          </cell>
          <cell r="LN190">
            <v>-741.84032058350419</v>
          </cell>
          <cell r="LO190">
            <v>-618.20079049205413</v>
          </cell>
          <cell r="LP190">
            <v>-802.02490342362614</v>
          </cell>
          <cell r="LQ190">
            <v>-699.51625617759044</v>
          </cell>
          <cell r="LR190">
            <v>-660.17214553993722</v>
          </cell>
          <cell r="LS190">
            <v>-577.89233404029892</v>
          </cell>
          <cell r="LT190">
            <v>-979.02743480782294</v>
          </cell>
          <cell r="LU190" t="str">
            <v>#N/A N/A</v>
          </cell>
          <cell r="LV190">
            <v>173.92792881219145</v>
          </cell>
          <cell r="LW190">
            <v>159.9032079401108</v>
          </cell>
          <cell r="LX190">
            <v>194.71995913686641</v>
          </cell>
          <cell r="LY190">
            <v>228.93600259560807</v>
          </cell>
          <cell r="LZ190">
            <v>317.48934570578427</v>
          </cell>
          <cell r="MA190">
            <v>482.52104213319973</v>
          </cell>
          <cell r="MB190">
            <v>545.6999707686083</v>
          </cell>
          <cell r="MC190">
            <v>409.96438769088394</v>
          </cell>
          <cell r="MD190">
            <v>375.43095216577535</v>
          </cell>
          <cell r="ME190">
            <v>332.78463874695598</v>
          </cell>
          <cell r="MF190">
            <v>331.75587149598954</v>
          </cell>
          <cell r="MG190">
            <v>357.31651338077086</v>
          </cell>
          <cell r="MH190">
            <v>348.06388854840992</v>
          </cell>
          <cell r="MI190">
            <v>335.22254570517293</v>
          </cell>
          <cell r="MJ190" t="str">
            <v>#N/A N/A</v>
          </cell>
          <cell r="MK190">
            <v>153.49920766176024</v>
          </cell>
          <cell r="ML190">
            <v>116.53003375661416</v>
          </cell>
          <cell r="MM190">
            <v>255.31332661268362</v>
          </cell>
          <cell r="MN190">
            <v>322.87441670413199</v>
          </cell>
          <cell r="MO190">
            <v>474.53789423456556</v>
          </cell>
          <cell r="MP190">
            <v>531.86978507864069</v>
          </cell>
          <cell r="MQ190">
            <v>473.62638972369768</v>
          </cell>
          <cell r="MR190">
            <v>145.02141605391813</v>
          </cell>
          <cell r="MS190">
            <v>132.66111383949658</v>
          </cell>
          <cell r="MT190">
            <v>133.67081723727102</v>
          </cell>
          <cell r="MU190">
            <v>159.44855839342131</v>
          </cell>
          <cell r="MV190">
            <v>146.11455937503641</v>
          </cell>
          <cell r="MW190">
            <v>168.71799177728263</v>
          </cell>
          <cell r="MX190">
            <v>260.85198092952197</v>
          </cell>
          <cell r="MY190" t="str">
            <v>#N/A N/A</v>
          </cell>
          <cell r="MZ190">
            <v>-105.64301120389378</v>
          </cell>
          <cell r="NA190">
            <v>-139.17921383274557</v>
          </cell>
          <cell r="NB190">
            <v>-148.8083521582698</v>
          </cell>
          <cell r="NC190">
            <v>-204.30049796847197</v>
          </cell>
          <cell r="ND190">
            <v>-248.63926203076653</v>
          </cell>
          <cell r="NE190">
            <v>-342.69960378778393</v>
          </cell>
          <cell r="NF190">
            <v>-510.39862495069286</v>
          </cell>
          <cell r="NG190">
            <v>-331.87593289262031</v>
          </cell>
          <cell r="NH190">
            <v>-395.33011924169978</v>
          </cell>
          <cell r="NI190">
            <v>-431.64534732868771</v>
          </cell>
          <cell r="NJ190">
            <v>-465.48692047111712</v>
          </cell>
          <cell r="NK190">
            <v>-487.49130264216689</v>
          </cell>
          <cell r="NL190">
            <v>-468.95630785339199</v>
          </cell>
          <cell r="NM190">
            <v>-420.69319477569718</v>
          </cell>
          <cell r="NN190" t="str">
            <v>#N/A N/A</v>
          </cell>
          <cell r="NO190">
            <v>497.38284350679083</v>
          </cell>
          <cell r="NP190">
            <v>518.89272913367881</v>
          </cell>
          <cell r="NQ190">
            <v>644.25555808990032</v>
          </cell>
          <cell r="NR190">
            <v>700.36997750580304</v>
          </cell>
          <cell r="NS190">
            <v>863.13882271418208</v>
          </cell>
          <cell r="NT190">
            <v>1056.8855780815256</v>
          </cell>
          <cell r="NU190">
            <v>1207.6002048545213</v>
          </cell>
          <cell r="NV190">
            <v>1182.4823155165632</v>
          </cell>
          <cell r="NW190">
            <v>1216.5024139081838</v>
          </cell>
          <cell r="NX190">
            <v>1093.0374117839349</v>
          </cell>
          <cell r="NY190">
            <v>938.68909376772228</v>
          </cell>
          <cell r="NZ190">
            <v>963.02777769910358</v>
          </cell>
          <cell r="OA190">
            <v>896.7294838556362</v>
          </cell>
          <cell r="OB190">
            <v>996.78756967962022</v>
          </cell>
          <cell r="OC190" t="str">
            <v>#N/A N/A</v>
          </cell>
          <cell r="OD190" t="str">
            <v>USD</v>
          </cell>
        </row>
        <row r="191">
          <cell r="C191" t="str">
            <v>TRAKYA CAM</v>
          </cell>
          <cell r="D191">
            <v>242.7932729447524</v>
          </cell>
          <cell r="E191">
            <v>293.97505842534451</v>
          </cell>
          <cell r="F191">
            <v>394.18609419755444</v>
          </cell>
          <cell r="G191">
            <v>434.62127381098782</v>
          </cell>
          <cell r="H191">
            <v>498.35825841524962</v>
          </cell>
          <cell r="I191">
            <v>689.04728806817752</v>
          </cell>
          <cell r="J191">
            <v>756.5071342742234</v>
          </cell>
          <cell r="K191">
            <v>571.63458663934466</v>
          </cell>
          <cell r="L191">
            <v>695.01237288623804</v>
          </cell>
          <cell r="M191">
            <v>750.67147571012845</v>
          </cell>
          <cell r="N191">
            <v>574.50790725754985</v>
          </cell>
          <cell r="O191">
            <v>783.1281432877372</v>
          </cell>
          <cell r="P191">
            <v>923.63227437080889</v>
          </cell>
          <cell r="Q191">
            <v>781.31121039558093</v>
          </cell>
          <cell r="R191" t="str">
            <v>#N/A N/A</v>
          </cell>
          <cell r="S191">
            <v>151.77277609997756</v>
          </cell>
          <cell r="T191">
            <v>186.31350957904741</v>
          </cell>
          <cell r="U191">
            <v>246.33548369329722</v>
          </cell>
          <cell r="V191">
            <v>274.30547257246224</v>
          </cell>
          <cell r="W191">
            <v>313.33753575641452</v>
          </cell>
          <cell r="X191">
            <v>436.84470131877407</v>
          </cell>
          <cell r="Y191">
            <v>511.58021389208443</v>
          </cell>
          <cell r="Z191">
            <v>450.27790218198572</v>
          </cell>
          <cell r="AA191">
            <v>478.12544286050934</v>
          </cell>
          <cell r="AB191">
            <v>483.6724993231864</v>
          </cell>
          <cell r="AC191">
            <v>427.03081275788367</v>
          </cell>
          <cell r="AD191">
            <v>561.07162651721956</v>
          </cell>
          <cell r="AE191">
            <v>664.52772458078118</v>
          </cell>
          <cell r="AF191">
            <v>572.87086771599854</v>
          </cell>
          <cell r="AG191" t="str">
            <v>#N/A N/A</v>
          </cell>
          <cell r="AH191" t="str">
            <v>#N/A N/A</v>
          </cell>
          <cell r="AI191" t="str">
            <v>#N/A N/A</v>
          </cell>
          <cell r="AJ191" t="str">
            <v>#N/A N/A</v>
          </cell>
          <cell r="AK191">
            <v>136.57671306724319</v>
          </cell>
          <cell r="AL191">
            <v>151.96273937706582</v>
          </cell>
          <cell r="AM191">
            <v>209.73324246238332</v>
          </cell>
          <cell r="AN191">
            <v>230.01286539701192</v>
          </cell>
          <cell r="AO191">
            <v>122.95259362676639</v>
          </cell>
          <cell r="AP191">
            <v>203.42813177887507</v>
          </cell>
          <cell r="AQ191">
            <v>216.11155912995139</v>
          </cell>
          <cell r="AR191">
            <v>103.84196831305906</v>
          </cell>
          <cell r="AS191">
            <v>140.43167482925003</v>
          </cell>
          <cell r="AT191">
            <v>173.56738520742843</v>
          </cell>
          <cell r="AU191">
            <v>125.87677233444965</v>
          </cell>
          <cell r="AV191" t="str">
            <v>#N/A N/A</v>
          </cell>
          <cell r="AW191">
            <v>52.162226076079975</v>
          </cell>
          <cell r="AX191">
            <v>62.2993621747679</v>
          </cell>
          <cell r="AY191">
            <v>91.245671410157584</v>
          </cell>
          <cell r="AZ191">
            <v>91.713767614959494</v>
          </cell>
          <cell r="BA191">
            <v>103.56625163909105</v>
          </cell>
          <cell r="BB191">
            <v>140.08650277375315</v>
          </cell>
          <cell r="BC191">
            <v>138.33948742226519</v>
          </cell>
          <cell r="BD191">
            <v>47.919638479723446</v>
          </cell>
          <cell r="BE191">
            <v>120.68436504137756</v>
          </cell>
          <cell r="BF191">
            <v>139.16763922467442</v>
          </cell>
          <cell r="BG191">
            <v>48.968586043029326</v>
          </cell>
          <cell r="BH191">
            <v>82.867494356119252</v>
          </cell>
          <cell r="BI191">
            <v>104.64881464866252</v>
          </cell>
          <cell r="BJ191">
            <v>60.967236010788149</v>
          </cell>
          <cell r="BK191" t="str">
            <v>#N/A N/A</v>
          </cell>
          <cell r="BL191" t="str">
            <v>#N/A N/A</v>
          </cell>
          <cell r="BM191" t="str">
            <v>#N/A N/A</v>
          </cell>
          <cell r="BN191" t="str">
            <v>#N/A N/A</v>
          </cell>
          <cell r="BO191">
            <v>3.5922004176318696</v>
          </cell>
          <cell r="BP191">
            <v>6.1340055083969141</v>
          </cell>
          <cell r="BQ191">
            <v>7.0901065781785384</v>
          </cell>
          <cell r="BR191">
            <v>14.268389356329887</v>
          </cell>
          <cell r="BS191">
            <v>10.527452925714853</v>
          </cell>
          <cell r="BT191">
            <v>12.277565378817267</v>
          </cell>
          <cell r="BU191">
            <v>15.355474365723795</v>
          </cell>
          <cell r="BV191">
            <v>14.216031288268793</v>
          </cell>
          <cell r="BW191">
            <v>14.565473426007756</v>
          </cell>
          <cell r="BX191">
            <v>15.4431968724484</v>
          </cell>
          <cell r="BY191">
            <v>9.9637304159189028</v>
          </cell>
          <cell r="BZ191" t="str">
            <v>#N/A N/A</v>
          </cell>
          <cell r="CA191">
            <v>23.302336232451093</v>
          </cell>
          <cell r="CB191">
            <v>19.908822227548175</v>
          </cell>
          <cell r="CC191">
            <v>19.736867170198192</v>
          </cell>
          <cell r="CD191">
            <v>15.723600306085764</v>
          </cell>
          <cell r="CE191">
            <v>42.994610906042581</v>
          </cell>
          <cell r="CF191">
            <v>25.655736212701427</v>
          </cell>
          <cell r="CG191">
            <v>19.503270005956864</v>
          </cell>
          <cell r="CH191">
            <v>13.827585516365641</v>
          </cell>
          <cell r="CI191">
            <v>17.549474002060855</v>
          </cell>
          <cell r="CJ191">
            <v>9.3177461896191325</v>
          </cell>
          <cell r="CK191">
            <v>8.818397433239527</v>
          </cell>
          <cell r="CL191">
            <v>18.506563885753884</v>
          </cell>
          <cell r="CM191">
            <v>24.94751839354408</v>
          </cell>
          <cell r="CN191">
            <v>31.913718789744959</v>
          </cell>
          <cell r="CO191" t="str">
            <v>#N/A N/A</v>
          </cell>
          <cell r="CP191">
            <v>84.806146356962259</v>
          </cell>
          <cell r="CQ191">
            <v>79.860147491356798</v>
          </cell>
          <cell r="CR191">
            <v>106.80098864960951</v>
          </cell>
          <cell r="CS191">
            <v>85.47154992480661</v>
          </cell>
          <cell r="CT191">
            <v>82.885678267995871</v>
          </cell>
          <cell r="CU191">
            <v>165.63682251086829</v>
          </cell>
          <cell r="CV191">
            <v>115.29517572157033</v>
          </cell>
          <cell r="CW191">
            <v>48.684572172591082</v>
          </cell>
          <cell r="CX191">
            <v>165.72185654855105</v>
          </cell>
          <cell r="CY191">
            <v>169.67230619428526</v>
          </cell>
          <cell r="CZ191">
            <v>52.918240372446455</v>
          </cell>
          <cell r="DA191">
            <v>80.401465474716559</v>
          </cell>
          <cell r="DB191">
            <v>144.80393253004607</v>
          </cell>
          <cell r="DC191">
            <v>72.730040997783405</v>
          </cell>
          <cell r="DD191" t="str">
            <v>#N/A N/A</v>
          </cell>
          <cell r="DE191">
            <v>27.935571083891748</v>
          </cell>
          <cell r="DF191">
            <v>12.457853322874637</v>
          </cell>
          <cell r="DG191">
            <v>30.806188809406194</v>
          </cell>
          <cell r="DH191">
            <v>23.29872352825555</v>
          </cell>
          <cell r="DI191">
            <v>-18.337109962987736</v>
          </cell>
          <cell r="DJ191">
            <v>30.912941399127284</v>
          </cell>
          <cell r="DK191">
            <v>19.567433808397872</v>
          </cell>
          <cell r="DL191">
            <v>4.5435235546850317</v>
          </cell>
          <cell r="DM191">
            <v>17.731859918381797</v>
          </cell>
          <cell r="DN191">
            <v>28.710714970753084</v>
          </cell>
          <cell r="DO191">
            <v>6.091431948773784</v>
          </cell>
          <cell r="DP191">
            <v>14.806039134293433</v>
          </cell>
          <cell r="DQ191">
            <v>9.3158341877378241</v>
          </cell>
          <cell r="DR191">
            <v>10.377204614040073</v>
          </cell>
          <cell r="DS191" t="str">
            <v>#N/A N/A</v>
          </cell>
          <cell r="DT191">
            <v>56.870579267027303</v>
          </cell>
          <cell r="DU191">
            <v>67.402294168482172</v>
          </cell>
          <cell r="DV191">
            <v>75.99479703332112</v>
          </cell>
          <cell r="DW191">
            <v>62.172822274082378</v>
          </cell>
          <cell r="DX191">
            <v>101.22278123695732</v>
          </cell>
          <cell r="DY191">
            <v>134.72387524418696</v>
          </cell>
          <cell r="DZ191">
            <v>95.727740435152498</v>
          </cell>
          <cell r="EA191">
            <v>44.141048617906044</v>
          </cell>
          <cell r="EB191">
            <v>147.98999663016926</v>
          </cell>
          <cell r="EC191">
            <v>140.96159122353214</v>
          </cell>
          <cell r="ED191">
            <v>46.826808423672674</v>
          </cell>
          <cell r="EE191">
            <v>65.595426340423131</v>
          </cell>
          <cell r="EF191">
            <v>135.48809834230823</v>
          </cell>
          <cell r="EG191">
            <v>62.35283638374333</v>
          </cell>
          <cell r="EH191" t="str">
            <v>#N/A N/A</v>
          </cell>
          <cell r="EI191">
            <v>16.92282882882883</v>
          </cell>
          <cell r="EJ191">
            <v>47.619601423487538</v>
          </cell>
          <cell r="EK191">
            <v>107.98087356321838</v>
          </cell>
          <cell r="EL191">
            <v>39.165369923966033</v>
          </cell>
          <cell r="EM191">
            <v>81.841940431893022</v>
          </cell>
          <cell r="EN191">
            <v>72.086219618287089</v>
          </cell>
          <cell r="EO191">
            <v>55.033645441306639</v>
          </cell>
          <cell r="EP191">
            <v>197.45372354674524</v>
          </cell>
          <cell r="EQ191">
            <v>294.04277036653286</v>
          </cell>
          <cell r="ER191">
            <v>272.65732410060485</v>
          </cell>
          <cell r="ES191">
            <v>167.26063561459554</v>
          </cell>
          <cell r="ET191">
            <v>374.66527767441858</v>
          </cell>
          <cell r="EU191">
            <v>482.19021266581086</v>
          </cell>
          <cell r="EV191">
            <v>400.98440452519708</v>
          </cell>
          <cell r="EW191" t="str">
            <v>#N/A N/A</v>
          </cell>
          <cell r="EX191">
            <v>6.7827866929729724E-2</v>
          </cell>
          <cell r="EY191">
            <v>0.13203701067615659</v>
          </cell>
          <cell r="EZ191">
            <v>0.39033222098628095</v>
          </cell>
          <cell r="FA191">
            <v>0</v>
          </cell>
          <cell r="FB191" t="str">
            <v>#N/A N/A</v>
          </cell>
          <cell r="FC191" t="str">
            <v>#N/A N/A</v>
          </cell>
          <cell r="FD191" t="str">
            <v>#N/A N/A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L191" t="str">
            <v>#N/A N/A</v>
          </cell>
          <cell r="FM191">
            <v>72.756699099099109</v>
          </cell>
          <cell r="FN191">
            <v>93.165198576512452</v>
          </cell>
          <cell r="FO191">
            <v>53.215495736002964</v>
          </cell>
          <cell r="FP191">
            <v>61.476696789101283</v>
          </cell>
          <cell r="FQ191">
            <v>80.745701598367233</v>
          </cell>
          <cell r="FR191">
            <v>144.20197741820081</v>
          </cell>
          <cell r="FS191">
            <v>134.98431578311494</v>
          </cell>
          <cell r="FT191">
            <v>133.69773305652291</v>
          </cell>
          <cell r="FU191">
            <v>138.3811986789276</v>
          </cell>
          <cell r="FV191">
            <v>205.89274753263291</v>
          </cell>
          <cell r="FW191">
            <v>194.6013558657026</v>
          </cell>
          <cell r="FX191">
            <v>170.97933162790696</v>
          </cell>
          <cell r="FY191">
            <v>142.32256011981167</v>
          </cell>
          <cell r="FZ191">
            <v>141.28999348645871</v>
          </cell>
          <cell r="GA191" t="str">
            <v>#N/A N/A</v>
          </cell>
          <cell r="GB191">
            <v>29.90144864864865</v>
          </cell>
          <cell r="GC191">
            <v>40.740640569395012</v>
          </cell>
          <cell r="GD191">
            <v>44.467921394141634</v>
          </cell>
          <cell r="GE191">
            <v>61.548055962667632</v>
          </cell>
          <cell r="GF191">
            <v>78.0551136907184</v>
          </cell>
          <cell r="GG191">
            <v>108.20403120223878</v>
          </cell>
          <cell r="GH191">
            <v>137.93620762999319</v>
          </cell>
          <cell r="GI191">
            <v>108.16623761050093</v>
          </cell>
          <cell r="GJ191">
            <v>103.16152247118248</v>
          </cell>
          <cell r="GK191">
            <v>130.24255385758252</v>
          </cell>
          <cell r="GL191">
            <v>113.18461465164508</v>
          </cell>
          <cell r="GM191">
            <v>111.40738883720931</v>
          </cell>
          <cell r="GN191">
            <v>137.08902353444586</v>
          </cell>
          <cell r="GO191">
            <v>150.95855193692148</v>
          </cell>
          <cell r="GP191" t="str">
            <v>#N/A N/A</v>
          </cell>
          <cell r="GQ191">
            <v>122.70427867867869</v>
          </cell>
          <cell r="GR191">
            <v>182.0925836298932</v>
          </cell>
          <cell r="GS191">
            <v>243.51826770485721</v>
          </cell>
          <cell r="GT191">
            <v>228.94455784734569</v>
          </cell>
          <cell r="GU191">
            <v>286.27883337137854</v>
          </cell>
          <cell r="GV191">
            <v>375.53789185028751</v>
          </cell>
          <cell r="GW191">
            <v>359.41608181324801</v>
          </cell>
          <cell r="GX191">
            <v>473.41300160728639</v>
          </cell>
          <cell r="GY191">
            <v>583.44320878124597</v>
          </cell>
          <cell r="GZ191">
            <v>622.43014485832532</v>
          </cell>
          <cell r="HA191">
            <v>495.58108458046064</v>
          </cell>
          <cell r="HB191">
            <v>689.74121953488373</v>
          </cell>
          <cell r="HC191">
            <v>795.81814890885744</v>
          </cell>
          <cell r="HD191">
            <v>720.05556770654766</v>
          </cell>
          <cell r="HE191" t="str">
            <v>#N/A N/A</v>
          </cell>
          <cell r="HF191">
            <v>306.13356396396398</v>
          </cell>
          <cell r="HG191">
            <v>405.40979928825612</v>
          </cell>
          <cell r="HH191">
            <v>519.48555580274376</v>
          </cell>
          <cell r="HI191">
            <v>583.442280431531</v>
          </cell>
          <cell r="HJ191">
            <v>683.3922810002249</v>
          </cell>
          <cell r="HK191">
            <v>875.82604801260027</v>
          </cell>
          <cell r="HL191">
            <v>699.67647794165464</v>
          </cell>
          <cell r="HM191">
            <v>681.26223345834444</v>
          </cell>
          <cell r="HN191">
            <v>619.99310063463281</v>
          </cell>
          <cell r="HO191">
            <v>507.65493420354454</v>
          </cell>
          <cell r="HP191">
            <v>498.56696373521658</v>
          </cell>
          <cell r="HQ191">
            <v>693.36541627906979</v>
          </cell>
          <cell r="HR191">
            <v>651.68165211810003</v>
          </cell>
          <cell r="HS191">
            <v>918.61620157696257</v>
          </cell>
          <cell r="HT191" t="str">
            <v>#N/A N/A</v>
          </cell>
          <cell r="HU191">
            <v>490.20110030030025</v>
          </cell>
          <cell r="HV191">
            <v>691.24354733096084</v>
          </cell>
          <cell r="HW191">
            <v>889.76952762328506</v>
          </cell>
          <cell r="HX191">
            <v>963.63482249527681</v>
          </cell>
          <cell r="HY191">
            <v>1077.0708480276041</v>
          </cell>
          <cell r="HZ191">
            <v>1413.4871149763142</v>
          </cell>
          <cell r="IA191">
            <v>1169.9436624943085</v>
          </cell>
          <cell r="IB191">
            <v>1300.8231703723548</v>
          </cell>
          <cell r="IC191">
            <v>1325.646449941717</v>
          </cell>
          <cell r="ID191">
            <v>1246.0562761328663</v>
          </cell>
          <cell r="IE191">
            <v>1380.4765130878311</v>
          </cell>
          <cell r="IF191">
            <v>1807.0105525581396</v>
          </cell>
          <cell r="IG191">
            <v>1875.8006029097132</v>
          </cell>
          <cell r="IH191">
            <v>1928.8670973603016</v>
          </cell>
          <cell r="II191" t="str">
            <v>#N/A N/A</v>
          </cell>
          <cell r="IJ191">
            <v>41.165885885885892</v>
          </cell>
          <cell r="IK191">
            <v>46.602391459074724</v>
          </cell>
          <cell r="IL191">
            <v>10.097697441601779</v>
          </cell>
          <cell r="IM191">
            <v>14.427113269818063</v>
          </cell>
          <cell r="IN191">
            <v>22.983716600859491</v>
          </cell>
          <cell r="IO191">
            <v>34.468287125753839</v>
          </cell>
          <cell r="IP191">
            <v>37.759220365958754</v>
          </cell>
          <cell r="IQ191">
            <v>33.393394722743103</v>
          </cell>
          <cell r="IR191">
            <v>38.170815956482322</v>
          </cell>
          <cell r="IS191">
            <v>53.009874774487955</v>
          </cell>
          <cell r="IT191">
            <v>44.611979149150827</v>
          </cell>
          <cell r="IU191">
            <v>78.595713488372098</v>
          </cell>
          <cell r="IV191">
            <v>76.099516474112107</v>
          </cell>
          <cell r="IW191">
            <v>89.621282824820014</v>
          </cell>
          <cell r="IX191" t="str">
            <v>#N/A N/A</v>
          </cell>
          <cell r="IY191">
            <v>37.165442642642645</v>
          </cell>
          <cell r="IZ191">
            <v>65.763893238434164</v>
          </cell>
          <cell r="JA191">
            <v>115.45129847979236</v>
          </cell>
          <cell r="JB191">
            <v>156.15748857457331</v>
          </cell>
          <cell r="JC191">
            <v>247.6073176297617</v>
          </cell>
          <cell r="JD191">
            <v>293.11184998704692</v>
          </cell>
          <cell r="JE191">
            <v>221.60259756478061</v>
          </cell>
          <cell r="JF191">
            <v>266.35868671309936</v>
          </cell>
          <cell r="JG191">
            <v>206.18149073954154</v>
          </cell>
          <cell r="JH191">
            <v>167.36745622413244</v>
          </cell>
          <cell r="JI191">
            <v>140.87142761055992</v>
          </cell>
          <cell r="JJ191">
            <v>511.81600325581394</v>
          </cell>
          <cell r="JK191">
            <v>531.4714189131364</v>
          </cell>
          <cell r="JL191">
            <v>646.46524682893391</v>
          </cell>
          <cell r="JM191" t="str">
            <v>#N/A N/A</v>
          </cell>
          <cell r="JN191">
            <v>156.83886966966969</v>
          </cell>
          <cell r="JO191">
            <v>208.69764839857649</v>
          </cell>
          <cell r="JP191">
            <v>280.20433963663328</v>
          </cell>
          <cell r="JQ191">
            <v>319.35019237673481</v>
          </cell>
          <cell r="JR191">
            <v>376.80329831589319</v>
          </cell>
          <cell r="JS191">
            <v>442.53887516437192</v>
          </cell>
          <cell r="JT191">
            <v>337.86308692524204</v>
          </cell>
          <cell r="JU191">
            <v>385.45084114653093</v>
          </cell>
          <cell r="JV191">
            <v>321.61015477269791</v>
          </cell>
          <cell r="JW191">
            <v>294.29018200148573</v>
          </cell>
          <cell r="JX191">
            <v>253.76256319713019</v>
          </cell>
          <cell r="JY191">
            <v>722.30454093023263</v>
          </cell>
          <cell r="JZ191">
            <v>790.17750278134349</v>
          </cell>
          <cell r="KA191">
            <v>852.80400514226938</v>
          </cell>
          <cell r="KB191" t="str">
            <v>#N/A N/A</v>
          </cell>
          <cell r="KC191">
            <v>0</v>
          </cell>
          <cell r="KD191">
            <v>0</v>
          </cell>
          <cell r="KE191">
            <v>0</v>
          </cell>
          <cell r="KF191">
            <v>2.2736600463351668</v>
          </cell>
          <cell r="KG191">
            <v>8.8169428512871537</v>
          </cell>
          <cell r="KH191">
            <v>22.352662416968013</v>
          </cell>
          <cell r="KI191">
            <v>23.460859623999934</v>
          </cell>
          <cell r="KJ191">
            <v>28.211402357353336</v>
          </cell>
          <cell r="KK191">
            <v>33.437280792643442</v>
          </cell>
          <cell r="KL191">
            <v>38.741248010187839</v>
          </cell>
          <cell r="KM191">
            <v>58.118482147861656</v>
          </cell>
          <cell r="KN191">
            <v>85.801438139534866</v>
          </cell>
          <cell r="KO191">
            <v>87.631878048780479</v>
          </cell>
          <cell r="KP191">
            <v>85.525450119986289</v>
          </cell>
          <cell r="KQ191" t="str">
            <v>#N/A N/A</v>
          </cell>
          <cell r="KR191">
            <v>333.36222942942948</v>
          </cell>
          <cell r="KS191">
            <v>482.54576512455515</v>
          </cell>
          <cell r="KT191">
            <v>609.56518798665172</v>
          </cell>
          <cell r="KU191">
            <v>644.28466050158681</v>
          </cell>
          <cell r="KV191">
            <v>700.26759615361084</v>
          </cell>
          <cell r="KW191">
            <v>970.94823492798389</v>
          </cell>
          <cell r="KX191">
            <v>832.08056564400511</v>
          </cell>
          <cell r="KY191">
            <v>915.37232922582371</v>
          </cell>
          <cell r="KZ191">
            <v>1004.0362951690196</v>
          </cell>
          <cell r="LA191">
            <v>951.76609413138067</v>
          </cell>
          <cell r="LB191">
            <v>1126.7139498907011</v>
          </cell>
          <cell r="LC191">
            <v>1084.7060116279069</v>
          </cell>
          <cell r="LD191">
            <v>1085.6231001283697</v>
          </cell>
          <cell r="LE191">
            <v>1076.0630922180324</v>
          </cell>
          <cell r="LF191" t="str">
            <v>#N/A N/A</v>
          </cell>
          <cell r="LG191" t="str">
            <v>#N/A N/A</v>
          </cell>
          <cell r="LH191" t="str">
            <v>#N/A N/A</v>
          </cell>
          <cell r="LI191" t="str">
            <v>#N/A N/A</v>
          </cell>
          <cell r="LJ191">
            <v>-110.21580911911516</v>
          </cell>
          <cell r="LK191">
            <v>-179.77200034835872</v>
          </cell>
          <cell r="LL191">
            <v>-136.56589994900193</v>
          </cell>
          <cell r="LM191">
            <v>-102.7911564325519</v>
          </cell>
          <cell r="LN191">
            <v>-42.48082338755421</v>
          </cell>
          <cell r="LO191">
            <v>-58.025293178823468</v>
          </cell>
          <cell r="LP191">
            <v>-57.54229321913656</v>
          </cell>
          <cell r="LQ191">
            <v>-135.86809648716002</v>
          </cell>
          <cell r="LR191">
            <v>-322.79080540417493</v>
          </cell>
          <cell r="LS191">
            <v>-191.05424959630875</v>
          </cell>
          <cell r="LT191">
            <v>-105.52835134705163</v>
          </cell>
          <cell r="LU191" t="str">
            <v>#N/A N/A</v>
          </cell>
          <cell r="LV191" t="str">
            <v>#N/A N/A</v>
          </cell>
          <cell r="LW191" t="str">
            <v>#N/A N/A</v>
          </cell>
          <cell r="LX191" t="str">
            <v>#N/A N/A</v>
          </cell>
          <cell r="LY191" t="str">
            <v>#N/A N/A</v>
          </cell>
          <cell r="LZ191" t="str">
            <v>#N/A N/A</v>
          </cell>
          <cell r="MA191">
            <v>24.073088200383985</v>
          </cell>
          <cell r="MB191">
            <v>24.666515462252317</v>
          </cell>
          <cell r="MC191">
            <v>16.46492320976601</v>
          </cell>
          <cell r="MD191">
            <v>18.161018209591568</v>
          </cell>
          <cell r="ME191">
            <v>9.1252477168850419</v>
          </cell>
          <cell r="MF191">
            <v>8.782773669369039</v>
          </cell>
          <cell r="MG191">
            <v>15.382163590287842</v>
          </cell>
          <cell r="MH191">
            <v>30.968028746780661</v>
          </cell>
          <cell r="MI191">
            <v>37.543093496175651</v>
          </cell>
          <cell r="MJ191" t="str">
            <v>#N/A N/A</v>
          </cell>
          <cell r="MK191" t="str">
            <v>#N/A N/A</v>
          </cell>
          <cell r="ML191" t="str">
            <v>#N/A N/A</v>
          </cell>
          <cell r="MM191" t="str">
            <v>#N/A N/A</v>
          </cell>
          <cell r="MN191" t="str">
            <v>#N/A N/A</v>
          </cell>
          <cell r="MO191">
            <v>20.185813620466664</v>
          </cell>
          <cell r="MP191">
            <v>28.759725099121706</v>
          </cell>
          <cell r="MQ191">
            <v>17.301791794120831</v>
          </cell>
          <cell r="MR191">
            <v>7.0061518134536822</v>
          </cell>
          <cell r="MS191">
            <v>21.497518609869967</v>
          </cell>
          <cell r="MT191">
            <v>28.617927102623749</v>
          </cell>
          <cell r="MU191">
            <v>18.8115657183575</v>
          </cell>
          <cell r="MV191">
            <v>14.630583167180907</v>
          </cell>
          <cell r="MW191">
            <v>27.700850148026852</v>
          </cell>
          <cell r="MX191">
            <v>22.022092584724508</v>
          </cell>
          <cell r="MY191" t="str">
            <v>#N/A N/A</v>
          </cell>
          <cell r="MZ191" t="str">
            <v>#N/A N/A</v>
          </cell>
          <cell r="NA191" t="str">
            <v>#N/A N/A</v>
          </cell>
          <cell r="NB191" t="str">
            <v>#N/A N/A</v>
          </cell>
          <cell r="NC191">
            <v>-52.38406694020604</v>
          </cell>
          <cell r="ND191">
            <v>-45.305922109227588</v>
          </cell>
          <cell r="NE191">
            <v>-52.2984536876966</v>
          </cell>
          <cell r="NF191" t="str">
            <v>#N/A N/A</v>
          </cell>
          <cell r="NG191">
            <v>-0.10207753117059466</v>
          </cell>
          <cell r="NH191">
            <v>-1.5826773545724204</v>
          </cell>
          <cell r="NI191">
            <v>-28.891970125411184</v>
          </cell>
          <cell r="NJ191">
            <v>-10.08361245534763</v>
          </cell>
          <cell r="NK191">
            <v>-12.033390161977287</v>
          </cell>
          <cell r="NL191">
            <v>-17.122234147890197</v>
          </cell>
          <cell r="NM191">
            <v>-16.875218173747108</v>
          </cell>
          <cell r="NN191" t="str">
            <v>#N/A N/A</v>
          </cell>
          <cell r="NO191" t="str">
            <v>#N/A N/A</v>
          </cell>
          <cell r="NP191" t="str">
            <v>#N/A N/A</v>
          </cell>
          <cell r="NQ191" t="str">
            <v>#N/A N/A</v>
          </cell>
          <cell r="NR191">
            <v>44.862945452283675</v>
          </cell>
          <cell r="NS191">
            <v>48.396487737974752</v>
          </cell>
          <cell r="NT191">
            <v>69.646739688630177</v>
          </cell>
          <cell r="NU191">
            <v>91.673377974746728</v>
          </cell>
          <cell r="NV191">
            <v>75.032955147042927</v>
          </cell>
          <cell r="NW191">
            <v>82.743766737497523</v>
          </cell>
          <cell r="NX191">
            <v>76.943919905276914</v>
          </cell>
          <cell r="NY191">
            <v>54.873382270029722</v>
          </cell>
          <cell r="NZ191">
            <v>57.564180473130762</v>
          </cell>
          <cell r="OA191">
            <v>68.918570558765865</v>
          </cell>
          <cell r="OB191">
            <v>64.909536323661499</v>
          </cell>
          <cell r="OC191" t="str">
            <v>#N/A N/A</v>
          </cell>
          <cell r="OD191" t="str">
            <v>USD</v>
          </cell>
        </row>
        <row r="192">
          <cell r="C192" t="str">
            <v>METRO PERFORMANC</v>
          </cell>
          <cell r="D192" t="str">
            <v>#N/A N/A</v>
          </cell>
          <cell r="E192" t="str">
            <v>#N/A N/A</v>
          </cell>
          <cell r="F192" t="str">
            <v>#N/A N/A</v>
          </cell>
          <cell r="G192" t="str">
            <v>#N/A N/A</v>
          </cell>
          <cell r="H192" t="str">
            <v>#N/A N/A</v>
          </cell>
          <cell r="I192" t="str">
            <v>#N/A N/A</v>
          </cell>
          <cell r="J192" t="str">
            <v>#N/A N/A</v>
          </cell>
          <cell r="K192" t="str">
            <v>#N/A N/A</v>
          </cell>
          <cell r="L192" t="str">
            <v>#N/A N/A</v>
          </cell>
          <cell r="M192" t="str">
            <v>#N/A N/A</v>
          </cell>
          <cell r="N192" t="str">
            <v>#N/A N/A</v>
          </cell>
          <cell r="O192">
            <v>110.42285350137836</v>
          </cell>
          <cell r="P192">
            <v>127.52984859069238</v>
          </cell>
          <cell r="Q192" t="str">
            <v>#N/A N/A</v>
          </cell>
          <cell r="R192">
            <v>127.58999425566174</v>
          </cell>
          <cell r="S192" t="str">
            <v>#N/A N/A</v>
          </cell>
          <cell r="T192" t="str">
            <v>#N/A N/A</v>
          </cell>
          <cell r="U192" t="str">
            <v>#N/A N/A</v>
          </cell>
          <cell r="V192" t="str">
            <v>#N/A N/A</v>
          </cell>
          <cell r="W192" t="str">
            <v>#N/A N/A</v>
          </cell>
          <cell r="X192" t="str">
            <v>#N/A N/A</v>
          </cell>
          <cell r="Y192" t="str">
            <v>#N/A N/A</v>
          </cell>
          <cell r="Z192" t="str">
            <v>#N/A N/A</v>
          </cell>
          <cell r="AA192" t="str">
            <v>#N/A N/A</v>
          </cell>
          <cell r="AB192" t="str">
            <v>#N/A N/A</v>
          </cell>
          <cell r="AC192" t="str">
            <v>#N/A N/A</v>
          </cell>
          <cell r="AD192">
            <v>56.986504329612906</v>
          </cell>
          <cell r="AE192">
            <v>65.128261008754734</v>
          </cell>
          <cell r="AF192" t="str">
            <v>#N/A N/A</v>
          </cell>
          <cell r="AG192">
            <v>61.559558165949547</v>
          </cell>
          <cell r="AH192" t="str">
            <v>#N/A N/A</v>
          </cell>
          <cell r="AI192" t="str">
            <v>#N/A N/A</v>
          </cell>
          <cell r="AJ192" t="str">
            <v>#N/A N/A</v>
          </cell>
          <cell r="AK192" t="str">
            <v>#N/A N/A</v>
          </cell>
          <cell r="AL192" t="str">
            <v>#N/A N/A</v>
          </cell>
          <cell r="AM192" t="str">
            <v>#N/A N/A</v>
          </cell>
          <cell r="AN192" t="str">
            <v>#N/A N/A</v>
          </cell>
          <cell r="AO192" t="str">
            <v>#N/A N/A</v>
          </cell>
          <cell r="AP192" t="str">
            <v>#N/A N/A</v>
          </cell>
          <cell r="AQ192" t="str">
            <v>#N/A N/A</v>
          </cell>
          <cell r="AR192" t="str">
            <v>#N/A N/A</v>
          </cell>
          <cell r="AS192">
            <v>18.647271392170794</v>
          </cell>
          <cell r="AT192">
            <v>24.035273316521717</v>
          </cell>
          <cell r="AU192" t="str">
            <v>#N/A N/A</v>
          </cell>
          <cell r="AV192">
            <v>25.475658164769804</v>
          </cell>
          <cell r="AW192" t="str">
            <v>#N/A N/A</v>
          </cell>
          <cell r="AX192" t="str">
            <v>#N/A N/A</v>
          </cell>
          <cell r="AY192" t="str">
            <v>#N/A N/A</v>
          </cell>
          <cell r="AZ192" t="str">
            <v>#N/A N/A</v>
          </cell>
          <cell r="BA192" t="str">
            <v>#N/A N/A</v>
          </cell>
          <cell r="BB192" t="str">
            <v>#N/A N/A</v>
          </cell>
          <cell r="BC192" t="str">
            <v>#N/A N/A</v>
          </cell>
          <cell r="BD192" t="str">
            <v>#N/A N/A</v>
          </cell>
          <cell r="BE192" t="str">
            <v>#N/A N/A</v>
          </cell>
          <cell r="BF192" t="str">
            <v>#N/A N/A</v>
          </cell>
          <cell r="BG192" t="str">
            <v>#N/A N/A</v>
          </cell>
          <cell r="BH192">
            <v>13.710438657760438</v>
          </cell>
          <cell r="BI192">
            <v>17.93596258964698</v>
          </cell>
          <cell r="BJ192" t="str">
            <v>#N/A N/A</v>
          </cell>
          <cell r="BK192">
            <v>20.440237756173271</v>
          </cell>
          <cell r="BL192" t="str">
            <v>#N/A N/A</v>
          </cell>
          <cell r="BM192" t="str">
            <v>#N/A N/A</v>
          </cell>
          <cell r="BN192" t="str">
            <v>#N/A N/A</v>
          </cell>
          <cell r="BO192" t="str">
            <v>#N/A N/A</v>
          </cell>
          <cell r="BP192" t="str">
            <v>#N/A N/A</v>
          </cell>
          <cell r="BQ192" t="str">
            <v>#N/A N/A</v>
          </cell>
          <cell r="BR192" t="str">
            <v>#N/A N/A</v>
          </cell>
          <cell r="BS192" t="str">
            <v>#N/A N/A</v>
          </cell>
          <cell r="BT192" t="str">
            <v>#N/A N/A</v>
          </cell>
          <cell r="BU192" t="str">
            <v>#N/A N/A</v>
          </cell>
          <cell r="BV192" t="str">
            <v>#N/A N/A</v>
          </cell>
          <cell r="BW192">
            <v>0.17425073481177897</v>
          </cell>
          <cell r="BX192">
            <v>0.18796153363669954</v>
          </cell>
          <cell r="BY192" t="str">
            <v>#N/A N/A</v>
          </cell>
          <cell r="BZ192">
            <v>0.1424926944893237</v>
          </cell>
          <cell r="CA192" t="str">
            <v>#N/A N/A</v>
          </cell>
          <cell r="CB192" t="str">
            <v>#N/A N/A</v>
          </cell>
          <cell r="CC192" t="str">
            <v>#N/A N/A</v>
          </cell>
          <cell r="CD192" t="str">
            <v>#N/A N/A</v>
          </cell>
          <cell r="CE192" t="str">
            <v>#N/A N/A</v>
          </cell>
          <cell r="CF192" t="str">
            <v>#N/A N/A</v>
          </cell>
          <cell r="CG192" t="str">
            <v>#N/A N/A</v>
          </cell>
          <cell r="CH192" t="str">
            <v>#N/A N/A</v>
          </cell>
          <cell r="CI192" t="str">
            <v>#N/A N/A</v>
          </cell>
          <cell r="CJ192" t="str">
            <v>#N/A N/A</v>
          </cell>
          <cell r="CK192" t="str">
            <v>#N/A N/A</v>
          </cell>
          <cell r="CL192">
            <v>4.6819706783538741</v>
          </cell>
          <cell r="CM192">
            <v>4.1688062416628684</v>
          </cell>
          <cell r="CN192" t="str">
            <v>#N/A N/A</v>
          </cell>
          <cell r="CO192">
            <v>2.2934538446376864</v>
          </cell>
          <cell r="CP192" t="str">
            <v>#N/A N/A</v>
          </cell>
          <cell r="CQ192" t="str">
            <v>#N/A N/A</v>
          </cell>
          <cell r="CR192" t="str">
            <v>#N/A N/A</v>
          </cell>
          <cell r="CS192" t="str">
            <v>#N/A N/A</v>
          </cell>
          <cell r="CT192" t="str">
            <v>#N/A N/A</v>
          </cell>
          <cell r="CU192" t="str">
            <v>#N/A N/A</v>
          </cell>
          <cell r="CV192" t="str">
            <v>#N/A N/A</v>
          </cell>
          <cell r="CW192" t="str">
            <v>#N/A N/A</v>
          </cell>
          <cell r="CX192" t="str">
            <v>#N/A N/A</v>
          </cell>
          <cell r="CY192" t="str">
            <v>#N/A N/A</v>
          </cell>
          <cell r="CZ192" t="str">
            <v>#N/A N/A</v>
          </cell>
          <cell r="DA192">
            <v>9.2027187142183458</v>
          </cell>
          <cell r="DB192">
            <v>13.95511788162081</v>
          </cell>
          <cell r="DC192" t="str">
            <v>#N/A N/A</v>
          </cell>
          <cell r="DD192">
            <v>18.289276606024913</v>
          </cell>
          <cell r="DE192" t="str">
            <v>#N/A N/A</v>
          </cell>
          <cell r="DF192" t="str">
            <v>#N/A N/A</v>
          </cell>
          <cell r="DG192" t="str">
            <v>#N/A N/A</v>
          </cell>
          <cell r="DH192" t="str">
            <v>#N/A N/A</v>
          </cell>
          <cell r="DI192" t="str">
            <v>#N/A N/A</v>
          </cell>
          <cell r="DJ192" t="str">
            <v>#N/A N/A</v>
          </cell>
          <cell r="DK192" t="str">
            <v>#N/A N/A</v>
          </cell>
          <cell r="DL192" t="str">
            <v>#N/A N/A</v>
          </cell>
          <cell r="DM192" t="str">
            <v>#N/A N/A</v>
          </cell>
          <cell r="DN192" t="str">
            <v>#N/A N/A</v>
          </cell>
          <cell r="DO192" t="str">
            <v>#N/A N/A</v>
          </cell>
          <cell r="DP192">
            <v>2.4745232854812906</v>
          </cell>
          <cell r="DQ192">
            <v>4.1458240454103468</v>
          </cell>
          <cell r="DR192" t="str">
            <v>#N/A N/A</v>
          </cell>
          <cell r="DS192">
            <v>4.3826681605073414</v>
          </cell>
          <cell r="DT192" t="str">
            <v>#N/A N/A</v>
          </cell>
          <cell r="DU192" t="str">
            <v>#N/A N/A</v>
          </cell>
          <cell r="DV192" t="str">
            <v>#N/A N/A</v>
          </cell>
          <cell r="DW192" t="str">
            <v>#N/A N/A</v>
          </cell>
          <cell r="DX192" t="str">
            <v>#N/A N/A</v>
          </cell>
          <cell r="DY192" t="str">
            <v>#N/A N/A</v>
          </cell>
          <cell r="DZ192" t="str">
            <v>#N/A N/A</v>
          </cell>
          <cell r="EA192" t="str">
            <v>#N/A N/A</v>
          </cell>
          <cell r="EB192" t="str">
            <v>#N/A N/A</v>
          </cell>
          <cell r="EC192" t="str">
            <v>#N/A N/A</v>
          </cell>
          <cell r="ED192" t="str">
            <v>#N/A N/A</v>
          </cell>
          <cell r="EE192">
            <v>6.7281954287370542</v>
          </cell>
          <cell r="EF192">
            <v>9.8092938362104647</v>
          </cell>
          <cell r="EG192" t="str">
            <v>#N/A N/A</v>
          </cell>
          <cell r="EH192">
            <v>13.90660844551757</v>
          </cell>
          <cell r="EI192" t="str">
            <v>#N/A N/A</v>
          </cell>
          <cell r="EJ192" t="str">
            <v>#N/A N/A</v>
          </cell>
          <cell r="EK192" t="str">
            <v>#N/A N/A</v>
          </cell>
          <cell r="EL192" t="str">
            <v>#N/A N/A</v>
          </cell>
          <cell r="EM192" t="str">
            <v>#N/A N/A</v>
          </cell>
          <cell r="EN192" t="str">
            <v>#N/A N/A</v>
          </cell>
          <cell r="EO192" t="str">
            <v>#N/A N/A</v>
          </cell>
          <cell r="EP192" t="str">
            <v>#N/A N/A</v>
          </cell>
          <cell r="EQ192" t="str">
            <v>#N/A N/A</v>
          </cell>
          <cell r="ER192" t="str">
            <v>#N/A N/A</v>
          </cell>
          <cell r="ES192">
            <v>5.7465413999999999</v>
          </cell>
          <cell r="ET192">
            <v>6.6685385999999998</v>
          </cell>
          <cell r="EU192">
            <v>8.6288952000000005</v>
          </cell>
          <cell r="EV192">
            <v>5.6877274999999994</v>
          </cell>
          <cell r="EW192">
            <v>4.4296467999999996</v>
          </cell>
          <cell r="EX192" t="str">
            <v>#N/A N/A</v>
          </cell>
          <cell r="EY192" t="str">
            <v>#N/A N/A</v>
          </cell>
          <cell r="EZ192" t="str">
            <v>#N/A N/A</v>
          </cell>
          <cell r="FA192" t="str">
            <v>#N/A N/A</v>
          </cell>
          <cell r="FB192" t="str">
            <v>#N/A N/A</v>
          </cell>
          <cell r="FC192" t="str">
            <v>#N/A N/A</v>
          </cell>
          <cell r="FD192" t="str">
            <v>#N/A N/A</v>
          </cell>
          <cell r="FE192" t="str">
            <v>#N/A N/A</v>
          </cell>
          <cell r="FF192" t="str">
            <v>#N/A N/A</v>
          </cell>
          <cell r="FG192" t="str">
            <v>#N/A N/A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 t="str">
            <v>#N/A N/A</v>
          </cell>
          <cell r="FN192" t="str">
            <v>#N/A N/A</v>
          </cell>
          <cell r="FO192" t="str">
            <v>#N/A N/A</v>
          </cell>
          <cell r="FP192" t="str">
            <v>#N/A N/A</v>
          </cell>
          <cell r="FQ192" t="str">
            <v>#N/A N/A</v>
          </cell>
          <cell r="FR192" t="str">
            <v>#N/A N/A</v>
          </cell>
          <cell r="FS192" t="str">
            <v>#N/A N/A</v>
          </cell>
          <cell r="FT192" t="str">
            <v>#N/A N/A</v>
          </cell>
          <cell r="FU192" t="str">
            <v>#N/A N/A</v>
          </cell>
          <cell r="FV192" t="str">
            <v>#N/A N/A</v>
          </cell>
          <cell r="FW192">
            <v>17.5761112</v>
          </cell>
          <cell r="FX192">
            <v>17.8170702</v>
          </cell>
          <cell r="FY192">
            <v>19.224186199999998</v>
          </cell>
          <cell r="FZ192">
            <v>18.390742499999998</v>
          </cell>
          <cell r="GA192">
            <v>17.885978600000001</v>
          </cell>
          <cell r="GB192" t="str">
            <v>#N/A N/A</v>
          </cell>
          <cell r="GC192" t="str">
            <v>#N/A N/A</v>
          </cell>
          <cell r="GD192" t="str">
            <v>#N/A N/A</v>
          </cell>
          <cell r="GE192" t="str">
            <v>#N/A N/A</v>
          </cell>
          <cell r="GF192" t="str">
            <v>#N/A N/A</v>
          </cell>
          <cell r="GG192" t="str">
            <v>#N/A N/A</v>
          </cell>
          <cell r="GH192" t="str">
            <v>#N/A N/A</v>
          </cell>
          <cell r="GI192" t="str">
            <v>#N/A N/A</v>
          </cell>
          <cell r="GJ192" t="str">
            <v>#N/A N/A</v>
          </cell>
          <cell r="GK192" t="str">
            <v>#N/A N/A</v>
          </cell>
          <cell r="GL192">
            <v>10.500856499999999</v>
          </cell>
          <cell r="GM192">
            <v>9.141528199999998</v>
          </cell>
          <cell r="GN192">
            <v>11.106189599999999</v>
          </cell>
          <cell r="GO192">
            <v>8.544672499999999</v>
          </cell>
          <cell r="GP192">
            <v>12.211963500000001</v>
          </cell>
          <cell r="GQ192" t="str">
            <v>#N/A N/A</v>
          </cell>
          <cell r="GR192" t="str">
            <v>#N/A N/A</v>
          </cell>
          <cell r="GS192" t="str">
            <v>#N/A N/A</v>
          </cell>
          <cell r="GT192" t="str">
            <v>#N/A N/A</v>
          </cell>
          <cell r="GU192" t="str">
            <v>#N/A N/A</v>
          </cell>
          <cell r="GV192" t="str">
            <v>#N/A N/A</v>
          </cell>
          <cell r="GW192" t="str">
            <v>#N/A N/A</v>
          </cell>
          <cell r="GX192" t="str">
            <v>#N/A N/A</v>
          </cell>
          <cell r="GY192" t="str">
            <v>#N/A N/A</v>
          </cell>
          <cell r="GZ192" t="str">
            <v>#N/A N/A</v>
          </cell>
          <cell r="HA192">
            <v>34.759107100000001</v>
          </cell>
          <cell r="HB192">
            <v>36.052440399999995</v>
          </cell>
          <cell r="HC192">
            <v>44.518437599999999</v>
          </cell>
          <cell r="HD192">
            <v>34.824529999999996</v>
          </cell>
          <cell r="HE192">
            <v>36.283123499999988</v>
          </cell>
          <cell r="HF192" t="str">
            <v>#N/A N/A</v>
          </cell>
          <cell r="HG192" t="str">
            <v>#N/A N/A</v>
          </cell>
          <cell r="HH192" t="str">
            <v>#N/A N/A</v>
          </cell>
          <cell r="HI192" t="str">
            <v>#N/A N/A</v>
          </cell>
          <cell r="HJ192" t="str">
            <v>#N/A N/A</v>
          </cell>
          <cell r="HK192" t="str">
            <v>#N/A N/A</v>
          </cell>
          <cell r="HL192" t="str">
            <v>#N/A N/A</v>
          </cell>
          <cell r="HM192" t="str">
            <v>#N/A N/A</v>
          </cell>
          <cell r="HN192" t="str">
            <v>#N/A N/A</v>
          </cell>
          <cell r="HO192" t="str">
            <v>#N/A N/A</v>
          </cell>
          <cell r="HP192">
            <v>18.446873899999996</v>
          </cell>
          <cell r="HQ192">
            <v>20.4347916</v>
          </cell>
          <cell r="HR192">
            <v>22.902829599999997</v>
          </cell>
          <cell r="HS192">
            <v>32.513260000000002</v>
          </cell>
          <cell r="HT192">
            <v>33.1995249</v>
          </cell>
          <cell r="HU192" t="str">
            <v>#N/A N/A</v>
          </cell>
          <cell r="HV192" t="str">
            <v>#N/A N/A</v>
          </cell>
          <cell r="HW192" t="str">
            <v>#N/A N/A</v>
          </cell>
          <cell r="HX192" t="str">
            <v>#N/A N/A</v>
          </cell>
          <cell r="HY192" t="str">
            <v>#N/A N/A</v>
          </cell>
          <cell r="HZ192" t="str">
            <v>#N/A N/A</v>
          </cell>
          <cell r="IA192" t="str">
            <v>#N/A N/A</v>
          </cell>
          <cell r="IB192" t="str">
            <v>#N/A N/A</v>
          </cell>
          <cell r="IC192" t="str">
            <v>#N/A N/A</v>
          </cell>
          <cell r="ID192" t="str">
            <v>#N/A N/A</v>
          </cell>
          <cell r="IE192">
            <v>159.2297519</v>
          </cell>
          <cell r="IF192">
            <v>164.111639</v>
          </cell>
          <cell r="IG192">
            <v>178.3686664</v>
          </cell>
          <cell r="IH192">
            <v>163.12617749999998</v>
          </cell>
          <cell r="II192">
            <v>159.72044699999998</v>
          </cell>
          <cell r="IJ192" t="str">
            <v>#N/A N/A</v>
          </cell>
          <cell r="IK192" t="str">
            <v>#N/A N/A</v>
          </cell>
          <cell r="IL192" t="str">
            <v>#N/A N/A</v>
          </cell>
          <cell r="IM192" t="str">
            <v>#N/A N/A</v>
          </cell>
          <cell r="IN192" t="str">
            <v>#N/A N/A</v>
          </cell>
          <cell r="IO192" t="str">
            <v>#N/A N/A</v>
          </cell>
          <cell r="IP192" t="str">
            <v>#N/A N/A</v>
          </cell>
          <cell r="IQ192" t="str">
            <v>#N/A N/A</v>
          </cell>
          <cell r="IR192" t="str">
            <v>#N/A N/A</v>
          </cell>
          <cell r="IS192" t="str">
            <v>#N/A N/A</v>
          </cell>
          <cell r="IT192">
            <v>10.091327199999998</v>
          </cell>
          <cell r="IU192">
            <v>6.8684860000000008</v>
          </cell>
          <cell r="IV192">
            <v>6.326815599999998</v>
          </cell>
          <cell r="IW192">
            <v>8.1529825000000002</v>
          </cell>
          <cell r="IX192">
            <v>10.424610699999999</v>
          </cell>
          <cell r="IY192" t="str">
            <v>#N/A N/A</v>
          </cell>
          <cell r="IZ192" t="str">
            <v>#N/A N/A</v>
          </cell>
          <cell r="JA192" t="str">
            <v>#N/A N/A</v>
          </cell>
          <cell r="JB192" t="str">
            <v>#N/A N/A</v>
          </cell>
          <cell r="JC192" t="str">
            <v>#N/A N/A</v>
          </cell>
          <cell r="JD192" t="str">
            <v>#N/A N/A</v>
          </cell>
          <cell r="JE192" t="str">
            <v>#N/A N/A</v>
          </cell>
          <cell r="JF192" t="str">
            <v>#N/A N/A</v>
          </cell>
          <cell r="JG192" t="str">
            <v>#N/A N/A</v>
          </cell>
          <cell r="JH192" t="str">
            <v>#N/A N/A</v>
          </cell>
          <cell r="JI192">
            <v>65.656000000000006</v>
          </cell>
          <cell r="JJ192">
            <v>58.561999999999998</v>
          </cell>
          <cell r="JK192">
            <v>55.513599999999997</v>
          </cell>
          <cell r="JL192">
            <v>41.112500000000004</v>
          </cell>
          <cell r="JM192">
            <v>34.585000000000001</v>
          </cell>
          <cell r="JN192" t="str">
            <v>#N/A N/A</v>
          </cell>
          <cell r="JO192" t="str">
            <v>#N/A N/A</v>
          </cell>
          <cell r="JP192" t="str">
            <v>#N/A N/A</v>
          </cell>
          <cell r="JQ192" t="str">
            <v>#N/A N/A</v>
          </cell>
          <cell r="JR192" t="str">
            <v>#N/A N/A</v>
          </cell>
          <cell r="JS192" t="str">
            <v>#N/A N/A</v>
          </cell>
          <cell r="JT192" t="str">
            <v>#N/A N/A</v>
          </cell>
          <cell r="JU192" t="str">
            <v>#N/A N/A</v>
          </cell>
          <cell r="JV192" t="str">
            <v>#N/A N/A</v>
          </cell>
          <cell r="JW192" t="str">
            <v>#N/A N/A</v>
          </cell>
          <cell r="JX192">
            <v>77.536453199999997</v>
          </cell>
          <cell r="JY192">
            <v>74.132799199999994</v>
          </cell>
          <cell r="JZ192">
            <v>75.122044399999993</v>
          </cell>
          <cell r="KA192">
            <v>56.473625000000013</v>
          </cell>
          <cell r="KB192">
            <v>56.910309199999993</v>
          </cell>
          <cell r="KC192" t="str">
            <v>#N/A N/A</v>
          </cell>
          <cell r="KD192" t="str">
            <v>#N/A N/A</v>
          </cell>
          <cell r="KE192" t="str">
            <v>#N/A N/A</v>
          </cell>
          <cell r="KF192" t="str">
            <v>#N/A N/A</v>
          </cell>
          <cell r="KG192" t="str">
            <v>#N/A N/A</v>
          </cell>
          <cell r="KH192" t="str">
            <v>#N/A N/A</v>
          </cell>
          <cell r="KI192" t="str">
            <v>#N/A N/A</v>
          </cell>
          <cell r="KJ192" t="str">
            <v>#N/A N/A</v>
          </cell>
          <cell r="KK192" t="str">
            <v>#N/A N/A</v>
          </cell>
          <cell r="KL192" t="str">
            <v>#N/A N/A</v>
          </cell>
          <cell r="KM192">
            <v>0</v>
          </cell>
          <cell r="KN192">
            <v>0</v>
          </cell>
          <cell r="KO192">
            <v>0</v>
          </cell>
          <cell r="KP192">
            <v>0</v>
          </cell>
          <cell r="KQ192">
            <v>0</v>
          </cell>
          <cell r="KR192" t="str">
            <v>#N/A N/A</v>
          </cell>
          <cell r="KS192" t="str">
            <v>#N/A N/A</v>
          </cell>
          <cell r="KT192" t="str">
            <v>#N/A N/A</v>
          </cell>
          <cell r="KU192" t="str">
            <v>#N/A N/A</v>
          </cell>
          <cell r="KV192" t="str">
            <v>#N/A N/A</v>
          </cell>
          <cell r="KW192" t="str">
            <v>#N/A N/A</v>
          </cell>
          <cell r="KX192" t="str">
            <v>#N/A N/A</v>
          </cell>
          <cell r="KY192" t="str">
            <v>#N/A N/A</v>
          </cell>
          <cell r="KZ192" t="str">
            <v>#N/A N/A</v>
          </cell>
          <cell r="LA192" t="str">
            <v>#N/A N/A</v>
          </cell>
          <cell r="LB192">
            <v>81.6932987</v>
          </cell>
          <cell r="LC192">
            <v>89.978839799999989</v>
          </cell>
          <cell r="LD192">
            <v>103.24662199999997</v>
          </cell>
          <cell r="LE192">
            <v>106.65255249999998</v>
          </cell>
          <cell r="LF192">
            <v>102.81013779999999</v>
          </cell>
          <cell r="LG192" t="str">
            <v>#N/A N/A</v>
          </cell>
          <cell r="LH192" t="str">
            <v>#N/A N/A</v>
          </cell>
          <cell r="LI192" t="str">
            <v>#N/A N/A</v>
          </cell>
          <cell r="LJ192" t="str">
            <v>#N/A N/A</v>
          </cell>
          <cell r="LK192" t="str">
            <v>#N/A N/A</v>
          </cell>
          <cell r="LL192" t="str">
            <v>#N/A N/A</v>
          </cell>
          <cell r="LM192" t="str">
            <v>#N/A N/A</v>
          </cell>
          <cell r="LN192" t="str">
            <v>#N/A N/A</v>
          </cell>
          <cell r="LO192" t="str">
            <v>#N/A N/A</v>
          </cell>
          <cell r="LP192" t="str">
            <v>#N/A N/A</v>
          </cell>
          <cell r="LQ192" t="str">
            <v>#N/A N/A</v>
          </cell>
          <cell r="LR192">
            <v>-5.2283363001235168</v>
          </cell>
          <cell r="LS192">
            <v>-6.41613671807022</v>
          </cell>
          <cell r="LT192" t="str">
            <v>#N/A N/A</v>
          </cell>
          <cell r="LU192">
            <v>-6.5064878450386914</v>
          </cell>
          <cell r="LV192" t="str">
            <v>#N/A N/A</v>
          </cell>
          <cell r="LW192" t="str">
            <v>#N/A N/A</v>
          </cell>
          <cell r="LX192" t="str">
            <v>#N/A N/A</v>
          </cell>
          <cell r="LY192" t="str">
            <v>#N/A N/A</v>
          </cell>
          <cell r="LZ192" t="str">
            <v>#N/A N/A</v>
          </cell>
          <cell r="MA192" t="str">
            <v>#N/A N/A</v>
          </cell>
          <cell r="MB192" t="str">
            <v>#N/A N/A</v>
          </cell>
          <cell r="MC192" t="str">
            <v>#N/A N/A</v>
          </cell>
          <cell r="MD192" t="str">
            <v>#N/A N/A</v>
          </cell>
          <cell r="ME192" t="str">
            <v>#N/A N/A</v>
          </cell>
          <cell r="MF192" t="str">
            <v>#N/A N/A</v>
          </cell>
          <cell r="MG192">
            <v>3.6633367098981</v>
          </cell>
          <cell r="MH192">
            <v>3.0090261236338014</v>
          </cell>
          <cell r="MI192" t="str">
            <v>#N/A N/A</v>
          </cell>
          <cell r="MJ192">
            <v>2.1814952989675027</v>
          </cell>
          <cell r="MK192" t="str">
            <v>#N/A N/A</v>
          </cell>
          <cell r="ML192" t="str">
            <v>#N/A N/A</v>
          </cell>
          <cell r="MM192" t="str">
            <v>#N/A N/A</v>
          </cell>
          <cell r="MN192" t="str">
            <v>#N/A N/A</v>
          </cell>
          <cell r="MO192" t="str">
            <v>#N/A N/A</v>
          </cell>
          <cell r="MP192" t="str">
            <v>#N/A N/A</v>
          </cell>
          <cell r="MQ192" t="str">
            <v>#N/A N/A</v>
          </cell>
          <cell r="MR192" t="str">
            <v>#N/A N/A</v>
          </cell>
          <cell r="MS192" t="str">
            <v>#N/A N/A</v>
          </cell>
          <cell r="MT192" t="str">
            <v>#N/A N/A</v>
          </cell>
          <cell r="MU192" t="str">
            <v>#N/A N/A</v>
          </cell>
          <cell r="MV192">
            <v>2.075537958108526</v>
          </cell>
          <cell r="MW192">
            <v>5.4065616684058497</v>
          </cell>
          <cell r="MX192" t="str">
            <v>#N/A N/A</v>
          </cell>
          <cell r="MY192">
            <v>1.9487572313016079</v>
          </cell>
          <cell r="MZ192" t="str">
            <v>#N/A N/A</v>
          </cell>
          <cell r="NA192" t="str">
            <v>#N/A N/A</v>
          </cell>
          <cell r="NB192" t="str">
            <v>#N/A N/A</v>
          </cell>
          <cell r="NC192" t="str">
            <v>#N/A N/A</v>
          </cell>
          <cell r="ND192" t="str">
            <v>#N/A N/A</v>
          </cell>
          <cell r="NE192" t="str">
            <v>#N/A N/A</v>
          </cell>
          <cell r="NF192" t="str">
            <v>#N/A N/A</v>
          </cell>
          <cell r="NG192" t="str">
            <v>#N/A N/A</v>
          </cell>
          <cell r="NH192" t="str">
            <v>#N/A N/A</v>
          </cell>
          <cell r="NI192" t="str">
            <v>#N/A N/A</v>
          </cell>
          <cell r="NJ192" t="str">
            <v>#N/A N/A</v>
          </cell>
          <cell r="NK192">
            <v>0</v>
          </cell>
          <cell r="NL192">
            <v>0</v>
          </cell>
          <cell r="NM192" t="str">
            <v>#N/A N/A</v>
          </cell>
          <cell r="NN192">
            <v>-9.0394651237465258</v>
          </cell>
          <cell r="NO192" t="str">
            <v>#N/A N/A</v>
          </cell>
          <cell r="NP192" t="str">
            <v>#N/A N/A</v>
          </cell>
          <cell r="NQ192" t="str">
            <v>#N/A N/A</v>
          </cell>
          <cell r="NR192" t="str">
            <v>#N/A N/A</v>
          </cell>
          <cell r="NS192" t="str">
            <v>#N/A N/A</v>
          </cell>
          <cell r="NT192" t="str">
            <v>#N/A N/A</v>
          </cell>
          <cell r="NU192" t="str">
            <v>#N/A N/A</v>
          </cell>
          <cell r="NV192" t="str">
            <v>#N/A N/A</v>
          </cell>
          <cell r="NW192" t="str">
            <v>#N/A N/A</v>
          </cell>
          <cell r="NX192" t="str">
            <v>#N/A N/A</v>
          </cell>
          <cell r="NY192" t="str">
            <v>#N/A N/A</v>
          </cell>
          <cell r="NZ192">
            <v>4.9368327344103538</v>
          </cell>
          <cell r="OA192">
            <v>6.0993107268747337</v>
          </cell>
          <cell r="OB192" t="str">
            <v>#N/A N/A</v>
          </cell>
          <cell r="OC192">
            <v>5.0354204085965302</v>
          </cell>
          <cell r="OD192" t="str">
            <v>USD</v>
          </cell>
        </row>
        <row r="193">
          <cell r="C193" t="str">
            <v>ANADOLU CAM</v>
          </cell>
          <cell r="D193">
            <v>165.26099659831766</v>
          </cell>
          <cell r="E193">
            <v>252.99341150358512</v>
          </cell>
          <cell r="F193">
            <v>339.78537161584433</v>
          </cell>
          <cell r="G193">
            <v>395.85702938241707</v>
          </cell>
          <cell r="H193">
            <v>474.32711449002932</v>
          </cell>
          <cell r="I193">
            <v>687.52984471683487</v>
          </cell>
          <cell r="J193">
            <v>817.1227428819127</v>
          </cell>
          <cell r="K193">
            <v>584.7144076703413</v>
          </cell>
          <cell r="L193">
            <v>741.82743473039591</v>
          </cell>
          <cell r="M193">
            <v>769.94929973597175</v>
          </cell>
          <cell r="N193">
            <v>810.77233667997734</v>
          </cell>
          <cell r="O193">
            <v>801.38828626697477</v>
          </cell>
          <cell r="P193">
            <v>711.51259972200569</v>
          </cell>
          <cell r="Q193">
            <v>572.45088429437772</v>
          </cell>
          <cell r="R193" t="str">
            <v>#N/A N/A</v>
          </cell>
          <cell r="S193">
            <v>109.83855151334666</v>
          </cell>
          <cell r="T193">
            <v>167.77085512017183</v>
          </cell>
          <cell r="U193">
            <v>235.04106133024507</v>
          </cell>
          <cell r="V193">
            <v>285.8102011974886</v>
          </cell>
          <cell r="W193">
            <v>345.61558785731654</v>
          </cell>
          <cell r="X193">
            <v>499.41934855352213</v>
          </cell>
          <cell r="Y193">
            <v>599.36726845155408</v>
          </cell>
          <cell r="Z193">
            <v>466.39921638715236</v>
          </cell>
          <cell r="AA193">
            <v>555.90253261286011</v>
          </cell>
          <cell r="AB193">
            <v>556.76164069022036</v>
          </cell>
          <cell r="AC193">
            <v>631.06466556914518</v>
          </cell>
          <cell r="AD193">
            <v>674.17422623023242</v>
          </cell>
          <cell r="AE193">
            <v>588.23967279136366</v>
          </cell>
          <cell r="AF193">
            <v>451.57333208488598</v>
          </cell>
          <cell r="AG193" t="str">
            <v>#N/A N/A</v>
          </cell>
          <cell r="AH193" t="str">
            <v>#N/A N/A</v>
          </cell>
          <cell r="AI193">
            <v>76.577081682225952</v>
          </cell>
          <cell r="AJ193">
            <v>109.19815305039458</v>
          </cell>
          <cell r="AK193">
            <v>116.17063107944618</v>
          </cell>
          <cell r="AL193">
            <v>116.7431676780042</v>
          </cell>
          <cell r="AM193">
            <v>190.23068986927396</v>
          </cell>
          <cell r="AN193">
            <v>214.70344598504994</v>
          </cell>
          <cell r="AO193">
            <v>119.64285150849804</v>
          </cell>
          <cell r="AP193">
            <v>174.86535513431451</v>
          </cell>
          <cell r="AQ193">
            <v>188.20168183671996</v>
          </cell>
          <cell r="AR193">
            <v>153.22834869872938</v>
          </cell>
          <cell r="AS193">
            <v>113.19133969964281</v>
          </cell>
          <cell r="AT193">
            <v>117.54047056482796</v>
          </cell>
          <cell r="AU193">
            <v>111.74279005199473</v>
          </cell>
          <cell r="AV193" t="str">
            <v>#N/A N/A</v>
          </cell>
          <cell r="AW193">
            <v>34.685009271433842</v>
          </cell>
          <cell r="AX193">
            <v>51.861138480429631</v>
          </cell>
          <cell r="AY193">
            <v>63.237730817839818</v>
          </cell>
          <cell r="AZ193">
            <v>62.482524358309334</v>
          </cell>
          <cell r="BA193">
            <v>52.143159641877268</v>
          </cell>
          <cell r="BB193">
            <v>104.35836783412164</v>
          </cell>
          <cell r="BC193">
            <v>111.34248329807399</v>
          </cell>
          <cell r="BD193">
            <v>22.837690955340811</v>
          </cell>
          <cell r="BE193">
            <v>84.919675543330754</v>
          </cell>
          <cell r="BF193">
            <v>93.483280267442495</v>
          </cell>
          <cell r="BG193">
            <v>54.288030511495059</v>
          </cell>
          <cell r="BH193">
            <v>3.2226245875527781</v>
          </cell>
          <cell r="BI193">
            <v>15.605824008869497</v>
          </cell>
          <cell r="BJ193">
            <v>32.604727436666927</v>
          </cell>
          <cell r="BK193" t="str">
            <v>#N/A N/A</v>
          </cell>
          <cell r="BL193" t="str">
            <v>#N/A N/A</v>
          </cell>
          <cell r="BM193" t="str">
            <v>#N/A N/A</v>
          </cell>
          <cell r="BN193" t="str">
            <v>#N/A N/A</v>
          </cell>
          <cell r="BO193" t="str">
            <v>#N/A N/A</v>
          </cell>
          <cell r="BP193">
            <v>4.4524207784706888</v>
          </cell>
          <cell r="BQ193">
            <v>4.093018291790365</v>
          </cell>
          <cell r="BR193">
            <v>5.750889933599364</v>
          </cell>
          <cell r="BS193">
            <v>7.2278849050377527</v>
          </cell>
          <cell r="BT193">
            <v>5.5960432804841771</v>
          </cell>
          <cell r="BU193">
            <v>7.7857161465399241</v>
          </cell>
          <cell r="BV193">
            <v>41.637167548268508</v>
          </cell>
          <cell r="BW193">
            <v>4.3030886429309652</v>
          </cell>
          <cell r="BX193">
            <v>10.254571507553862</v>
          </cell>
          <cell r="BY193">
            <v>10.548097274270708</v>
          </cell>
          <cell r="BZ193" t="str">
            <v>#N/A N/A</v>
          </cell>
          <cell r="CA193">
            <v>8.4583664324700845</v>
          </cell>
          <cell r="CB193">
            <v>3.2187993893999636</v>
          </cell>
          <cell r="CC193">
            <v>7.3310906810282983</v>
          </cell>
          <cell r="CD193">
            <v>5.3983363830008706</v>
          </cell>
          <cell r="CE193">
            <v>18.04109879115633</v>
          </cell>
          <cell r="CF193">
            <v>0.2251343119002181</v>
          </cell>
          <cell r="CG193">
            <v>29.797792824864079</v>
          </cell>
          <cell r="CH193">
            <v>27.632546682060795</v>
          </cell>
          <cell r="CI193">
            <v>19.832925516490299</v>
          </cell>
          <cell r="CJ193">
            <v>31.442285794036327</v>
          </cell>
          <cell r="CK193">
            <v>39.925460722485361</v>
          </cell>
          <cell r="CL193">
            <v>56.557089535037299</v>
          </cell>
          <cell r="CM193">
            <v>55.889938599644672</v>
          </cell>
          <cell r="CN193">
            <v>43.951216549457719</v>
          </cell>
          <cell r="CO193" t="str">
            <v>#N/A N/A</v>
          </cell>
          <cell r="CP193">
            <v>27.89178466982673</v>
          </cell>
          <cell r="CQ193">
            <v>52.355407033830772</v>
          </cell>
          <cell r="CR193">
            <v>56.488652070266504</v>
          </cell>
          <cell r="CS193">
            <v>48.015840473157574</v>
          </cell>
          <cell r="CT193">
            <v>19.918604514967967</v>
          </cell>
          <cell r="CU193">
            <v>87.953265540678018</v>
          </cell>
          <cell r="CV193">
            <v>13.867222685018852</v>
          </cell>
          <cell r="CW193">
            <v>0.85787256227211772</v>
          </cell>
          <cell r="CX193">
            <v>84.548553571065028</v>
          </cell>
          <cell r="CY193">
            <v>84.957897412274875</v>
          </cell>
          <cell r="CZ193">
            <v>38.073273896998529</v>
          </cell>
          <cell r="DA193">
            <v>16.845022190330713</v>
          </cell>
          <cell r="DB193">
            <v>5.5620516783910192</v>
          </cell>
          <cell r="DC193">
            <v>2.5346858028461314</v>
          </cell>
          <cell r="DD193" t="str">
            <v>#N/A N/A</v>
          </cell>
          <cell r="DE193">
            <v>6.2283233456796347</v>
          </cell>
          <cell r="DF193">
            <v>3.4929836563262429</v>
          </cell>
          <cell r="DG193">
            <v>11.951246829149669</v>
          </cell>
          <cell r="DH193">
            <v>9.176576839335409</v>
          </cell>
          <cell r="DI193">
            <v>-7.3239524878079676</v>
          </cell>
          <cell r="DJ193">
            <v>19.340745989580178</v>
          </cell>
          <cell r="DK193">
            <v>15.571716223907844</v>
          </cell>
          <cell r="DL193">
            <v>4.731936874016849E-2</v>
          </cell>
          <cell r="DM193">
            <v>17.495787303011817</v>
          </cell>
          <cell r="DN193">
            <v>12.63768145024873</v>
          </cell>
          <cell r="DO193">
            <v>8.2410686745653461</v>
          </cell>
          <cell r="DP193">
            <v>-21.465479838777011</v>
          </cell>
          <cell r="DQ193">
            <v>-0.89473362188608607</v>
          </cell>
          <cell r="DR193">
            <v>-9.0175197810558085</v>
          </cell>
          <cell r="DS193" t="str">
            <v>#N/A N/A</v>
          </cell>
          <cell r="DT193">
            <v>21.663461324147093</v>
          </cell>
          <cell r="DU193">
            <v>48.86242137149835</v>
          </cell>
          <cell r="DV193">
            <v>44.537408749719567</v>
          </cell>
          <cell r="DW193">
            <v>38.839266820057595</v>
          </cell>
          <cell r="DX193">
            <v>27.242558334971417</v>
          </cell>
          <cell r="DY193">
            <v>68.612518748893194</v>
          </cell>
          <cell r="DZ193">
            <v>-1.7044917837402942</v>
          </cell>
          <cell r="EA193">
            <v>0.81055246320283358</v>
          </cell>
          <cell r="EB193">
            <v>67.052766268053219</v>
          </cell>
          <cell r="EC193">
            <v>72.32021596202614</v>
          </cell>
          <cell r="ED193">
            <v>29.832205222433185</v>
          </cell>
          <cell r="EE193">
            <v>38.310502029107724</v>
          </cell>
          <cell r="EF193">
            <v>6.4567853002771054</v>
          </cell>
          <cell r="EG193">
            <v>11.552205583901939</v>
          </cell>
          <cell r="EH193" t="str">
            <v>#N/A N/A</v>
          </cell>
          <cell r="EI193">
            <v>12.006243843843844</v>
          </cell>
          <cell r="EJ193">
            <v>14.786028469750889</v>
          </cell>
          <cell r="EK193">
            <v>36.356265480163138</v>
          </cell>
          <cell r="EL193">
            <v>55.44517343553197</v>
          </cell>
          <cell r="EM193">
            <v>48.54264058426682</v>
          </cell>
          <cell r="EN193">
            <v>43.188015647046839</v>
          </cell>
          <cell r="EO193">
            <v>32.941630405521799</v>
          </cell>
          <cell r="EP193">
            <v>101.25138502225714</v>
          </cell>
          <cell r="EQ193">
            <v>163.5250271985494</v>
          </cell>
          <cell r="ER193">
            <v>122.58560437228059</v>
          </cell>
          <cell r="ES193">
            <v>82.741980830670926</v>
          </cell>
          <cell r="ET193">
            <v>280.39747860465116</v>
          </cell>
          <cell r="EU193">
            <v>238.62599614890883</v>
          </cell>
          <cell r="EV193">
            <v>232.01746006170725</v>
          </cell>
          <cell r="EW193" t="str">
            <v>#N/A N/A</v>
          </cell>
          <cell r="EX193">
            <v>3.5873669669669668</v>
          </cell>
          <cell r="EY193">
            <v>5.2199288256227751E-2</v>
          </cell>
          <cell r="EZ193">
            <v>1.9098998887652947E-2</v>
          </cell>
          <cell r="FA193">
            <v>7.4206121172597256E-2</v>
          </cell>
          <cell r="FB193">
            <v>3.7294091775511726E-2</v>
          </cell>
          <cell r="FC193">
            <v>0</v>
          </cell>
          <cell r="FD193" t="str">
            <v>#N/A N/A</v>
          </cell>
          <cell r="FE193">
            <v>13.243792493254578</v>
          </cell>
          <cell r="FF193" t="str">
            <v>#N/A N/A</v>
          </cell>
          <cell r="FG193" t="str">
            <v>#N/A N/A</v>
          </cell>
          <cell r="FH193">
            <v>0</v>
          </cell>
          <cell r="FI193">
            <v>6.0260465116279076E-2</v>
          </cell>
          <cell r="FJ193">
            <v>0</v>
          </cell>
          <cell r="FK193">
            <v>0</v>
          </cell>
          <cell r="FL193" t="str">
            <v>#N/A N/A</v>
          </cell>
          <cell r="FM193">
            <v>16.251328528528528</v>
          </cell>
          <cell r="FN193">
            <v>63.601713879003555</v>
          </cell>
          <cell r="FO193">
            <v>67.550641453466795</v>
          </cell>
          <cell r="FP193">
            <v>39.290726127435143</v>
          </cell>
          <cell r="FQ193">
            <v>52.411468912932712</v>
          </cell>
          <cell r="FR193">
            <v>80.310786368701187</v>
          </cell>
          <cell r="FS193">
            <v>102.66575590599895</v>
          </cell>
          <cell r="FT193">
            <v>81.035477081061742</v>
          </cell>
          <cell r="FU193">
            <v>117.82873138194535</v>
          </cell>
          <cell r="FV193">
            <v>129.31831370052001</v>
          </cell>
          <cell r="FW193">
            <v>111.09237486687965</v>
          </cell>
          <cell r="FX193">
            <v>112.63410093023256</v>
          </cell>
          <cell r="FY193">
            <v>83.401205819426593</v>
          </cell>
          <cell r="FZ193">
            <v>97.663253342475144</v>
          </cell>
          <cell r="GA193" t="str">
            <v>#N/A N/A</v>
          </cell>
          <cell r="GB193">
            <v>16.625016216216217</v>
          </cell>
          <cell r="GC193">
            <v>33.983601423487542</v>
          </cell>
          <cell r="GD193">
            <v>38.656510196514645</v>
          </cell>
          <cell r="GE193">
            <v>55.132078278318218</v>
          </cell>
          <cell r="GF193">
            <v>87.815192585582395</v>
          </cell>
          <cell r="GG193">
            <v>123.04752098492446</v>
          </cell>
          <cell r="GH193">
            <v>132.03634433540392</v>
          </cell>
          <cell r="GI193">
            <v>96.544265236127742</v>
          </cell>
          <cell r="GJ193">
            <v>102.79508548115528</v>
          </cell>
          <cell r="GK193">
            <v>123.56055608617213</v>
          </cell>
          <cell r="GL193">
            <v>151.33497449694525</v>
          </cell>
          <cell r="GM193">
            <v>138.54290837209302</v>
          </cell>
          <cell r="GN193">
            <v>127.10858322635855</v>
          </cell>
          <cell r="GO193">
            <v>108.11488824134385</v>
          </cell>
          <cell r="GP193" t="str">
            <v>#N/A N/A</v>
          </cell>
          <cell r="GQ193">
            <v>78.740281081081093</v>
          </cell>
          <cell r="GR193">
            <v>125.72099644128112</v>
          </cell>
          <cell r="GS193">
            <v>157.35846347793844</v>
          </cell>
          <cell r="GT193">
            <v>200.13005819869696</v>
          </cell>
          <cell r="GU193">
            <v>227.96639474683948</v>
          </cell>
          <cell r="GV193">
            <v>293.17661127811323</v>
          </cell>
          <cell r="GW193">
            <v>319.54627733663568</v>
          </cell>
          <cell r="GX193">
            <v>326.83608808499565</v>
          </cell>
          <cell r="GY193">
            <v>426.58501100893665</v>
          </cell>
          <cell r="GZ193">
            <v>440.52323729173298</v>
          </cell>
          <cell r="HA193">
            <v>390.1219892382714</v>
          </cell>
          <cell r="HB193">
            <v>586.94541627906972</v>
          </cell>
          <cell r="HC193">
            <v>554.18966709456561</v>
          </cell>
          <cell r="HD193">
            <v>486.19002536852929</v>
          </cell>
          <cell r="HE193" t="str">
            <v>#N/A N/A</v>
          </cell>
          <cell r="HF193">
            <v>71.944461261261267</v>
          </cell>
          <cell r="HG193">
            <v>286.19458505338076</v>
          </cell>
          <cell r="HH193">
            <v>381.92051019651461</v>
          </cell>
          <cell r="HI193">
            <v>484.06716972984742</v>
          </cell>
          <cell r="HJ193">
            <v>536.40791654536315</v>
          </cell>
          <cell r="HK193">
            <v>705.70331337753908</v>
          </cell>
          <cell r="HL193">
            <v>674.09641925389451</v>
          </cell>
          <cell r="HM193">
            <v>630.02738881104756</v>
          </cell>
          <cell r="HN193">
            <v>579.08082502266541</v>
          </cell>
          <cell r="HO193">
            <v>646.80294279953307</v>
          </cell>
          <cell r="HP193">
            <v>738.61980158062886</v>
          </cell>
          <cell r="HQ193">
            <v>678.43253348837209</v>
          </cell>
          <cell r="HR193">
            <v>500.51144287548135</v>
          </cell>
          <cell r="HS193">
            <v>586.80040966746662</v>
          </cell>
          <cell r="HT193" t="str">
            <v>#N/A N/A</v>
          </cell>
          <cell r="HU193">
            <v>177.12997477477478</v>
          </cell>
          <cell r="HV193">
            <v>461.72023345195726</v>
          </cell>
          <cell r="HW193">
            <v>593.29290915832394</v>
          </cell>
          <cell r="HX193">
            <v>771.77487647718021</v>
          </cell>
          <cell r="HY193">
            <v>866.98240395515722</v>
          </cell>
          <cell r="HZ193">
            <v>1105.3172977925483</v>
          </cell>
          <cell r="IA193">
            <v>1062.274931372569</v>
          </cell>
          <cell r="IB193">
            <v>1061.198706924516</v>
          </cell>
          <cell r="IC193">
            <v>1129.597714674265</v>
          </cell>
          <cell r="ID193">
            <v>1219.6677666348294</v>
          </cell>
          <cell r="IE193">
            <v>1348.3605274368028</v>
          </cell>
          <cell r="IF193">
            <v>1471.7831534883719</v>
          </cell>
          <cell r="IG193">
            <v>1300.7067073170729</v>
          </cell>
          <cell r="IH193">
            <v>1285.733613644155</v>
          </cell>
          <cell r="II193" t="str">
            <v>#N/A N/A</v>
          </cell>
          <cell r="IJ193">
            <v>7.8103351351351353</v>
          </cell>
          <cell r="IK193">
            <v>8.3971672597864746</v>
          </cell>
          <cell r="IL193">
            <v>9.8588016314423434</v>
          </cell>
          <cell r="IM193">
            <v>33.563471303265601</v>
          </cell>
          <cell r="IN193">
            <v>22.144445510445337</v>
          </cell>
          <cell r="IO193">
            <v>37.580671144370214</v>
          </cell>
          <cell r="IP193">
            <v>70.152332340149655</v>
          </cell>
          <cell r="IQ193">
            <v>44.113749829304297</v>
          </cell>
          <cell r="IR193">
            <v>55.050380132107243</v>
          </cell>
          <cell r="IS193">
            <v>67.941925607555973</v>
          </cell>
          <cell r="IT193">
            <v>100.75765091642845</v>
          </cell>
          <cell r="IU193">
            <v>83.353954418604658</v>
          </cell>
          <cell r="IV193">
            <v>62.741647411210941</v>
          </cell>
          <cell r="IW193">
            <v>47.110035310250254</v>
          </cell>
          <cell r="IX193" t="str">
            <v>#N/A N/A</v>
          </cell>
          <cell r="IY193">
            <v>23.4335963963964</v>
          </cell>
          <cell r="IZ193">
            <v>63.930832740213518</v>
          </cell>
          <cell r="JA193">
            <v>92.579001853911748</v>
          </cell>
          <cell r="JB193">
            <v>177.12403361228712</v>
          </cell>
          <cell r="JC193">
            <v>269.86539906524587</v>
          </cell>
          <cell r="JD193">
            <v>338.63871200941821</v>
          </cell>
          <cell r="JE193">
            <v>444.36003554855193</v>
          </cell>
          <cell r="JF193">
            <v>451.63970832814488</v>
          </cell>
          <cell r="JG193">
            <v>426.41353969693046</v>
          </cell>
          <cell r="JH193">
            <v>527.31961848668152</v>
          </cell>
          <cell r="JI193">
            <v>545.16952300879996</v>
          </cell>
          <cell r="JJ193">
            <v>634.54216232558133</v>
          </cell>
          <cell r="JK193">
            <v>507.47434959349584</v>
          </cell>
          <cell r="JL193">
            <v>526.14022728830992</v>
          </cell>
          <cell r="JM193" t="str">
            <v>#N/A N/A</v>
          </cell>
          <cell r="JN193">
            <v>66.789962762762769</v>
          </cell>
          <cell r="JO193">
            <v>139.28543487544482</v>
          </cell>
          <cell r="JP193">
            <v>169.89339265850944</v>
          </cell>
          <cell r="JQ193">
            <v>294.49396471875843</v>
          </cell>
          <cell r="JR193">
            <v>373.00229131464511</v>
          </cell>
          <cell r="JS193">
            <v>477.8388548564813</v>
          </cell>
          <cell r="JT193">
            <v>611.52595280825551</v>
          </cell>
          <cell r="JU193">
            <v>567.72147750139175</v>
          </cell>
          <cell r="JV193">
            <v>547.66846587229634</v>
          </cell>
          <cell r="JW193">
            <v>664.01951926138167</v>
          </cell>
          <cell r="JX193">
            <v>725.97087887450255</v>
          </cell>
          <cell r="JY193">
            <v>857.10780558139538</v>
          </cell>
          <cell r="JZ193">
            <v>648.95368421052615</v>
          </cell>
          <cell r="KA193">
            <v>686.93483304765175</v>
          </cell>
          <cell r="KB193" t="str">
            <v>#N/A N/A</v>
          </cell>
          <cell r="KC193">
            <v>0</v>
          </cell>
          <cell r="KD193">
            <v>16.412982206405694</v>
          </cell>
          <cell r="KE193">
            <v>29.097480163144233</v>
          </cell>
          <cell r="KF193">
            <v>29.783331571512424</v>
          </cell>
          <cell r="KG193">
            <v>47.129891453654871</v>
          </cell>
          <cell r="KH193">
            <v>69.61201921425895</v>
          </cell>
          <cell r="KI193">
            <v>47.131242252100236</v>
          </cell>
          <cell r="KJ193">
            <v>64.131146361225575</v>
          </cell>
          <cell r="KK193">
            <v>71.90067348789016</v>
          </cell>
          <cell r="KL193">
            <v>67.863862888676636</v>
          </cell>
          <cell r="KM193">
            <v>48.98490723614146</v>
          </cell>
          <cell r="KN193">
            <v>34.573679069767444</v>
          </cell>
          <cell r="KO193">
            <v>37.658144201968327</v>
          </cell>
          <cell r="KP193">
            <v>36.298319506342132</v>
          </cell>
          <cell r="KQ193" t="str">
            <v>#N/A N/A</v>
          </cell>
          <cell r="KR193">
            <v>110.34001201201201</v>
          </cell>
          <cell r="KS193">
            <v>322.43469893238432</v>
          </cell>
          <cell r="KT193">
            <v>423.39952243233222</v>
          </cell>
          <cell r="KU193">
            <v>477.28090327943244</v>
          </cell>
          <cell r="KV193">
            <v>493.98012071736434</v>
          </cell>
          <cell r="KW193">
            <v>627.47845270398443</v>
          </cell>
          <cell r="KX193">
            <v>450.74896119545622</v>
          </cell>
          <cell r="KY193">
            <v>493.47719365714408</v>
          </cell>
          <cell r="KZ193">
            <v>581.9292488019687</v>
          </cell>
          <cell r="LA193">
            <v>555.64824737344782</v>
          </cell>
          <cell r="LB193">
            <v>622.38964856230029</v>
          </cell>
          <cell r="LC193">
            <v>614.67534790697664</v>
          </cell>
          <cell r="LD193">
            <v>651.75302310654683</v>
          </cell>
          <cell r="LE193">
            <v>598.79878059650332</v>
          </cell>
          <cell r="LF193" t="str">
            <v>#N/A N/A</v>
          </cell>
          <cell r="LG193" t="str">
            <v>#N/A N/A</v>
          </cell>
          <cell r="LH193">
            <v>-34.652499523302566</v>
          </cell>
          <cell r="LI193">
            <v>-81.798301028766744</v>
          </cell>
          <cell r="LJ193" t="str">
            <v>#N/A N/A</v>
          </cell>
          <cell r="LK193">
            <v>-137.23271787190555</v>
          </cell>
          <cell r="LL193">
            <v>-176.14079157133517</v>
          </cell>
          <cell r="LM193">
            <v>-227.36503993789034</v>
          </cell>
          <cell r="LN193">
            <v>-56.503957869258549</v>
          </cell>
          <cell r="LO193">
            <v>-67.734357880453885</v>
          </cell>
          <cell r="LP193">
            <v>-212.84251656562873</v>
          </cell>
          <cell r="LQ193">
            <v>-171.34695079088547</v>
          </cell>
          <cell r="LR193">
            <v>-164.8834483828291</v>
          </cell>
          <cell r="LS193">
            <v>-101.17084785419728</v>
          </cell>
          <cell r="LT193">
            <v>-119.01158132271674</v>
          </cell>
          <cell r="LU193" t="str">
            <v>#N/A N/A</v>
          </cell>
          <cell r="LV193" t="str">
            <v>#N/A N/A</v>
          </cell>
          <cell r="LW193" t="str">
            <v>#N/A N/A</v>
          </cell>
          <cell r="LX193" t="str">
            <v>#N/A N/A</v>
          </cell>
          <cell r="LY193" t="str">
            <v>#N/A N/A</v>
          </cell>
          <cell r="LZ193" t="str">
            <v>#N/A N/A</v>
          </cell>
          <cell r="MA193" t="str">
            <v>#N/A N/A</v>
          </cell>
          <cell r="MB193" t="str">
            <v>#N/A N/A</v>
          </cell>
          <cell r="MC193" t="str">
            <v>#N/A N/A</v>
          </cell>
          <cell r="MD193" t="str">
            <v>#N/A N/A</v>
          </cell>
          <cell r="ME193" t="str">
            <v>#N/A N/A</v>
          </cell>
          <cell r="MF193">
            <v>42.575873532359658</v>
          </cell>
          <cell r="MG193">
            <v>57.579794685920881</v>
          </cell>
          <cell r="MH193">
            <v>53.390846925265905</v>
          </cell>
          <cell r="MI193">
            <v>43.186284487789585</v>
          </cell>
          <cell r="MJ193" t="str">
            <v>#N/A N/A</v>
          </cell>
          <cell r="MK193" t="str">
            <v>#N/A N/A</v>
          </cell>
          <cell r="ML193">
            <v>9.6367867831941467</v>
          </cell>
          <cell r="MM193">
            <v>15.892068719477342</v>
          </cell>
          <cell r="MN193" t="str">
            <v>#N/A N/A</v>
          </cell>
          <cell r="MO193">
            <v>8.1191599542736554</v>
          </cell>
          <cell r="MP193">
            <v>17.243089558623169</v>
          </cell>
          <cell r="MQ193">
            <v>16.055031706396882</v>
          </cell>
          <cell r="MR193">
            <v>11.356812706376315</v>
          </cell>
          <cell r="MS193">
            <v>21.636208474456801</v>
          </cell>
          <cell r="MT193">
            <v>33.639194509955928</v>
          </cell>
          <cell r="MU193">
            <v>23.222192252278099</v>
          </cell>
          <cell r="MV193">
            <v>20.545830597358869</v>
          </cell>
          <cell r="MW193">
            <v>17.673257484625783</v>
          </cell>
          <cell r="MX193">
            <v>17.798558185055121</v>
          </cell>
          <cell r="MY193" t="str">
            <v>#N/A N/A</v>
          </cell>
          <cell r="MZ193" t="str">
            <v>#N/A N/A</v>
          </cell>
          <cell r="NA193">
            <v>-14.893378849680069</v>
          </cell>
          <cell r="NB193">
            <v>-14.777989110756343</v>
          </cell>
          <cell r="NC193">
            <v>-15.724493868112043</v>
          </cell>
          <cell r="ND193">
            <v>-19.58852111147489</v>
          </cell>
          <cell r="NE193">
            <v>-16.920759879007448</v>
          </cell>
          <cell r="NF193">
            <v>-11.951486653850068</v>
          </cell>
          <cell r="NG193">
            <v>-0.11939602002476361</v>
          </cell>
          <cell r="NH193">
            <v>-8.1969838491120619</v>
          </cell>
          <cell r="NI193">
            <v>-21.851229633531542</v>
          </cell>
          <cell r="NJ193">
            <v>-10.748182517815932</v>
          </cell>
          <cell r="NK193">
            <v>-17.128231487311933</v>
          </cell>
          <cell r="NL193">
            <v>-20.291993864340977</v>
          </cell>
          <cell r="NM193">
            <v>-2.7889756068628109</v>
          </cell>
          <cell r="NN193" t="str">
            <v>#N/A N/A</v>
          </cell>
          <cell r="NO193" t="str">
            <v>#N/A N/A</v>
          </cell>
          <cell r="NP193">
            <v>24.715943201796314</v>
          </cell>
          <cell r="NQ193">
            <v>45.960422232554748</v>
          </cell>
          <cell r="NR193">
            <v>53.688106721136847</v>
          </cell>
          <cell r="NS193">
            <v>64.600008036126923</v>
          </cell>
          <cell r="NT193">
            <v>85.872322035152294</v>
          </cell>
          <cell r="NU193">
            <v>103.36096268697595</v>
          </cell>
          <cell r="NV193">
            <v>96.805160553157222</v>
          </cell>
          <cell r="NW193">
            <v>89.945679590983744</v>
          </cell>
          <cell r="NX193">
            <v>94.718401569277461</v>
          </cell>
          <cell r="NY193">
            <v>98.940318187234311</v>
          </cell>
          <cell r="NZ193">
            <v>109.96871511209004</v>
          </cell>
          <cell r="OA193">
            <v>101.93464655595844</v>
          </cell>
          <cell r="OB193">
            <v>79.138062615327797</v>
          </cell>
          <cell r="OC193" t="str">
            <v>#N/A N/A</v>
          </cell>
          <cell r="OD193" t="str">
            <v>USD</v>
          </cell>
        </row>
        <row r="194">
          <cell r="C194" t="str">
            <v>NYX GAMING GROUP</v>
          </cell>
          <cell r="D194" t="str">
            <v>#N/A N/A</v>
          </cell>
          <cell r="E194" t="str">
            <v>#N/A N/A</v>
          </cell>
          <cell r="F194" t="str">
            <v>#N/A N/A</v>
          </cell>
          <cell r="G194" t="str">
            <v>#N/A N/A</v>
          </cell>
          <cell r="H194" t="str">
            <v>#N/A N/A</v>
          </cell>
          <cell r="I194" t="str">
            <v>#N/A N/A</v>
          </cell>
          <cell r="J194" t="str">
            <v>#N/A N/A</v>
          </cell>
          <cell r="K194" t="str">
            <v>#N/A N/A</v>
          </cell>
          <cell r="L194" t="str">
            <v>#N/A N/A</v>
          </cell>
          <cell r="M194">
            <v>7.4077270000000004</v>
          </cell>
          <cell r="N194">
            <v>12.238301</v>
          </cell>
          <cell r="O194">
            <v>18.704946</v>
          </cell>
          <cell r="P194">
            <v>27.277747999999999</v>
          </cell>
          <cell r="Q194">
            <v>52.308546</v>
          </cell>
          <cell r="R194" t="str">
            <v>#N/A N/A</v>
          </cell>
          <cell r="S194" t="str">
            <v>#N/A N/A</v>
          </cell>
          <cell r="T194" t="str">
            <v>#N/A N/A</v>
          </cell>
          <cell r="U194" t="str">
            <v>#N/A N/A</v>
          </cell>
          <cell r="V194" t="str">
            <v>#N/A N/A</v>
          </cell>
          <cell r="W194" t="str">
            <v>#N/A N/A</v>
          </cell>
          <cell r="X194" t="str">
            <v>#N/A N/A</v>
          </cell>
          <cell r="Y194" t="str">
            <v>#N/A N/A</v>
          </cell>
          <cell r="Z194" t="str">
            <v>#N/A N/A</v>
          </cell>
          <cell r="AA194" t="str">
            <v>#N/A N/A</v>
          </cell>
          <cell r="AB194">
            <v>1.038567</v>
          </cell>
          <cell r="AC194">
            <v>1.068365</v>
          </cell>
          <cell r="AD194">
            <v>2.4923069999999998</v>
          </cell>
          <cell r="AE194">
            <v>3.19591</v>
          </cell>
          <cell r="AF194">
            <v>7.5108699999999997</v>
          </cell>
          <cell r="AG194" t="str">
            <v>#N/A N/A</v>
          </cell>
          <cell r="AH194" t="str">
            <v>#N/A N/A</v>
          </cell>
          <cell r="AI194" t="str">
            <v>#N/A N/A</v>
          </cell>
          <cell r="AJ194" t="str">
            <v>#N/A N/A</v>
          </cell>
          <cell r="AK194" t="str">
            <v>#N/A N/A</v>
          </cell>
          <cell r="AL194" t="str">
            <v>#N/A N/A</v>
          </cell>
          <cell r="AM194" t="str">
            <v>#N/A N/A</v>
          </cell>
          <cell r="AN194" t="str">
            <v>#N/A N/A</v>
          </cell>
          <cell r="AO194" t="str">
            <v>#N/A N/A</v>
          </cell>
          <cell r="AP194" t="str">
            <v>#N/A N/A</v>
          </cell>
          <cell r="AQ194">
            <v>-0.27977600000000002</v>
          </cell>
          <cell r="AR194">
            <v>0.91776200000000019</v>
          </cell>
          <cell r="AS194">
            <v>1.8454970000000004</v>
          </cell>
          <cell r="AT194">
            <v>2.7717179999999995</v>
          </cell>
          <cell r="AU194">
            <v>-15.952716000000001</v>
          </cell>
          <cell r="AV194" t="str">
            <v>#N/A N/A</v>
          </cell>
          <cell r="AW194" t="str">
            <v>#N/A N/A</v>
          </cell>
          <cell r="AX194" t="str">
            <v>#N/A N/A</v>
          </cell>
          <cell r="AY194" t="str">
            <v>#N/A N/A</v>
          </cell>
          <cell r="AZ194" t="str">
            <v>#N/A N/A</v>
          </cell>
          <cell r="BA194" t="str">
            <v>#N/A N/A</v>
          </cell>
          <cell r="BB194" t="str">
            <v>#N/A N/A</v>
          </cell>
          <cell r="BC194" t="str">
            <v>#N/A N/A</v>
          </cell>
          <cell r="BD194" t="str">
            <v>#N/A N/A</v>
          </cell>
          <cell r="BE194" t="str">
            <v>#N/A N/A</v>
          </cell>
          <cell r="BF194">
            <v>-1.8628939999999998</v>
          </cell>
          <cell r="BG194">
            <v>-2.896865</v>
          </cell>
          <cell r="BH194">
            <v>-2.430463</v>
          </cell>
          <cell r="BI194">
            <v>-2.0259740000000002</v>
          </cell>
          <cell r="BJ194">
            <v>-26.309801999999998</v>
          </cell>
          <cell r="BK194" t="str">
            <v>#N/A N/A</v>
          </cell>
          <cell r="BL194" t="str">
            <v>#N/A N/A</v>
          </cell>
          <cell r="BM194" t="str">
            <v>#N/A N/A</v>
          </cell>
          <cell r="BN194" t="str">
            <v>#N/A N/A</v>
          </cell>
          <cell r="BO194" t="str">
            <v>#N/A N/A</v>
          </cell>
          <cell r="BP194" t="str">
            <v>#N/A N/A</v>
          </cell>
          <cell r="BQ194" t="str">
            <v>#N/A N/A</v>
          </cell>
          <cell r="BR194" t="str">
            <v>#N/A N/A</v>
          </cell>
          <cell r="BS194" t="str">
            <v>#N/A N/A</v>
          </cell>
          <cell r="BT194" t="str">
            <v>#N/A N/A</v>
          </cell>
          <cell r="BU194" t="str">
            <v>#N/A N/A</v>
          </cell>
          <cell r="BV194" t="str">
            <v>#N/A N/A</v>
          </cell>
          <cell r="BW194" t="str">
            <v>#N/A N/A</v>
          </cell>
          <cell r="BX194" t="str">
            <v>#N/A N/A</v>
          </cell>
          <cell r="BY194" t="str">
            <v>#N/A N/A</v>
          </cell>
          <cell r="BZ194" t="str">
            <v>#N/A N/A</v>
          </cell>
          <cell r="CA194" t="str">
            <v>#N/A N/A</v>
          </cell>
          <cell r="CB194" t="str">
            <v>#N/A N/A</v>
          </cell>
          <cell r="CC194" t="str">
            <v>#N/A N/A</v>
          </cell>
          <cell r="CD194" t="str">
            <v>#N/A N/A</v>
          </cell>
          <cell r="CE194" t="str">
            <v>#N/A N/A</v>
          </cell>
          <cell r="CF194" t="str">
            <v>#N/A N/A</v>
          </cell>
          <cell r="CG194" t="str">
            <v>#N/A N/A</v>
          </cell>
          <cell r="CH194" t="str">
            <v>#N/A N/A</v>
          </cell>
          <cell r="CI194" t="str">
            <v>#N/A N/A</v>
          </cell>
          <cell r="CJ194" t="str">
            <v>#N/A N/A</v>
          </cell>
          <cell r="CK194" t="str">
            <v>#N/A N/A</v>
          </cell>
          <cell r="CL194" t="str">
            <v>#N/A N/A</v>
          </cell>
          <cell r="CM194" t="str">
            <v>#N/A N/A</v>
          </cell>
          <cell r="CN194" t="str">
            <v>#N/A N/A</v>
          </cell>
          <cell r="CO194" t="str">
            <v>#N/A N/A</v>
          </cell>
          <cell r="CP194" t="str">
            <v>#N/A N/A</v>
          </cell>
          <cell r="CQ194" t="str">
            <v>#N/A N/A</v>
          </cell>
          <cell r="CR194" t="str">
            <v>#N/A N/A</v>
          </cell>
          <cell r="CS194" t="str">
            <v>#N/A N/A</v>
          </cell>
          <cell r="CT194" t="str">
            <v>#N/A N/A</v>
          </cell>
          <cell r="CU194" t="str">
            <v>#N/A N/A</v>
          </cell>
          <cell r="CV194" t="str">
            <v>#N/A N/A</v>
          </cell>
          <cell r="CW194" t="str">
            <v>#N/A N/A</v>
          </cell>
          <cell r="CX194" t="str">
            <v>#N/A N/A</v>
          </cell>
          <cell r="CY194">
            <v>-1.2017990000000001</v>
          </cell>
          <cell r="CZ194">
            <v>-2.6971440000000002</v>
          </cell>
          <cell r="DA194">
            <v>-2.4691540000000001</v>
          </cell>
          <cell r="DB194">
            <v>-6.7666510000000004</v>
          </cell>
          <cell r="DC194">
            <v>-9.5600059999999996</v>
          </cell>
          <cell r="DD194" t="str">
            <v>#N/A N/A</v>
          </cell>
          <cell r="DE194" t="str">
            <v>#N/A N/A</v>
          </cell>
          <cell r="DF194" t="str">
            <v>#N/A N/A</v>
          </cell>
          <cell r="DG194" t="str">
            <v>#N/A N/A</v>
          </cell>
          <cell r="DH194" t="str">
            <v>#N/A N/A</v>
          </cell>
          <cell r="DI194" t="str">
            <v>#N/A N/A</v>
          </cell>
          <cell r="DJ194" t="str">
            <v>#N/A N/A</v>
          </cell>
          <cell r="DK194" t="str">
            <v>#N/A N/A</v>
          </cell>
          <cell r="DL194" t="str">
            <v>#N/A N/A</v>
          </cell>
          <cell r="DM194" t="str">
            <v>#N/A N/A</v>
          </cell>
          <cell r="DN194">
            <v>-8.8661999999999991E-2</v>
          </cell>
          <cell r="DO194">
            <v>-0.47123399999999999</v>
          </cell>
          <cell r="DP194">
            <v>-0.54347999999999996</v>
          </cell>
          <cell r="DQ194">
            <v>0.239368</v>
          </cell>
          <cell r="DR194">
            <v>-1.15672</v>
          </cell>
          <cell r="DS194" t="str">
            <v>#N/A N/A</v>
          </cell>
          <cell r="DT194" t="str">
            <v>#N/A N/A</v>
          </cell>
          <cell r="DU194" t="str">
            <v>#N/A N/A</v>
          </cell>
          <cell r="DV194" t="str">
            <v>#N/A N/A</v>
          </cell>
          <cell r="DW194" t="str">
            <v>#N/A N/A</v>
          </cell>
          <cell r="DX194" t="str">
            <v>#N/A N/A</v>
          </cell>
          <cell r="DY194" t="str">
            <v>#N/A N/A</v>
          </cell>
          <cell r="DZ194" t="str">
            <v>#N/A N/A</v>
          </cell>
          <cell r="EA194" t="str">
            <v>#N/A N/A</v>
          </cell>
          <cell r="EB194" t="str">
            <v>#N/A N/A</v>
          </cell>
          <cell r="EC194">
            <v>-1.113137</v>
          </cell>
          <cell r="ED194">
            <v>-2.2259099999999998</v>
          </cell>
          <cell r="EE194">
            <v>-1.9256739999999999</v>
          </cell>
          <cell r="EF194">
            <v>-7.0060189999999993</v>
          </cell>
          <cell r="EG194">
            <v>-8.4032859999999996</v>
          </cell>
          <cell r="EH194" t="str">
            <v>#N/A N/A</v>
          </cell>
          <cell r="EI194" t="str">
            <v>#N/A N/A</v>
          </cell>
          <cell r="EJ194" t="str">
            <v>#N/A N/A</v>
          </cell>
          <cell r="EK194" t="str">
            <v>#N/A N/A</v>
          </cell>
          <cell r="EL194" t="str">
            <v>#N/A N/A</v>
          </cell>
          <cell r="EM194" t="str">
            <v>#N/A N/A</v>
          </cell>
          <cell r="EN194" t="str">
            <v>#N/A N/A</v>
          </cell>
          <cell r="EO194" t="str">
            <v>#N/A N/A</v>
          </cell>
          <cell r="EP194" t="str">
            <v>#N/A N/A</v>
          </cell>
          <cell r="EQ194" t="str">
            <v>#N/A N/A</v>
          </cell>
          <cell r="ER194">
            <v>1.504399</v>
          </cell>
          <cell r="ES194">
            <v>0.79281000000000001</v>
          </cell>
          <cell r="ET194">
            <v>3.5555179999999997</v>
          </cell>
          <cell r="EU194">
            <v>28.099335</v>
          </cell>
          <cell r="EV194">
            <v>9.7102059999999994</v>
          </cell>
          <cell r="EW194" t="str">
            <v>#N/A N/A</v>
          </cell>
          <cell r="EX194" t="str">
            <v>#N/A N/A</v>
          </cell>
          <cell r="EY194" t="str">
            <v>#N/A N/A</v>
          </cell>
          <cell r="EZ194" t="str">
            <v>#N/A N/A</v>
          </cell>
          <cell r="FA194" t="str">
            <v>#N/A N/A</v>
          </cell>
          <cell r="FB194" t="str">
            <v>#N/A N/A</v>
          </cell>
          <cell r="FC194" t="str">
            <v>#N/A N/A</v>
          </cell>
          <cell r="FD194" t="str">
            <v>#N/A N/A</v>
          </cell>
          <cell r="FE194" t="str">
            <v>#N/A N/A</v>
          </cell>
          <cell r="FF194" t="str">
            <v>#N/A N/A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 t="str">
            <v>#N/A N/A</v>
          </cell>
          <cell r="FM194" t="str">
            <v>#N/A N/A</v>
          </cell>
          <cell r="FN194" t="str">
            <v>#N/A N/A</v>
          </cell>
          <cell r="FO194" t="str">
            <v>#N/A N/A</v>
          </cell>
          <cell r="FP194" t="str">
            <v>#N/A N/A</v>
          </cell>
          <cell r="FQ194" t="str">
            <v>#N/A N/A</v>
          </cell>
          <cell r="FR194" t="str">
            <v>#N/A N/A</v>
          </cell>
          <cell r="FS194" t="str">
            <v>#N/A N/A</v>
          </cell>
          <cell r="FT194" t="str">
            <v>#N/A N/A</v>
          </cell>
          <cell r="FU194" t="str">
            <v>#N/A N/A</v>
          </cell>
          <cell r="FV194">
            <v>1.8072469999999998</v>
          </cell>
          <cell r="FW194">
            <v>1.8870509999999998</v>
          </cell>
          <cell r="FX194">
            <v>3.981182</v>
          </cell>
          <cell r="FY194">
            <v>10.542968999999999</v>
          </cell>
          <cell r="FZ194">
            <v>17.04064</v>
          </cell>
          <cell r="GA194" t="str">
            <v>#N/A N/A</v>
          </cell>
          <cell r="GB194" t="str">
            <v>#N/A N/A</v>
          </cell>
          <cell r="GC194" t="str">
            <v>#N/A N/A</v>
          </cell>
          <cell r="GD194" t="str">
            <v>#N/A N/A</v>
          </cell>
          <cell r="GE194" t="str">
            <v>#N/A N/A</v>
          </cell>
          <cell r="GF194" t="str">
            <v>#N/A N/A</v>
          </cell>
          <cell r="GG194" t="str">
            <v>#N/A N/A</v>
          </cell>
          <cell r="GH194" t="str">
            <v>#N/A N/A</v>
          </cell>
          <cell r="GI194" t="str">
            <v>#N/A N/A</v>
          </cell>
          <cell r="GJ194" t="str">
            <v>#N/A N/A</v>
          </cell>
          <cell r="GK194">
            <v>0</v>
          </cell>
          <cell r="GL194">
            <v>0</v>
          </cell>
          <cell r="GM194">
            <v>0</v>
          </cell>
          <cell r="GN194">
            <v>0</v>
          </cell>
          <cell r="GO194">
            <v>0</v>
          </cell>
          <cell r="GP194" t="str">
            <v>#N/A N/A</v>
          </cell>
          <cell r="GQ194" t="str">
            <v>#N/A N/A</v>
          </cell>
          <cell r="GR194" t="str">
            <v>#N/A N/A</v>
          </cell>
          <cell r="GS194" t="str">
            <v>#N/A N/A</v>
          </cell>
          <cell r="GT194" t="str">
            <v>#N/A N/A</v>
          </cell>
          <cell r="GU194" t="str">
            <v>#N/A N/A</v>
          </cell>
          <cell r="GV194" t="str">
            <v>#N/A N/A</v>
          </cell>
          <cell r="GW194" t="str">
            <v>#N/A N/A</v>
          </cell>
          <cell r="GX194" t="str">
            <v>#N/A N/A</v>
          </cell>
          <cell r="GY194" t="str">
            <v>#N/A N/A</v>
          </cell>
          <cell r="GZ194">
            <v>4.07918</v>
          </cell>
          <cell r="HA194">
            <v>3.464537</v>
          </cell>
          <cell r="HB194">
            <v>8.7882479999999994</v>
          </cell>
          <cell r="HC194">
            <v>40.292376999999995</v>
          </cell>
          <cell r="HD194">
            <v>30.411047999999997</v>
          </cell>
          <cell r="HE194" t="str">
            <v>#N/A N/A</v>
          </cell>
          <cell r="HF194" t="str">
            <v>#N/A N/A</v>
          </cell>
          <cell r="HG194" t="str">
            <v>#N/A N/A</v>
          </cell>
          <cell r="HH194" t="str">
            <v>#N/A N/A</v>
          </cell>
          <cell r="HI194" t="str">
            <v>#N/A N/A</v>
          </cell>
          <cell r="HJ194" t="str">
            <v>#N/A N/A</v>
          </cell>
          <cell r="HK194" t="str">
            <v>#N/A N/A</v>
          </cell>
          <cell r="HL194" t="str">
            <v>#N/A N/A</v>
          </cell>
          <cell r="HM194" t="str">
            <v>#N/A N/A</v>
          </cell>
          <cell r="HN194" t="str">
            <v>#N/A N/A</v>
          </cell>
          <cell r="HO194">
            <v>0.27584999999999998</v>
          </cell>
          <cell r="HP194">
            <v>0.35695499999999997</v>
          </cell>
          <cell r="HQ194">
            <v>0.32045799999999997</v>
          </cell>
          <cell r="HR194">
            <v>1.1276439999999999</v>
          </cell>
          <cell r="HS194">
            <v>4.2728359999999999</v>
          </cell>
          <cell r="HT194" t="str">
            <v>#N/A N/A</v>
          </cell>
          <cell r="HU194" t="str">
            <v>#N/A N/A</v>
          </cell>
          <cell r="HV194" t="str">
            <v>#N/A N/A</v>
          </cell>
          <cell r="HW194" t="str">
            <v>#N/A N/A</v>
          </cell>
          <cell r="HX194" t="str">
            <v>#N/A N/A</v>
          </cell>
          <cell r="HY194" t="str">
            <v>#N/A N/A</v>
          </cell>
          <cell r="HZ194" t="str">
            <v>#N/A N/A</v>
          </cell>
          <cell r="IA194" t="str">
            <v>#N/A N/A</v>
          </cell>
          <cell r="IB194" t="str">
            <v>#N/A N/A</v>
          </cell>
          <cell r="IC194" t="str">
            <v>#N/A N/A</v>
          </cell>
          <cell r="ID194">
            <v>30.102022999999999</v>
          </cell>
          <cell r="IE194">
            <v>29.154577</v>
          </cell>
          <cell r="IF194">
            <v>34.121074</v>
          </cell>
          <cell r="IG194">
            <v>68.397228999999996</v>
          </cell>
          <cell r="IH194">
            <v>291.81168299999996</v>
          </cell>
          <cell r="II194" t="str">
            <v>#N/A N/A</v>
          </cell>
          <cell r="IJ194" t="str">
            <v>#N/A N/A</v>
          </cell>
          <cell r="IK194" t="str">
            <v>#N/A N/A</v>
          </cell>
          <cell r="IL194" t="str">
            <v>#N/A N/A</v>
          </cell>
          <cell r="IM194" t="str">
            <v>#N/A N/A</v>
          </cell>
          <cell r="IN194" t="str">
            <v>#N/A N/A</v>
          </cell>
          <cell r="IO194" t="str">
            <v>#N/A N/A</v>
          </cell>
          <cell r="IP194" t="str">
            <v>#N/A N/A</v>
          </cell>
          <cell r="IQ194" t="str">
            <v>#N/A N/A</v>
          </cell>
          <cell r="IR194" t="str">
            <v>#N/A N/A</v>
          </cell>
          <cell r="IS194">
            <v>0.332061</v>
          </cell>
          <cell r="IT194">
            <v>0.984074</v>
          </cell>
          <cell r="IU194">
            <v>1.832052</v>
          </cell>
          <cell r="IV194">
            <v>6.2425949999999997</v>
          </cell>
          <cell r="IW194">
            <v>32.081935000000001</v>
          </cell>
          <cell r="IX194" t="str">
            <v>#N/A N/A</v>
          </cell>
          <cell r="IY194" t="str">
            <v>#N/A N/A</v>
          </cell>
          <cell r="IZ194" t="str">
            <v>#N/A N/A</v>
          </cell>
          <cell r="JA194" t="str">
            <v>#N/A N/A</v>
          </cell>
          <cell r="JB194" t="str">
            <v>#N/A N/A</v>
          </cell>
          <cell r="JC194" t="str">
            <v>#N/A N/A</v>
          </cell>
          <cell r="JD194" t="str">
            <v>#N/A N/A</v>
          </cell>
          <cell r="JE194" t="str">
            <v>#N/A N/A</v>
          </cell>
          <cell r="JF194" t="str">
            <v>#N/A N/A</v>
          </cell>
          <cell r="JG194" t="str">
            <v>#N/A N/A</v>
          </cell>
          <cell r="JH194">
            <v>2.032041</v>
          </cell>
          <cell r="JI194">
            <v>1.9900469999999999</v>
          </cell>
          <cell r="JJ194">
            <v>1.8702670000000001</v>
          </cell>
          <cell r="JK194">
            <v>9.5219710000000006</v>
          </cell>
          <cell r="JL194">
            <v>69.406717999999998</v>
          </cell>
          <cell r="JM194" t="str">
            <v>#N/A N/A</v>
          </cell>
          <cell r="JN194" t="str">
            <v>#N/A N/A</v>
          </cell>
          <cell r="JO194" t="str">
            <v>#N/A N/A</v>
          </cell>
          <cell r="JP194" t="str">
            <v>#N/A N/A</v>
          </cell>
          <cell r="JQ194" t="str">
            <v>#N/A N/A</v>
          </cell>
          <cell r="JR194" t="str">
            <v>#N/A N/A</v>
          </cell>
          <cell r="JS194" t="str">
            <v>#N/A N/A</v>
          </cell>
          <cell r="JT194" t="str">
            <v>#N/A N/A</v>
          </cell>
          <cell r="JU194" t="str">
            <v>#N/A N/A</v>
          </cell>
          <cell r="JV194" t="str">
            <v>#N/A N/A</v>
          </cell>
          <cell r="JW194">
            <v>6.5400290000000005</v>
          </cell>
          <cell r="JX194">
            <v>6.8689140000000002</v>
          </cell>
          <cell r="JY194">
            <v>7.9569520000000002</v>
          </cell>
          <cell r="JZ194">
            <v>30.991952000000001</v>
          </cell>
          <cell r="KA194">
            <v>157.12204499999999</v>
          </cell>
          <cell r="KB194" t="str">
            <v>#N/A N/A</v>
          </cell>
          <cell r="KC194" t="str">
            <v>#N/A N/A</v>
          </cell>
          <cell r="KD194" t="str">
            <v>#N/A N/A</v>
          </cell>
          <cell r="KE194" t="str">
            <v>#N/A N/A</v>
          </cell>
          <cell r="KF194" t="str">
            <v>#N/A N/A</v>
          </cell>
          <cell r="KG194" t="str">
            <v>#N/A N/A</v>
          </cell>
          <cell r="KH194" t="str">
            <v>#N/A N/A</v>
          </cell>
          <cell r="KI194" t="str">
            <v>#N/A N/A</v>
          </cell>
          <cell r="KJ194" t="str">
            <v>#N/A N/A</v>
          </cell>
          <cell r="KK194" t="str">
            <v>#N/A N/A</v>
          </cell>
          <cell r="KL194">
            <v>0</v>
          </cell>
          <cell r="KM194">
            <v>0</v>
          </cell>
          <cell r="KN194">
            <v>0</v>
          </cell>
          <cell r="KO194">
            <v>0</v>
          </cell>
          <cell r="KP194">
            <v>0</v>
          </cell>
          <cell r="KQ194" t="str">
            <v>#N/A N/A</v>
          </cell>
          <cell r="KR194" t="str">
            <v>#N/A N/A</v>
          </cell>
          <cell r="KS194" t="str">
            <v>#N/A N/A</v>
          </cell>
          <cell r="KT194" t="str">
            <v>#N/A N/A</v>
          </cell>
          <cell r="KU194" t="str">
            <v>#N/A N/A</v>
          </cell>
          <cell r="KV194" t="str">
            <v>#N/A N/A</v>
          </cell>
          <cell r="KW194" t="str">
            <v>#N/A N/A</v>
          </cell>
          <cell r="KX194" t="str">
            <v>#N/A N/A</v>
          </cell>
          <cell r="KY194" t="str">
            <v>#N/A N/A</v>
          </cell>
          <cell r="KZ194" t="str">
            <v>#N/A N/A</v>
          </cell>
          <cell r="LA194">
            <v>23.561994000000002</v>
          </cell>
          <cell r="LB194">
            <v>22.285663</v>
          </cell>
          <cell r="LC194">
            <v>26.164121999999999</v>
          </cell>
          <cell r="LD194">
            <v>37.405276999999998</v>
          </cell>
          <cell r="LE194">
            <v>134.68963799999997</v>
          </cell>
          <cell r="LF194" t="str">
            <v>#N/A N/A</v>
          </cell>
          <cell r="LG194" t="str">
            <v>#N/A N/A</v>
          </cell>
          <cell r="LH194" t="str">
            <v>#N/A N/A</v>
          </cell>
          <cell r="LI194" t="str">
            <v>#N/A N/A</v>
          </cell>
          <cell r="LJ194" t="str">
            <v>#N/A N/A</v>
          </cell>
          <cell r="LK194" t="str">
            <v>#N/A N/A</v>
          </cell>
          <cell r="LL194" t="str">
            <v>#N/A N/A</v>
          </cell>
          <cell r="LM194" t="str">
            <v>#N/A N/A</v>
          </cell>
          <cell r="LN194" t="str">
            <v>#N/A N/A</v>
          </cell>
          <cell r="LO194" t="str">
            <v>#N/A N/A</v>
          </cell>
          <cell r="LP194">
            <v>-0.103351</v>
          </cell>
          <cell r="LQ194">
            <v>-0.30818899999999999</v>
          </cell>
          <cell r="LR194">
            <v>-0.14937</v>
          </cell>
          <cell r="LS194">
            <v>-0.24928699999999998</v>
          </cell>
          <cell r="LT194">
            <v>-1.010489</v>
          </cell>
          <cell r="LU194" t="str">
            <v>#N/A N/A</v>
          </cell>
          <cell r="LV194" t="str">
            <v>#N/A N/A</v>
          </cell>
          <cell r="LW194" t="str">
            <v>#N/A N/A</v>
          </cell>
          <cell r="LX194" t="str">
            <v>#N/A N/A</v>
          </cell>
          <cell r="LY194" t="str">
            <v>#N/A N/A</v>
          </cell>
          <cell r="LZ194" t="str">
            <v>#N/A N/A</v>
          </cell>
          <cell r="MA194" t="str">
            <v>#N/A N/A</v>
          </cell>
          <cell r="MB194" t="str">
            <v>#N/A N/A</v>
          </cell>
          <cell r="MC194" t="str">
            <v>#N/A N/A</v>
          </cell>
          <cell r="MD194" t="str">
            <v>#N/A N/A</v>
          </cell>
          <cell r="ME194" t="str">
            <v>#N/A N/A</v>
          </cell>
          <cell r="MF194" t="str">
            <v>#N/A N/A</v>
          </cell>
          <cell r="MG194" t="str">
            <v>#N/A N/A</v>
          </cell>
          <cell r="MH194" t="str">
            <v>#N/A N/A</v>
          </cell>
          <cell r="MI194" t="str">
            <v>#N/A N/A</v>
          </cell>
          <cell r="MJ194" t="str">
            <v>#N/A N/A</v>
          </cell>
          <cell r="MK194" t="str">
            <v>#N/A N/A</v>
          </cell>
          <cell r="ML194" t="str">
            <v>#N/A N/A</v>
          </cell>
          <cell r="MM194" t="str">
            <v>#N/A N/A</v>
          </cell>
          <cell r="MN194" t="str">
            <v>#N/A N/A</v>
          </cell>
          <cell r="MO194" t="str">
            <v>#N/A N/A</v>
          </cell>
          <cell r="MP194" t="str">
            <v>#N/A N/A</v>
          </cell>
          <cell r="MQ194" t="str">
            <v>#N/A N/A</v>
          </cell>
          <cell r="MR194" t="str">
            <v>#N/A N/A</v>
          </cell>
          <cell r="MS194" t="str">
            <v>#N/A N/A</v>
          </cell>
          <cell r="MT194" t="str">
            <v>#N/A N/A</v>
          </cell>
          <cell r="MU194" t="str">
            <v>#N/A N/A</v>
          </cell>
          <cell r="MV194" t="str">
            <v>#N/A N/A</v>
          </cell>
          <cell r="MW194" t="str">
            <v>#N/A N/A</v>
          </cell>
          <cell r="MX194" t="str">
            <v>#N/A N/A</v>
          </cell>
          <cell r="MY194" t="str">
            <v>#N/A N/A</v>
          </cell>
          <cell r="MZ194" t="str">
            <v>#N/A N/A</v>
          </cell>
          <cell r="NA194" t="str">
            <v>#N/A N/A</v>
          </cell>
          <cell r="NB194" t="str">
            <v>#N/A N/A</v>
          </cell>
          <cell r="NC194" t="str">
            <v>#N/A N/A</v>
          </cell>
          <cell r="ND194" t="str">
            <v>#N/A N/A</v>
          </cell>
          <cell r="NE194" t="str">
            <v>#N/A N/A</v>
          </cell>
          <cell r="NF194" t="str">
            <v>#N/A N/A</v>
          </cell>
          <cell r="NG194" t="str">
            <v>#N/A N/A</v>
          </cell>
          <cell r="NH194" t="str">
            <v>#N/A N/A</v>
          </cell>
          <cell r="NI194">
            <v>0</v>
          </cell>
          <cell r="NJ194">
            <v>0</v>
          </cell>
          <cell r="NK194">
            <v>0</v>
          </cell>
          <cell r="NL194">
            <v>0</v>
          </cell>
          <cell r="NM194">
            <v>0</v>
          </cell>
          <cell r="NN194" t="str">
            <v>#N/A N/A</v>
          </cell>
          <cell r="NO194" t="str">
            <v>#N/A N/A</v>
          </cell>
          <cell r="NP194" t="str">
            <v>#N/A N/A</v>
          </cell>
          <cell r="NQ194" t="str">
            <v>#N/A N/A</v>
          </cell>
          <cell r="NR194" t="str">
            <v>#N/A N/A</v>
          </cell>
          <cell r="NS194" t="str">
            <v>#N/A N/A</v>
          </cell>
          <cell r="NT194" t="str">
            <v>#N/A N/A</v>
          </cell>
          <cell r="NU194" t="str">
            <v>#N/A N/A</v>
          </cell>
          <cell r="NV194" t="str">
            <v>#N/A N/A</v>
          </cell>
          <cell r="NW194" t="str">
            <v>#N/A N/A</v>
          </cell>
          <cell r="NX194">
            <v>1.583118</v>
          </cell>
          <cell r="NY194">
            <v>3.8146269999999998</v>
          </cell>
          <cell r="NZ194">
            <v>4.2759599999999995</v>
          </cell>
          <cell r="OA194">
            <v>4.7976919999999996</v>
          </cell>
          <cell r="OB194">
            <v>10.357085999999999</v>
          </cell>
          <cell r="OC194" t="str">
            <v>#N/A N/A</v>
          </cell>
          <cell r="OD194" t="str">
            <v>CAD</v>
          </cell>
        </row>
        <row r="195">
          <cell r="C195" t="str">
            <v>TG THERAPEUTICS</v>
          </cell>
          <cell r="D195" t="str">
            <v>#N/A N/A</v>
          </cell>
          <cell r="E195" t="str">
            <v>#N/A N/A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1.9047999999999999E-2</v>
          </cell>
          <cell r="O195">
            <v>0.15238099999999999</v>
          </cell>
          <cell r="P195">
            <v>0.15238099999999999</v>
          </cell>
          <cell r="Q195">
            <v>0.15238099999999999</v>
          </cell>
          <cell r="R195" t="str">
            <v>#N/A N/A</v>
          </cell>
          <cell r="S195" t="str">
            <v>#N/A N/A</v>
          </cell>
          <cell r="T195" t="str">
            <v>#N/A N/A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 t="str">
            <v>#N/A N/A</v>
          </cell>
          <cell r="AD195" t="str">
            <v>#N/A N/A</v>
          </cell>
          <cell r="AE195" t="str">
            <v>#N/A N/A</v>
          </cell>
          <cell r="AF195" t="str">
            <v>#N/A N/A</v>
          </cell>
          <cell r="AG195" t="str">
            <v>#N/A N/A</v>
          </cell>
          <cell r="AH195" t="str">
            <v>#N/A N/A</v>
          </cell>
          <cell r="AI195" t="str">
            <v>#N/A N/A</v>
          </cell>
          <cell r="AJ195">
            <v>-6.0146792232990265</v>
          </cell>
          <cell r="AK195">
            <v>-7.4154642261564732</v>
          </cell>
          <cell r="AL195">
            <v>-9.9401411116123199</v>
          </cell>
          <cell r="AM195">
            <v>-12.09561213850975</v>
          </cell>
          <cell r="AN195">
            <v>-4.3865960836410522</v>
          </cell>
          <cell r="AO195">
            <v>-1.766027</v>
          </cell>
          <cell r="AP195">
            <v>-2.013334</v>
          </cell>
          <cell r="AQ195" t="str">
            <v>#N/A N/A</v>
          </cell>
          <cell r="AR195">
            <v>-26.894863999999998</v>
          </cell>
          <cell r="AS195">
            <v>-22.964862</v>
          </cell>
          <cell r="AT195">
            <v>-55.717160999999997</v>
          </cell>
          <cell r="AU195">
            <v>-63.164563999999999</v>
          </cell>
          <cell r="AV195" t="str">
            <v>#N/A N/A</v>
          </cell>
          <cell r="AW195" t="str">
            <v>#N/A N/A</v>
          </cell>
          <cell r="AX195" t="str">
            <v>#N/A N/A</v>
          </cell>
          <cell r="AY195">
            <v>-6.1428232192993164</v>
          </cell>
          <cell r="AZ195">
            <v>-7.4691982269287109</v>
          </cell>
          <cell r="BA195">
            <v>-10.000327110290527</v>
          </cell>
          <cell r="BB195">
            <v>-12.143957138061523</v>
          </cell>
          <cell r="BC195">
            <v>-4.4127020835876465</v>
          </cell>
          <cell r="BD195">
            <v>-1.771558</v>
          </cell>
          <cell r="BE195">
            <v>-2.0167350000000002</v>
          </cell>
          <cell r="BF195">
            <v>-0.88197399999999992</v>
          </cell>
          <cell r="BG195">
            <v>-26.895098999999998</v>
          </cell>
          <cell r="BH195">
            <v>-22.965989</v>
          </cell>
          <cell r="BI195">
            <v>-55.721091999999999</v>
          </cell>
          <cell r="BJ195">
            <v>-63.180015999999995</v>
          </cell>
          <cell r="BK195" t="str">
            <v>#N/A N/A</v>
          </cell>
          <cell r="BL195" t="str">
            <v>#N/A N/A</v>
          </cell>
          <cell r="BM195" t="str">
            <v>#N/A N/A</v>
          </cell>
          <cell r="BN195" t="str">
            <v>#N/A N/A</v>
          </cell>
          <cell r="BO195" t="str">
            <v>#N/A N/A</v>
          </cell>
          <cell r="BP195">
            <v>0.307871013879776</v>
          </cell>
          <cell r="BQ195">
            <v>0.11218100041151047</v>
          </cell>
          <cell r="BR195">
            <v>0.45863398909568787</v>
          </cell>
          <cell r="BS195" t="str">
            <v>#N/A N/A</v>
          </cell>
          <cell r="BT195" t="str">
            <v>#N/A N/A</v>
          </cell>
          <cell r="BU195" t="str">
            <v>#N/A N/A</v>
          </cell>
          <cell r="BV195">
            <v>1.5786999999999999E-2</v>
          </cell>
          <cell r="BW195">
            <v>3.0821999999999999E-2</v>
          </cell>
          <cell r="BX195">
            <v>5.5049000000000001E-2</v>
          </cell>
          <cell r="BY195">
            <v>0.174653</v>
          </cell>
          <cell r="BZ195" t="str">
            <v>#N/A N/A</v>
          </cell>
          <cell r="CA195" t="str">
            <v>#N/A N/A</v>
          </cell>
          <cell r="CB195" t="str">
            <v>#N/A N/A</v>
          </cell>
          <cell r="CC195">
            <v>0</v>
          </cell>
          <cell r="CD195">
            <v>0</v>
          </cell>
          <cell r="CE195">
            <v>1.664999988861382E-3</v>
          </cell>
          <cell r="CF195">
            <v>4.7599998652003706E-4</v>
          </cell>
          <cell r="CG195">
            <v>6.4790003001689911E-2</v>
          </cell>
          <cell r="CH195">
            <v>0.54835899999999993</v>
          </cell>
          <cell r="CI195">
            <v>1.271048</v>
          </cell>
          <cell r="CJ195">
            <v>7.097E-3</v>
          </cell>
          <cell r="CK195">
            <v>0.90574399999999999</v>
          </cell>
          <cell r="CL195">
            <v>0.95288799999999996</v>
          </cell>
          <cell r="CM195">
            <v>0.930701</v>
          </cell>
          <cell r="CN195">
            <v>0.97273599999999993</v>
          </cell>
          <cell r="CO195" t="str">
            <v>#N/A N/A</v>
          </cell>
          <cell r="CP195" t="str">
            <v>#N/A N/A</v>
          </cell>
          <cell r="CQ195" t="str">
            <v>#N/A N/A</v>
          </cell>
          <cell r="CR195">
            <v>-5.8960312157869339</v>
          </cell>
          <cell r="CS195">
            <v>-19.140996932983398</v>
          </cell>
          <cell r="CT195">
            <v>-9.6951231100829318</v>
          </cell>
          <cell r="CU195">
            <v>-12.032252137636533</v>
          </cell>
          <cell r="CV195">
            <v>-4.2688580825924873</v>
          </cell>
          <cell r="CW195">
            <v>-2.793285</v>
          </cell>
          <cell r="CX195">
            <v>0.623645</v>
          </cell>
          <cell r="CY195">
            <v>-0.88907099999999994</v>
          </cell>
          <cell r="CZ195">
            <v>-25.852951999999998</v>
          </cell>
          <cell r="DA195">
            <v>-20.478210000000001</v>
          </cell>
          <cell r="DB195">
            <v>-55.781277000000003</v>
          </cell>
          <cell r="DC195">
            <v>-62.948645999999997</v>
          </cell>
          <cell r="DD195" t="str">
            <v>#N/A N/A</v>
          </cell>
          <cell r="DE195" t="str">
            <v>#N/A N/A</v>
          </cell>
          <cell r="DF195" t="str">
            <v>#N/A N/A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0.32999999999999996</v>
          </cell>
          <cell r="DP195">
            <v>0</v>
          </cell>
          <cell r="DQ195">
            <v>0</v>
          </cell>
          <cell r="DR195">
            <v>0</v>
          </cell>
          <cell r="DS195" t="str">
            <v>#N/A N/A</v>
          </cell>
          <cell r="DT195" t="str">
            <v>#N/A N/A</v>
          </cell>
          <cell r="DU195" t="str">
            <v>#N/A N/A</v>
          </cell>
          <cell r="DV195">
            <v>-5.8960309028625488</v>
          </cell>
          <cell r="DW195">
            <v>-19.140996932983398</v>
          </cell>
          <cell r="DX195">
            <v>-9.6951227188110352</v>
          </cell>
          <cell r="DY195">
            <v>-12.032252311706543</v>
          </cell>
          <cell r="DZ195">
            <v>-4.2688579559326172</v>
          </cell>
          <cell r="EA195">
            <v>-2.793285</v>
          </cell>
          <cell r="EB195">
            <v>0.623645</v>
          </cell>
          <cell r="EC195">
            <v>-0.88907099999999994</v>
          </cell>
          <cell r="ED195">
            <v>-26.182952</v>
          </cell>
          <cell r="EE195">
            <v>-20.478210000000001</v>
          </cell>
          <cell r="EF195">
            <v>-55.781276999999996</v>
          </cell>
          <cell r="EG195">
            <v>-62.948645999999997</v>
          </cell>
          <cell r="EH195" t="str">
            <v>#N/A N/A</v>
          </cell>
          <cell r="EI195" t="str">
            <v>#N/A N/A</v>
          </cell>
          <cell r="EJ195" t="str">
            <v>#N/A N/A</v>
          </cell>
          <cell r="EK195">
            <v>0.90565598011016846</v>
          </cell>
          <cell r="EL195">
            <v>9.8263359069824219</v>
          </cell>
          <cell r="EM195">
            <v>3.0291180610656738</v>
          </cell>
          <cell r="EN195">
            <v>0.64968597888946533</v>
          </cell>
          <cell r="EO195">
            <v>0.10602299869060516</v>
          </cell>
          <cell r="EP195">
            <v>1.7995999999999998E-2</v>
          </cell>
          <cell r="EQ195">
            <v>0.47866799999999998</v>
          </cell>
          <cell r="ER195">
            <v>9.7484909999999996</v>
          </cell>
          <cell r="ES195">
            <v>16.455995000000001</v>
          </cell>
          <cell r="ET195">
            <v>40.485465999999995</v>
          </cell>
          <cell r="EU195">
            <v>55.713783999999997</v>
          </cell>
          <cell r="EV195">
            <v>55.061329000000001</v>
          </cell>
          <cell r="EW195" t="str">
            <v>#N/A N/A</v>
          </cell>
          <cell r="EX195" t="str">
            <v>#N/A N/A</v>
          </cell>
          <cell r="EY195" t="str">
            <v>#N/A N/A</v>
          </cell>
          <cell r="EZ195">
            <v>4.5142159461975098</v>
          </cell>
          <cell r="FA195">
            <v>1.0078179836273193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23.062034000000001</v>
          </cell>
          <cell r="FK195">
            <v>22.166511999999997</v>
          </cell>
          <cell r="FL195" t="str">
            <v>#N/A N/A</v>
          </cell>
          <cell r="FM195" t="str">
            <v>#N/A N/A</v>
          </cell>
          <cell r="FN195" t="str">
            <v>#N/A N/A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 t="str">
            <v>#N/A N/A</v>
          </cell>
          <cell r="GB195" t="str">
            <v>#N/A N/A</v>
          </cell>
          <cell r="GC195" t="str">
            <v>#N/A N/A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  <cell r="GN195">
            <v>0</v>
          </cell>
          <cell r="GO195">
            <v>0</v>
          </cell>
          <cell r="GP195" t="str">
            <v>#N/A N/A</v>
          </cell>
          <cell r="GQ195" t="str">
            <v>#N/A N/A</v>
          </cell>
          <cell r="GR195" t="str">
            <v>#N/A N/A</v>
          </cell>
          <cell r="GS195">
            <v>5.4599981307983398</v>
          </cell>
          <cell r="GT195">
            <v>11.028929710388184</v>
          </cell>
          <cell r="GU195">
            <v>3.2937040328979492</v>
          </cell>
          <cell r="GV195">
            <v>0.86553800106048584</v>
          </cell>
          <cell r="GW195">
            <v>0.87423998117446899</v>
          </cell>
          <cell r="GX195">
            <v>0.26372499999999999</v>
          </cell>
          <cell r="GY195">
            <v>0.86917699999999998</v>
          </cell>
          <cell r="GZ195">
            <v>9.835666999999999</v>
          </cell>
          <cell r="HA195">
            <v>18.475881999999999</v>
          </cell>
          <cell r="HB195">
            <v>42.303263000000001</v>
          </cell>
          <cell r="HC195">
            <v>85.215029000000001</v>
          </cell>
          <cell r="HD195">
            <v>86.873330999999993</v>
          </cell>
          <cell r="HE195" t="str">
            <v>#N/A N/A</v>
          </cell>
          <cell r="HF195" t="str">
            <v>#N/A N/A</v>
          </cell>
          <cell r="HG195" t="str">
            <v>#N/A N/A</v>
          </cell>
          <cell r="HH195">
            <v>0.11901699751615524</v>
          </cell>
          <cell r="HI195">
            <v>0.10687699913978577</v>
          </cell>
          <cell r="HJ195">
            <v>8.3742998540401459E-2</v>
          </cell>
          <cell r="HK195">
            <v>4.4532999396324158E-2</v>
          </cell>
          <cell r="HL195">
            <v>9.0720001608133316E-3</v>
          </cell>
          <cell r="HM195">
            <v>3.5409999999999999E-3</v>
          </cell>
          <cell r="HN195">
            <v>2.9839999999999997E-3</v>
          </cell>
          <cell r="HO195">
            <v>0</v>
          </cell>
          <cell r="HP195">
            <v>1.1639999999999999E-3</v>
          </cell>
          <cell r="HQ195">
            <v>5.718E-3</v>
          </cell>
          <cell r="HR195">
            <v>2.0357E-2</v>
          </cell>
          <cell r="HS195">
            <v>4.7121999999999997E-2</v>
          </cell>
          <cell r="HT195" t="str">
            <v>#N/A N/A</v>
          </cell>
          <cell r="HU195" t="str">
            <v>#N/A N/A</v>
          </cell>
          <cell r="HV195" t="str">
            <v>#N/A N/A</v>
          </cell>
          <cell r="HW195">
            <v>5.6495208740234375</v>
          </cell>
          <cell r="HX195">
            <v>11.206313133239746</v>
          </cell>
          <cell r="HY195">
            <v>3.4479529857635498</v>
          </cell>
          <cell r="HZ195">
            <v>0.98057699203491211</v>
          </cell>
          <cell r="IA195">
            <v>1.2489629983901978</v>
          </cell>
          <cell r="IB195">
            <v>0.36566199999999999</v>
          </cell>
          <cell r="IC195">
            <v>18.635641</v>
          </cell>
          <cell r="ID195">
            <v>14.537357999999999</v>
          </cell>
          <cell r="IE195">
            <v>22.074037000000001</v>
          </cell>
          <cell r="IF195">
            <v>48.112389999999998</v>
          </cell>
          <cell r="IG195">
            <v>86.746889999999993</v>
          </cell>
          <cell r="IH195">
            <v>113.47320099999999</v>
          </cell>
          <cell r="II195" t="str">
            <v>#N/A N/A</v>
          </cell>
          <cell r="IJ195" t="str">
            <v>#N/A N/A</v>
          </cell>
          <cell r="IK195" t="str">
            <v>#N/A N/A</v>
          </cell>
          <cell r="IL195">
            <v>1.1436029672622681</v>
          </cell>
          <cell r="IM195">
            <v>1.6174889802932739</v>
          </cell>
          <cell r="IN195">
            <v>1.3932960033416748</v>
          </cell>
          <cell r="IO195">
            <v>1.2794849872589111</v>
          </cell>
          <cell r="IP195">
            <v>0.54229599237442017</v>
          </cell>
          <cell r="IQ195">
            <v>0.21539999999999998</v>
          </cell>
          <cell r="IR195">
            <v>0.22351599999999999</v>
          </cell>
          <cell r="IS195">
            <v>0.66664000000000001</v>
          </cell>
          <cell r="IT195">
            <v>1.117397</v>
          </cell>
          <cell r="IU195">
            <v>4.7645019999999993</v>
          </cell>
          <cell r="IV195">
            <v>3.991625</v>
          </cell>
          <cell r="IW195" t="str">
            <v>#N/A N/A</v>
          </cell>
          <cell r="IX195" t="str">
            <v>#N/A N/A</v>
          </cell>
          <cell r="IY195" t="str">
            <v>#N/A N/A</v>
          </cell>
          <cell r="IZ195" t="str">
            <v>#N/A N/A</v>
          </cell>
          <cell r="JA195">
            <v>0</v>
          </cell>
          <cell r="JB195">
            <v>0</v>
          </cell>
          <cell r="JC195">
            <v>0</v>
          </cell>
          <cell r="JD195">
            <v>0</v>
          </cell>
          <cell r="JE195">
            <v>1.2441069558262825</v>
          </cell>
          <cell r="JF195">
            <v>1.8882430000000001</v>
          </cell>
          <cell r="JG195">
            <v>18.184816999999999</v>
          </cell>
          <cell r="JH195">
            <v>4.1725750000000001</v>
          </cell>
          <cell r="JI195">
            <v>3.156876</v>
          </cell>
          <cell r="JJ195">
            <v>0.74230700000000005</v>
          </cell>
          <cell r="JK195">
            <v>0.27518999999999999</v>
          </cell>
          <cell r="JL195">
            <v>0.21154899999999999</v>
          </cell>
          <cell r="JM195" t="str">
            <v>#N/A N/A</v>
          </cell>
          <cell r="JN195" t="str">
            <v>#N/A N/A</v>
          </cell>
          <cell r="JO195" t="str">
            <v>#N/A N/A</v>
          </cell>
          <cell r="JP195">
            <v>1.1957050561904907</v>
          </cell>
          <cell r="JQ195">
            <v>1.6658170223236084</v>
          </cell>
          <cell r="JR195">
            <v>1.9433250427246094</v>
          </cell>
          <cell r="JS195">
            <v>1.8716620206832886</v>
          </cell>
          <cell r="JT195">
            <v>5.6248878240585327</v>
          </cell>
          <cell r="JU195">
            <v>7.1506119999999997</v>
          </cell>
          <cell r="JV195">
            <v>23.999941999999997</v>
          </cell>
          <cell r="JW195">
            <v>4.9011560000000003</v>
          </cell>
          <cell r="JX195">
            <v>6.5237359999999995</v>
          </cell>
          <cell r="JY195">
            <v>8.0578979999999998</v>
          </cell>
          <cell r="JZ195">
            <v>6.6450060000000004</v>
          </cell>
          <cell r="KA195">
            <v>11.899899000000001</v>
          </cell>
          <cell r="KB195" t="str">
            <v>#N/A N/A</v>
          </cell>
          <cell r="KC195" t="str">
            <v>#N/A N/A</v>
          </cell>
          <cell r="KD195" t="str">
            <v>#N/A N/A</v>
          </cell>
          <cell r="KE195">
            <v>0</v>
          </cell>
          <cell r="KF195">
            <v>0</v>
          </cell>
          <cell r="KG195">
            <v>0</v>
          </cell>
          <cell r="KH195">
            <v>0</v>
          </cell>
          <cell r="KI195">
            <v>0</v>
          </cell>
          <cell r="KJ195">
            <v>0</v>
          </cell>
          <cell r="KK195">
            <v>0</v>
          </cell>
          <cell r="KL195">
            <v>1.1680999999999999E-2</v>
          </cell>
          <cell r="KM195">
            <v>0</v>
          </cell>
          <cell r="KN195">
            <v>0</v>
          </cell>
          <cell r="KO195">
            <v>0</v>
          </cell>
          <cell r="KP195">
            <v>0</v>
          </cell>
          <cell r="KQ195" t="str">
            <v>#N/A N/A</v>
          </cell>
          <cell r="KR195" t="str">
            <v>#N/A N/A</v>
          </cell>
          <cell r="KS195" t="str">
            <v>#N/A N/A</v>
          </cell>
          <cell r="KT195">
            <v>4.4538159216754138</v>
          </cell>
          <cell r="KU195">
            <v>9.540496826171875</v>
          </cell>
          <cell r="KV195">
            <v>1.5046272277832031</v>
          </cell>
          <cell r="KW195">
            <v>-0.891082763671875</v>
          </cell>
          <cell r="KX195">
            <v>-4.3759269714355469</v>
          </cell>
          <cell r="KY195">
            <v>-6.7849500000000011</v>
          </cell>
          <cell r="KZ195">
            <v>-5.3643009999999967</v>
          </cell>
          <cell r="LA195">
            <v>9.6362019999999973</v>
          </cell>
          <cell r="LB195">
            <v>15.550300999999997</v>
          </cell>
          <cell r="LC195">
            <v>40.054491999999989</v>
          </cell>
          <cell r="LD195">
            <v>80.101883999999984</v>
          </cell>
          <cell r="LE195">
            <v>101.57330199999998</v>
          </cell>
          <cell r="LF195" t="str">
            <v>#N/A N/A</v>
          </cell>
          <cell r="LG195" t="str">
            <v>#N/A N/A</v>
          </cell>
          <cell r="LH195" t="str">
            <v>#N/A N/A</v>
          </cell>
          <cell r="LI195">
            <v>-0.13833999633789063</v>
          </cell>
          <cell r="LJ195">
            <v>-3.9554998278617859E-2</v>
          </cell>
          <cell r="LK195">
            <v>-3.7052001804113388E-2</v>
          </cell>
          <cell r="LL195">
            <v>-9.1340001672506332E-3</v>
          </cell>
          <cell r="LM195">
            <v>-8.9729996398091316E-3</v>
          </cell>
          <cell r="LN195">
            <v>0</v>
          </cell>
          <cell r="LO195">
            <v>-2.8439999999999997E-3</v>
          </cell>
          <cell r="LP195">
            <v>0</v>
          </cell>
          <cell r="LQ195">
            <v>-1.3989999999999999E-3</v>
          </cell>
          <cell r="LR195">
            <v>-5.6809999999999994E-3</v>
          </cell>
          <cell r="LS195">
            <v>-1.857E-2</v>
          </cell>
          <cell r="LT195">
            <v>-4.2216999999999998E-2</v>
          </cell>
          <cell r="LU195" t="str">
            <v>#N/A N/A</v>
          </cell>
          <cell r="LV195" t="str">
            <v>#N/A N/A</v>
          </cell>
          <cell r="LW195" t="str">
            <v>#N/A N/A</v>
          </cell>
          <cell r="LX195">
            <v>0</v>
          </cell>
          <cell r="LY195">
            <v>0</v>
          </cell>
          <cell r="LZ195">
            <v>1.664999988861382E-3</v>
          </cell>
          <cell r="MA195">
            <v>4.7500000800937414E-4</v>
          </cell>
          <cell r="MB195">
            <v>4.7500000800937414E-4</v>
          </cell>
          <cell r="MC195">
            <v>5.3969999999999999E-3</v>
          </cell>
          <cell r="MD195">
            <v>3.6074999999999996E-2</v>
          </cell>
          <cell r="ME195" t="str">
            <v>#N/A N/A</v>
          </cell>
          <cell r="MF195" t="str">
            <v>#N/A N/A</v>
          </cell>
          <cell r="MG195" t="str">
            <v>#N/A N/A</v>
          </cell>
          <cell r="MH195" t="str">
            <v>#N/A N/A</v>
          </cell>
          <cell r="MI195" t="str">
            <v>#N/A N/A</v>
          </cell>
          <cell r="MJ195" t="str">
            <v>#N/A N/A</v>
          </cell>
          <cell r="MK195" t="str">
            <v>#N/A N/A</v>
          </cell>
          <cell r="ML195" t="str">
            <v>#N/A N/A</v>
          </cell>
          <cell r="MM195">
            <v>0</v>
          </cell>
          <cell r="MN195">
            <v>0</v>
          </cell>
          <cell r="MO195">
            <v>0</v>
          </cell>
          <cell r="MP195">
            <v>0</v>
          </cell>
          <cell r="MQ195">
            <v>0</v>
          </cell>
          <cell r="MR195" t="str">
            <v>#N/A N/A</v>
          </cell>
          <cell r="MS195" t="str">
            <v>#N/A N/A</v>
          </cell>
          <cell r="MT195" t="str">
            <v>#N/A N/A</v>
          </cell>
          <cell r="MU195" t="str">
            <v>#N/A N/A</v>
          </cell>
          <cell r="MV195" t="str">
            <v>#N/A N/A</v>
          </cell>
          <cell r="MW195" t="str">
            <v>#N/A N/A</v>
          </cell>
          <cell r="MX195" t="str">
            <v>#N/A N/A</v>
          </cell>
          <cell r="MY195" t="str">
            <v>#N/A N/A</v>
          </cell>
          <cell r="MZ195" t="str">
            <v>#N/A N/A</v>
          </cell>
          <cell r="NA195" t="str">
            <v>#N/A N/A</v>
          </cell>
          <cell r="NB195">
            <v>0</v>
          </cell>
          <cell r="NC195">
            <v>0</v>
          </cell>
          <cell r="ND195">
            <v>0</v>
          </cell>
          <cell r="NE195">
            <v>0</v>
          </cell>
          <cell r="NF195">
            <v>0</v>
          </cell>
          <cell r="NG195">
            <v>0</v>
          </cell>
          <cell r="NH195">
            <v>0</v>
          </cell>
          <cell r="NI195">
            <v>0</v>
          </cell>
          <cell r="NJ195">
            <v>0</v>
          </cell>
          <cell r="NK195">
            <v>0</v>
          </cell>
          <cell r="NL195">
            <v>0</v>
          </cell>
          <cell r="NM195">
            <v>0</v>
          </cell>
          <cell r="NN195" t="str">
            <v>#N/A N/A</v>
          </cell>
          <cell r="NO195" t="str">
            <v>#N/A N/A</v>
          </cell>
          <cell r="NP195" t="str">
            <v>#N/A N/A</v>
          </cell>
          <cell r="NQ195">
            <v>0.12814399600028992</v>
          </cell>
          <cell r="NR195">
            <v>5.3734000772237778E-2</v>
          </cell>
          <cell r="NS195">
            <v>6.0185998678207397E-2</v>
          </cell>
          <cell r="NT195">
            <v>4.8344999551773071E-2</v>
          </cell>
          <cell r="NU195">
            <v>2.6105999946594238E-2</v>
          </cell>
          <cell r="NV195">
            <v>5.5309999999999995E-3</v>
          </cell>
          <cell r="NW195">
            <v>3.4009999999999999E-3</v>
          </cell>
          <cell r="NX195" t="str">
            <v>#N/A N/A</v>
          </cell>
          <cell r="NY195">
            <v>2.3499999999999999E-4</v>
          </cell>
          <cell r="NZ195">
            <v>1.127E-3</v>
          </cell>
          <cell r="OA195">
            <v>3.9309999999999996E-3</v>
          </cell>
          <cell r="OB195">
            <v>1.5451999999999999E-2</v>
          </cell>
          <cell r="OC195" t="str">
            <v>#N/A N/A</v>
          </cell>
          <cell r="OD195" t="str">
            <v>USD</v>
          </cell>
        </row>
        <row r="196">
          <cell r="C196" t="str">
            <v>NYX GAMING GROUP</v>
          </cell>
          <cell r="D196" t="str">
            <v>#N/A N/A</v>
          </cell>
          <cell r="E196" t="str">
            <v>#N/A N/A</v>
          </cell>
          <cell r="F196" t="str">
            <v>#N/A N/A</v>
          </cell>
          <cell r="G196" t="str">
            <v>#N/A N/A</v>
          </cell>
          <cell r="H196" t="str">
            <v>#N/A N/A</v>
          </cell>
          <cell r="I196" t="str">
            <v>#N/A N/A</v>
          </cell>
          <cell r="J196" t="str">
            <v>#N/A N/A</v>
          </cell>
          <cell r="K196" t="str">
            <v>#N/A N/A</v>
          </cell>
          <cell r="L196" t="str">
            <v>#N/A N/A</v>
          </cell>
          <cell r="M196">
            <v>7.4929389074061472</v>
          </cell>
          <cell r="N196">
            <v>12.246948890987829</v>
          </cell>
          <cell r="O196">
            <v>18.164136255274936</v>
          </cell>
          <cell r="P196">
            <v>24.706666466012503</v>
          </cell>
          <cell r="Q196">
            <v>40.959967370126272</v>
          </cell>
          <cell r="R196" t="str">
            <v>#N/A N/A</v>
          </cell>
          <cell r="S196" t="str">
            <v>#N/A N/A</v>
          </cell>
          <cell r="T196" t="str">
            <v>#N/A N/A</v>
          </cell>
          <cell r="U196" t="str">
            <v>#N/A N/A</v>
          </cell>
          <cell r="V196" t="str">
            <v>#N/A N/A</v>
          </cell>
          <cell r="W196" t="str">
            <v>#N/A N/A</v>
          </cell>
          <cell r="X196" t="str">
            <v>#N/A N/A</v>
          </cell>
          <cell r="Y196" t="str">
            <v>#N/A N/A</v>
          </cell>
          <cell r="Z196" t="str">
            <v>#N/A N/A</v>
          </cell>
          <cell r="AA196" t="str">
            <v>#N/A N/A</v>
          </cell>
          <cell r="AB196">
            <v>1.0505137516876744</v>
          </cell>
          <cell r="AC196">
            <v>1.0691199335528856</v>
          </cell>
          <cell r="AD196">
            <v>2.4202477749989502</v>
          </cell>
          <cell r="AE196">
            <v>2.8946774647743658</v>
          </cell>
          <cell r="AF196">
            <v>5.8813523534234786</v>
          </cell>
          <cell r="AG196" t="str">
            <v>#N/A N/A</v>
          </cell>
          <cell r="AH196" t="str">
            <v>#N/A N/A</v>
          </cell>
          <cell r="AI196" t="str">
            <v>#N/A N/A</v>
          </cell>
          <cell r="AJ196" t="str">
            <v>#N/A N/A</v>
          </cell>
          <cell r="AK196" t="str">
            <v>#N/A N/A</v>
          </cell>
          <cell r="AL196" t="str">
            <v>#N/A N/A</v>
          </cell>
          <cell r="AM196" t="str">
            <v>#N/A N/A</v>
          </cell>
          <cell r="AN196" t="str">
            <v>#N/A N/A</v>
          </cell>
          <cell r="AO196" t="str">
            <v>#N/A N/A</v>
          </cell>
          <cell r="AP196" t="str">
            <v>#N/A N/A</v>
          </cell>
          <cell r="AQ196">
            <v>-0.28299429443855889</v>
          </cell>
          <cell r="AR196">
            <v>0.91841051368901405</v>
          </cell>
          <cell r="AS196">
            <v>1.7921387726380573</v>
          </cell>
          <cell r="AT196">
            <v>2.5104679522606936</v>
          </cell>
          <cell r="AU196">
            <v>-12.491701199740694</v>
          </cell>
          <cell r="AV196" t="str">
            <v>#N/A N/A</v>
          </cell>
          <cell r="AW196" t="str">
            <v>#N/A N/A</v>
          </cell>
          <cell r="AX196" t="str">
            <v>#N/A N/A</v>
          </cell>
          <cell r="AY196" t="str">
            <v>#N/A N/A</v>
          </cell>
          <cell r="AZ196" t="str">
            <v>#N/A N/A</v>
          </cell>
          <cell r="BA196" t="str">
            <v>#N/A N/A</v>
          </cell>
          <cell r="BB196" t="str">
            <v>#N/A N/A</v>
          </cell>
          <cell r="BC196" t="str">
            <v>#N/A N/A</v>
          </cell>
          <cell r="BD196" t="str">
            <v>#N/A N/A</v>
          </cell>
          <cell r="BE196" t="str">
            <v>#N/A N/A</v>
          </cell>
          <cell r="BF196">
            <v>-1.8843230768322681</v>
          </cell>
          <cell r="BG196">
            <v>-2.8989119975960276</v>
          </cell>
          <cell r="BH196">
            <v>-2.3601918495463332</v>
          </cell>
          <cell r="BI196">
            <v>-1.835014528575204</v>
          </cell>
          <cell r="BJ196">
            <v>-20.60176995618427</v>
          </cell>
          <cell r="BK196" t="str">
            <v>#N/A N/A</v>
          </cell>
          <cell r="BL196" t="str">
            <v>#N/A N/A</v>
          </cell>
          <cell r="BM196" t="str">
            <v>#N/A N/A</v>
          </cell>
          <cell r="BN196" t="str">
            <v>#N/A N/A</v>
          </cell>
          <cell r="BO196" t="str">
            <v>#N/A N/A</v>
          </cell>
          <cell r="BP196" t="str">
            <v>#N/A N/A</v>
          </cell>
          <cell r="BQ196" t="str">
            <v>#N/A N/A</v>
          </cell>
          <cell r="BR196" t="str">
            <v>#N/A N/A</v>
          </cell>
          <cell r="BS196" t="str">
            <v>#N/A N/A</v>
          </cell>
          <cell r="BT196" t="str">
            <v>#N/A N/A</v>
          </cell>
          <cell r="BU196" t="str">
            <v>#N/A N/A</v>
          </cell>
          <cell r="BV196" t="str">
            <v>#N/A N/A</v>
          </cell>
          <cell r="BW196" t="str">
            <v>#N/A N/A</v>
          </cell>
          <cell r="BX196" t="str">
            <v>#N/A N/A</v>
          </cell>
          <cell r="BY196" t="str">
            <v>#N/A N/A</v>
          </cell>
          <cell r="BZ196" t="str">
            <v>#N/A N/A</v>
          </cell>
          <cell r="CA196" t="str">
            <v>#N/A N/A</v>
          </cell>
          <cell r="CB196" t="str">
            <v>#N/A N/A</v>
          </cell>
          <cell r="CC196" t="str">
            <v>#N/A N/A</v>
          </cell>
          <cell r="CD196" t="str">
            <v>#N/A N/A</v>
          </cell>
          <cell r="CE196" t="str">
            <v>#N/A N/A</v>
          </cell>
          <cell r="CF196" t="str">
            <v>#N/A N/A</v>
          </cell>
          <cell r="CG196" t="str">
            <v>#N/A N/A</v>
          </cell>
          <cell r="CH196" t="str">
            <v>#N/A N/A</v>
          </cell>
          <cell r="CI196" t="str">
            <v>#N/A N/A</v>
          </cell>
          <cell r="CJ196" t="str">
            <v>#N/A N/A</v>
          </cell>
          <cell r="CK196" t="str">
            <v>#N/A N/A</v>
          </cell>
          <cell r="CL196" t="str">
            <v>#N/A N/A</v>
          </cell>
          <cell r="CM196" t="str">
            <v>#N/A N/A</v>
          </cell>
          <cell r="CN196" t="str">
            <v>#N/A N/A</v>
          </cell>
          <cell r="CO196" t="str">
            <v>#N/A N/A</v>
          </cell>
          <cell r="CP196" t="str">
            <v>#N/A N/A</v>
          </cell>
          <cell r="CQ196" t="str">
            <v>#N/A N/A</v>
          </cell>
          <cell r="CR196" t="str">
            <v>#N/A N/A</v>
          </cell>
          <cell r="CS196" t="str">
            <v>#N/A N/A</v>
          </cell>
          <cell r="CT196" t="str">
            <v>#N/A N/A</v>
          </cell>
          <cell r="CU196" t="str">
            <v>#N/A N/A</v>
          </cell>
          <cell r="CV196" t="str">
            <v>#N/A N/A</v>
          </cell>
          <cell r="CW196" t="str">
            <v>#N/A N/A</v>
          </cell>
          <cell r="CX196" t="str">
            <v>#N/A N/A</v>
          </cell>
          <cell r="CY196">
            <v>-1.2156234275347622</v>
          </cell>
          <cell r="CZ196">
            <v>-2.6990498697192105</v>
          </cell>
          <cell r="DA196">
            <v>-2.3977641898168076</v>
          </cell>
          <cell r="DB196">
            <v>-6.1288559945971341</v>
          </cell>
          <cell r="DC196">
            <v>-7.4859189131009556</v>
          </cell>
          <cell r="DD196" t="str">
            <v>#N/A N/A</v>
          </cell>
          <cell r="DE196" t="str">
            <v>#N/A N/A</v>
          </cell>
          <cell r="DF196" t="str">
            <v>#N/A N/A</v>
          </cell>
          <cell r="DG196" t="str">
            <v>#N/A N/A</v>
          </cell>
          <cell r="DH196" t="str">
            <v>#N/A N/A</v>
          </cell>
          <cell r="DI196" t="str">
            <v>#N/A N/A</v>
          </cell>
          <cell r="DJ196" t="str">
            <v>#N/A N/A</v>
          </cell>
          <cell r="DK196" t="str">
            <v>#N/A N/A</v>
          </cell>
          <cell r="DL196" t="str">
            <v>#N/A N/A</v>
          </cell>
          <cell r="DM196" t="str">
            <v>#N/A N/A</v>
          </cell>
          <cell r="DN196">
            <v>-8.9681888845045701E-2</v>
          </cell>
          <cell r="DO196">
            <v>-0.47156698578469003</v>
          </cell>
          <cell r="DP196">
            <v>-0.52776654752260832</v>
          </cell>
          <cell r="DQ196">
            <v>0.216806216504254</v>
          </cell>
          <cell r="DR196">
            <v>-0.9057642981774422</v>
          </cell>
          <cell r="DS196" t="str">
            <v>#N/A N/A</v>
          </cell>
          <cell r="DT196" t="str">
            <v>#N/A N/A</v>
          </cell>
          <cell r="DU196" t="str">
            <v>#N/A N/A</v>
          </cell>
          <cell r="DV196" t="str">
            <v>#N/A N/A</v>
          </cell>
          <cell r="DW196" t="str">
            <v>#N/A N/A</v>
          </cell>
          <cell r="DX196" t="str">
            <v>#N/A N/A</v>
          </cell>
          <cell r="DY196" t="str">
            <v>#N/A N/A</v>
          </cell>
          <cell r="DZ196" t="str">
            <v>#N/A N/A</v>
          </cell>
          <cell r="EA196" t="str">
            <v>#N/A N/A</v>
          </cell>
          <cell r="EB196" t="str">
            <v>#N/A N/A</v>
          </cell>
          <cell r="EC196">
            <v>-1.1259415386897165</v>
          </cell>
          <cell r="ED196">
            <v>-2.22748288393452</v>
          </cell>
          <cell r="EE196">
            <v>-1.8699976422941991</v>
          </cell>
          <cell r="EF196">
            <v>-6.345662211101387</v>
          </cell>
          <cell r="EG196">
            <v>-6.5801546149235133</v>
          </cell>
          <cell r="EH196" t="str">
            <v>#N/A N/A</v>
          </cell>
          <cell r="EI196" t="str">
            <v>#N/A N/A</v>
          </cell>
          <cell r="EJ196" t="str">
            <v>#N/A N/A</v>
          </cell>
          <cell r="EK196" t="str">
            <v>#N/A N/A</v>
          </cell>
          <cell r="EL196" t="str">
            <v>#N/A N/A</v>
          </cell>
          <cell r="EM196" t="str">
            <v>#N/A N/A</v>
          </cell>
          <cell r="EN196" t="str">
            <v>#N/A N/A</v>
          </cell>
          <cell r="EO196" t="str">
            <v>#N/A N/A</v>
          </cell>
          <cell r="EP196" t="str">
            <v>#N/A N/A</v>
          </cell>
          <cell r="EQ196" t="str">
            <v>#N/A N/A</v>
          </cell>
          <cell r="ER196">
            <v>1.4798337595907929</v>
          </cell>
          <cell r="ES196">
            <v>0.79687405769424058</v>
          </cell>
          <cell r="ET196">
            <v>3.345425291682349</v>
          </cell>
          <cell r="EU196">
            <v>24.192281532501077</v>
          </cell>
          <cell r="EV196">
            <v>7.0221333526178764</v>
          </cell>
          <cell r="EW196" t="str">
            <v>#N/A N/A</v>
          </cell>
          <cell r="EX196" t="str">
            <v>#N/A N/A</v>
          </cell>
          <cell r="EY196" t="str">
            <v>#N/A N/A</v>
          </cell>
          <cell r="EZ196" t="str">
            <v>#N/A N/A</v>
          </cell>
          <cell r="FA196" t="str">
            <v>#N/A N/A</v>
          </cell>
          <cell r="FB196" t="str">
            <v>#N/A N/A</v>
          </cell>
          <cell r="FC196" t="str">
            <v>#N/A N/A</v>
          </cell>
          <cell r="FD196" t="str">
            <v>#N/A N/A</v>
          </cell>
          <cell r="FE196" t="str">
            <v>#N/A N/A</v>
          </cell>
          <cell r="FF196" t="str">
            <v>#N/A N/A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L196" t="str">
            <v>#N/A N/A</v>
          </cell>
          <cell r="FM196" t="str">
            <v>#N/A N/A</v>
          </cell>
          <cell r="FN196" t="str">
            <v>#N/A N/A</v>
          </cell>
          <cell r="FO196" t="str">
            <v>#N/A N/A</v>
          </cell>
          <cell r="FP196" t="str">
            <v>#N/A N/A</v>
          </cell>
          <cell r="FQ196" t="str">
            <v>#N/A N/A</v>
          </cell>
          <cell r="FR196" t="str">
            <v>#N/A N/A</v>
          </cell>
          <cell r="FS196" t="str">
            <v>#N/A N/A</v>
          </cell>
          <cell r="FT196" t="str">
            <v>#N/A N/A</v>
          </cell>
          <cell r="FU196" t="str">
            <v>#N/A N/A</v>
          </cell>
          <cell r="FV196">
            <v>1.7777365728900254</v>
          </cell>
          <cell r="FW196">
            <v>1.8967242938988842</v>
          </cell>
          <cell r="FX196">
            <v>3.7459371471584495</v>
          </cell>
          <cell r="FY196">
            <v>9.0770288420146361</v>
          </cell>
          <cell r="FZ196">
            <v>12.323286086201909</v>
          </cell>
          <cell r="GA196" t="str">
            <v>#N/A N/A</v>
          </cell>
          <cell r="GB196" t="str">
            <v>#N/A N/A</v>
          </cell>
          <cell r="GC196" t="str">
            <v>#N/A N/A</v>
          </cell>
          <cell r="GD196" t="str">
            <v>#N/A N/A</v>
          </cell>
          <cell r="GE196" t="str">
            <v>#N/A N/A</v>
          </cell>
          <cell r="GF196" t="str">
            <v>#N/A N/A</v>
          </cell>
          <cell r="GG196" t="str">
            <v>#N/A N/A</v>
          </cell>
          <cell r="GH196" t="str">
            <v>#N/A N/A</v>
          </cell>
          <cell r="GI196" t="str">
            <v>#N/A N/A</v>
          </cell>
          <cell r="GJ196" t="str">
            <v>#N/A N/A</v>
          </cell>
          <cell r="GK196">
            <v>0</v>
          </cell>
          <cell r="GL196">
            <v>0</v>
          </cell>
          <cell r="GM196">
            <v>0</v>
          </cell>
          <cell r="GN196">
            <v>0</v>
          </cell>
          <cell r="GO196">
            <v>0</v>
          </cell>
          <cell r="GP196" t="str">
            <v>#N/A N/A</v>
          </cell>
          <cell r="GQ196" t="str">
            <v>#N/A N/A</v>
          </cell>
          <cell r="GR196" t="str">
            <v>#N/A N/A</v>
          </cell>
          <cell r="GS196" t="str">
            <v>#N/A N/A</v>
          </cell>
          <cell r="GT196" t="str">
            <v>#N/A N/A</v>
          </cell>
          <cell r="GU196" t="str">
            <v>#N/A N/A</v>
          </cell>
          <cell r="GV196" t="str">
            <v>#N/A N/A</v>
          </cell>
          <cell r="GW196" t="str">
            <v>#N/A N/A</v>
          </cell>
          <cell r="GX196" t="str">
            <v>#N/A N/A</v>
          </cell>
          <cell r="GY196" t="str">
            <v>#N/A N/A</v>
          </cell>
          <cell r="GZ196">
            <v>4.0125713161518792</v>
          </cell>
          <cell r="HA196">
            <v>3.4822967132375107</v>
          </cell>
          <cell r="HB196">
            <v>8.268957470831765</v>
          </cell>
          <cell r="HC196">
            <v>34.689950064571676</v>
          </cell>
          <cell r="HD196">
            <v>21.992369106161412</v>
          </cell>
          <cell r="HE196" t="str">
            <v>#N/A N/A</v>
          </cell>
          <cell r="HF196" t="str">
            <v>#N/A N/A</v>
          </cell>
          <cell r="HG196" t="str">
            <v>#N/A N/A</v>
          </cell>
          <cell r="HH196" t="str">
            <v>#N/A N/A</v>
          </cell>
          <cell r="HI196" t="str">
            <v>#N/A N/A</v>
          </cell>
          <cell r="HJ196" t="str">
            <v>#N/A N/A</v>
          </cell>
          <cell r="HK196" t="str">
            <v>#N/A N/A</v>
          </cell>
          <cell r="HL196" t="str">
            <v>#N/A N/A</v>
          </cell>
          <cell r="HM196" t="str">
            <v>#N/A N/A</v>
          </cell>
          <cell r="HN196" t="str">
            <v>#N/A N/A</v>
          </cell>
          <cell r="HO196">
            <v>0.27134566201062366</v>
          </cell>
          <cell r="HP196">
            <v>0.35878480249271283</v>
          </cell>
          <cell r="HQ196">
            <v>0.30152239367707945</v>
          </cell>
          <cell r="HR196">
            <v>0.97085148514851494</v>
          </cell>
          <cell r="HS196">
            <v>3.0899884292739368</v>
          </cell>
          <cell r="HT196" t="str">
            <v>#N/A N/A</v>
          </cell>
          <cell r="HU196" t="str">
            <v>#N/A N/A</v>
          </cell>
          <cell r="HV196" t="str">
            <v>#N/A N/A</v>
          </cell>
          <cell r="HW196" t="str">
            <v>#N/A N/A</v>
          </cell>
          <cell r="HX196" t="str">
            <v>#N/A N/A</v>
          </cell>
          <cell r="HY196" t="str">
            <v>#N/A N/A</v>
          </cell>
          <cell r="HZ196" t="str">
            <v>#N/A N/A</v>
          </cell>
          <cell r="IA196" t="str">
            <v>#N/A N/A</v>
          </cell>
          <cell r="IB196" t="str">
            <v>#N/A N/A</v>
          </cell>
          <cell r="IC196" t="str">
            <v>#N/A N/A</v>
          </cell>
          <cell r="ID196">
            <v>29.610488884517018</v>
          </cell>
          <cell r="IE196">
            <v>29.304027540456325</v>
          </cell>
          <cell r="IF196">
            <v>32.104887090703805</v>
          </cell>
          <cell r="IG196">
            <v>58.886981489453291</v>
          </cell>
          <cell r="IH196">
            <v>211.02956537460224</v>
          </cell>
          <cell r="II196" t="str">
            <v>#N/A N/A</v>
          </cell>
          <cell r="IJ196" t="str">
            <v>#N/A N/A</v>
          </cell>
          <cell r="IK196" t="str">
            <v>#N/A N/A</v>
          </cell>
          <cell r="IL196" t="str">
            <v>#N/A N/A</v>
          </cell>
          <cell r="IM196" t="str">
            <v>#N/A N/A</v>
          </cell>
          <cell r="IN196" t="str">
            <v>#N/A N/A</v>
          </cell>
          <cell r="IO196" t="str">
            <v>#N/A N/A</v>
          </cell>
          <cell r="IP196" t="str">
            <v>#N/A N/A</v>
          </cell>
          <cell r="IQ196" t="str">
            <v>#N/A N/A</v>
          </cell>
          <cell r="IR196" t="str">
            <v>#N/A N/A</v>
          </cell>
          <cell r="IS196">
            <v>0.3266387959866221</v>
          </cell>
          <cell r="IT196">
            <v>0.98911850437229853</v>
          </cell>
          <cell r="IU196">
            <v>1.7237975159954835</v>
          </cell>
          <cell r="IV196">
            <v>5.3745975032285829</v>
          </cell>
          <cell r="IW196">
            <v>23.200705091119467</v>
          </cell>
          <cell r="IX196" t="str">
            <v>#N/A N/A</v>
          </cell>
          <cell r="IY196" t="str">
            <v>#N/A N/A</v>
          </cell>
          <cell r="IZ196" t="str">
            <v>#N/A N/A</v>
          </cell>
          <cell r="JA196" t="str">
            <v>#N/A N/A</v>
          </cell>
          <cell r="JB196" t="str">
            <v>#N/A N/A</v>
          </cell>
          <cell r="JC196" t="str">
            <v>#N/A N/A</v>
          </cell>
          <cell r="JD196" t="str">
            <v>#N/A N/A</v>
          </cell>
          <cell r="JE196" t="str">
            <v>#N/A N/A</v>
          </cell>
          <cell r="JF196" t="str">
            <v>#N/A N/A</v>
          </cell>
          <cell r="JG196" t="str">
            <v>#N/A N/A</v>
          </cell>
          <cell r="JH196">
            <v>1.9988599252409995</v>
          </cell>
          <cell r="JI196">
            <v>2.0002482661574024</v>
          </cell>
          <cell r="JJ196">
            <v>1.7597544222807679</v>
          </cell>
          <cell r="JK196">
            <v>8.1979948342660354</v>
          </cell>
          <cell r="JL196">
            <v>50.19288255713046</v>
          </cell>
          <cell r="JM196" t="str">
            <v>#N/A N/A</v>
          </cell>
          <cell r="JN196" t="str">
            <v>#N/A N/A</v>
          </cell>
          <cell r="JO196" t="str">
            <v>#N/A N/A</v>
          </cell>
          <cell r="JP196" t="str">
            <v>#N/A N/A</v>
          </cell>
          <cell r="JQ196" t="str">
            <v>#N/A N/A</v>
          </cell>
          <cell r="JR196" t="str">
            <v>#N/A N/A</v>
          </cell>
          <cell r="JS196" t="str">
            <v>#N/A N/A</v>
          </cell>
          <cell r="JT196" t="str">
            <v>#N/A N/A</v>
          </cell>
          <cell r="JU196" t="str">
            <v>#N/A N/A</v>
          </cell>
          <cell r="JV196" t="str">
            <v>#N/A N/A</v>
          </cell>
          <cell r="JW196">
            <v>6.4332372614597686</v>
          </cell>
          <cell r="JX196">
            <v>6.9041250376922294</v>
          </cell>
          <cell r="JY196">
            <v>7.4867820850583371</v>
          </cell>
          <cell r="JZ196">
            <v>26.682696513129574</v>
          </cell>
          <cell r="KA196">
            <v>113.62600882267861</v>
          </cell>
          <cell r="KB196" t="str">
            <v>#N/A N/A</v>
          </cell>
          <cell r="KC196" t="str">
            <v>#N/A N/A</v>
          </cell>
          <cell r="KD196" t="str">
            <v>#N/A N/A</v>
          </cell>
          <cell r="KE196" t="str">
            <v>#N/A N/A</v>
          </cell>
          <cell r="KF196" t="str">
            <v>#N/A N/A</v>
          </cell>
          <cell r="KG196" t="str">
            <v>#N/A N/A</v>
          </cell>
          <cell r="KH196" t="str">
            <v>#N/A N/A</v>
          </cell>
          <cell r="KI196" t="str">
            <v>#N/A N/A</v>
          </cell>
          <cell r="KJ196" t="str">
            <v>#N/A N/A</v>
          </cell>
          <cell r="KK196" t="str">
            <v>#N/A N/A</v>
          </cell>
          <cell r="KL196">
            <v>0</v>
          </cell>
          <cell r="KM196">
            <v>0</v>
          </cell>
          <cell r="KN196">
            <v>0</v>
          </cell>
          <cell r="KO196">
            <v>0</v>
          </cell>
          <cell r="KP196">
            <v>0</v>
          </cell>
          <cell r="KQ196" t="str">
            <v>#N/A N/A</v>
          </cell>
          <cell r="KR196" t="str">
            <v>#N/A N/A</v>
          </cell>
          <cell r="KS196" t="str">
            <v>#N/A N/A</v>
          </cell>
          <cell r="KT196" t="str">
            <v>#N/A N/A</v>
          </cell>
          <cell r="KU196" t="str">
            <v>#N/A N/A</v>
          </cell>
          <cell r="KV196" t="str">
            <v>#N/A N/A</v>
          </cell>
          <cell r="KW196" t="str">
            <v>#N/A N/A</v>
          </cell>
          <cell r="KX196" t="str">
            <v>#N/A N/A</v>
          </cell>
          <cell r="KY196" t="str">
            <v>#N/A N/A</v>
          </cell>
          <cell r="KZ196" t="str">
            <v>#N/A N/A</v>
          </cell>
          <cell r="LA196">
            <v>23.177251623057252</v>
          </cell>
          <cell r="LB196">
            <v>22.399902502764089</v>
          </cell>
          <cell r="LC196">
            <v>24.618105005645464</v>
          </cell>
          <cell r="LD196">
            <v>32.20428497632372</v>
          </cell>
          <cell r="LE196">
            <v>97.403556551923614</v>
          </cell>
          <cell r="LF196" t="str">
            <v>#N/A N/A</v>
          </cell>
          <cell r="LG196" t="str">
            <v>#N/A N/A</v>
          </cell>
          <cell r="LH196" t="str">
            <v>#N/A N/A</v>
          </cell>
          <cell r="LI196" t="str">
            <v>#N/A N/A</v>
          </cell>
          <cell r="LJ196" t="str">
            <v>#N/A N/A</v>
          </cell>
          <cell r="LK196" t="str">
            <v>#N/A N/A</v>
          </cell>
          <cell r="LL196" t="str">
            <v>#N/A N/A</v>
          </cell>
          <cell r="LM196" t="str">
            <v>#N/A N/A</v>
          </cell>
          <cell r="LN196" t="str">
            <v>#N/A N/A</v>
          </cell>
          <cell r="LO196" t="str">
            <v>#N/A N/A</v>
          </cell>
          <cell r="LP196">
            <v>-0.10453985804543454</v>
          </cell>
          <cell r="LQ196">
            <v>-0.30840677409099909</v>
          </cell>
          <cell r="LR196">
            <v>-0.14505131597014059</v>
          </cell>
          <cell r="LS196">
            <v>-0.22579029483346127</v>
          </cell>
          <cell r="LT196">
            <v>-0.79125878337110578</v>
          </cell>
          <cell r="LU196" t="str">
            <v>#N/A N/A</v>
          </cell>
          <cell r="LV196" t="str">
            <v>#N/A N/A</v>
          </cell>
          <cell r="LW196" t="str">
            <v>#N/A N/A</v>
          </cell>
          <cell r="LX196" t="str">
            <v>#N/A N/A</v>
          </cell>
          <cell r="LY196" t="str">
            <v>#N/A N/A</v>
          </cell>
          <cell r="LZ196" t="str">
            <v>#N/A N/A</v>
          </cell>
          <cell r="MA196" t="str">
            <v>#N/A N/A</v>
          </cell>
          <cell r="MB196" t="str">
            <v>#N/A N/A</v>
          </cell>
          <cell r="MC196" t="str">
            <v>#N/A N/A</v>
          </cell>
          <cell r="MD196" t="str">
            <v>#N/A N/A</v>
          </cell>
          <cell r="ME196" t="str">
            <v>#N/A N/A</v>
          </cell>
          <cell r="MF196" t="str">
            <v>#N/A N/A</v>
          </cell>
          <cell r="MG196" t="str">
            <v>#N/A N/A</v>
          </cell>
          <cell r="MH196" t="str">
            <v>#N/A N/A</v>
          </cell>
          <cell r="MI196" t="str">
            <v>#N/A N/A</v>
          </cell>
          <cell r="MJ196" t="str">
            <v>#N/A N/A</v>
          </cell>
          <cell r="MK196" t="str">
            <v>#N/A N/A</v>
          </cell>
          <cell r="ML196" t="str">
            <v>#N/A N/A</v>
          </cell>
          <cell r="MM196" t="str">
            <v>#N/A N/A</v>
          </cell>
          <cell r="MN196" t="str">
            <v>#N/A N/A</v>
          </cell>
          <cell r="MO196" t="str">
            <v>#N/A N/A</v>
          </cell>
          <cell r="MP196" t="str">
            <v>#N/A N/A</v>
          </cell>
          <cell r="MQ196" t="str">
            <v>#N/A N/A</v>
          </cell>
          <cell r="MR196" t="str">
            <v>#N/A N/A</v>
          </cell>
          <cell r="MS196" t="str">
            <v>#N/A N/A</v>
          </cell>
          <cell r="MT196" t="str">
            <v>#N/A N/A</v>
          </cell>
          <cell r="MU196" t="str">
            <v>#N/A N/A</v>
          </cell>
          <cell r="MV196" t="str">
            <v>#N/A N/A</v>
          </cell>
          <cell r="MW196" t="str">
            <v>#N/A N/A</v>
          </cell>
          <cell r="MX196" t="str">
            <v>#N/A N/A</v>
          </cell>
          <cell r="MY196" t="str">
            <v>#N/A N/A</v>
          </cell>
          <cell r="MZ196" t="str">
            <v>#N/A N/A</v>
          </cell>
          <cell r="NA196" t="str">
            <v>#N/A N/A</v>
          </cell>
          <cell r="NB196" t="str">
            <v>#N/A N/A</v>
          </cell>
          <cell r="NC196" t="str">
            <v>#N/A N/A</v>
          </cell>
          <cell r="ND196" t="str">
            <v>#N/A N/A</v>
          </cell>
          <cell r="NE196" t="str">
            <v>#N/A N/A</v>
          </cell>
          <cell r="NF196" t="str">
            <v>#N/A N/A</v>
          </cell>
          <cell r="NG196" t="str">
            <v>#N/A N/A</v>
          </cell>
          <cell r="NH196" t="str">
            <v>#N/A N/A</v>
          </cell>
          <cell r="NI196">
            <v>0</v>
          </cell>
          <cell r="NJ196">
            <v>0</v>
          </cell>
          <cell r="NK196">
            <v>0</v>
          </cell>
          <cell r="NL196">
            <v>0</v>
          </cell>
          <cell r="NM196">
            <v>0</v>
          </cell>
          <cell r="NN196" t="str">
            <v>#N/A N/A</v>
          </cell>
          <cell r="NO196" t="str">
            <v>#N/A N/A</v>
          </cell>
          <cell r="NP196" t="str">
            <v>#N/A N/A</v>
          </cell>
          <cell r="NQ196" t="str">
            <v>#N/A N/A</v>
          </cell>
          <cell r="NR196" t="str">
            <v>#N/A N/A</v>
          </cell>
          <cell r="NS196" t="str">
            <v>#N/A N/A</v>
          </cell>
          <cell r="NT196" t="str">
            <v>#N/A N/A</v>
          </cell>
          <cell r="NU196" t="str">
            <v>#N/A N/A</v>
          </cell>
          <cell r="NV196" t="str">
            <v>#N/A N/A</v>
          </cell>
          <cell r="NW196" t="str">
            <v>#N/A N/A</v>
          </cell>
          <cell r="NX196">
            <v>1.6013287823937092</v>
          </cell>
          <cell r="NY196">
            <v>3.8173225112850413</v>
          </cell>
          <cell r="NZ196">
            <v>4.1523306221843903</v>
          </cell>
          <cell r="OA196">
            <v>4.3454824808358978</v>
          </cell>
          <cell r="OB196">
            <v>8.1100687564435763</v>
          </cell>
          <cell r="OC196" t="str">
            <v>#N/A N/A</v>
          </cell>
          <cell r="OD196" t="str">
            <v>USD</v>
          </cell>
        </row>
        <row r="197">
          <cell r="C197" t="str">
            <v>SEADRILL PARTNER</v>
          </cell>
          <cell r="D197" t="str">
            <v>#N/A N/A</v>
          </cell>
          <cell r="E197" t="str">
            <v>#N/A N/A</v>
          </cell>
          <cell r="F197" t="str">
            <v>#N/A N/A</v>
          </cell>
          <cell r="G197" t="str">
            <v>#N/A N/A</v>
          </cell>
          <cell r="H197" t="str">
            <v>#N/A N/A</v>
          </cell>
          <cell r="I197" t="str">
            <v>#N/A N/A</v>
          </cell>
          <cell r="J197" t="str">
            <v>#N/A N/A</v>
          </cell>
          <cell r="K197" t="str">
            <v>#N/A N/A</v>
          </cell>
          <cell r="L197">
            <v>478.3</v>
          </cell>
          <cell r="M197">
            <v>497.2</v>
          </cell>
          <cell r="N197">
            <v>911.8</v>
          </cell>
          <cell r="O197">
            <v>1064.3</v>
          </cell>
          <cell r="P197">
            <v>1342.6</v>
          </cell>
          <cell r="Q197">
            <v>1741.6</v>
          </cell>
          <cell r="R197" t="str">
            <v>#N/A N/A</v>
          </cell>
          <cell r="S197" t="str">
            <v>#N/A N/A</v>
          </cell>
          <cell r="T197" t="str">
            <v>#N/A N/A</v>
          </cell>
          <cell r="U197" t="str">
            <v>#N/A N/A</v>
          </cell>
          <cell r="V197" t="str">
            <v>#N/A N/A</v>
          </cell>
          <cell r="W197" t="str">
            <v>#N/A N/A</v>
          </cell>
          <cell r="X197" t="str">
            <v>#N/A N/A</v>
          </cell>
          <cell r="Y197" t="str">
            <v>#N/A N/A</v>
          </cell>
          <cell r="Z197" t="str">
            <v>#N/A N/A</v>
          </cell>
          <cell r="AA197" t="str">
            <v>#N/A N/A</v>
          </cell>
          <cell r="AB197" t="str">
            <v>#N/A N/A</v>
          </cell>
          <cell r="AC197" t="str">
            <v>#N/A N/A</v>
          </cell>
          <cell r="AD197" t="str">
            <v>#N/A N/A</v>
          </cell>
          <cell r="AE197" t="str">
            <v>#N/A N/A</v>
          </cell>
          <cell r="AF197" t="str">
            <v>#N/A N/A</v>
          </cell>
          <cell r="AG197" t="str">
            <v>#N/A N/A</v>
          </cell>
          <cell r="AH197" t="str">
            <v>#N/A N/A</v>
          </cell>
          <cell r="AI197" t="str">
            <v>#N/A N/A</v>
          </cell>
          <cell r="AJ197" t="str">
            <v>#N/A N/A</v>
          </cell>
          <cell r="AK197" t="str">
            <v>#N/A N/A</v>
          </cell>
          <cell r="AL197" t="str">
            <v>#N/A N/A</v>
          </cell>
          <cell r="AM197" t="str">
            <v>#N/A N/A</v>
          </cell>
          <cell r="AN197" t="str">
            <v>#N/A N/A</v>
          </cell>
          <cell r="AO197" t="str">
            <v>#N/A N/A</v>
          </cell>
          <cell r="AP197">
            <v>330.70000000000005</v>
          </cell>
          <cell r="AQ197">
            <v>315.5</v>
          </cell>
          <cell r="AR197">
            <v>554.6</v>
          </cell>
          <cell r="AS197">
            <v>636</v>
          </cell>
          <cell r="AT197">
            <v>813.5</v>
          </cell>
          <cell r="AU197">
            <v>1081.2</v>
          </cell>
          <cell r="AV197" t="str">
            <v>#N/A N/A</v>
          </cell>
          <cell r="AW197" t="str">
            <v>#N/A N/A</v>
          </cell>
          <cell r="AX197" t="str">
            <v>#N/A N/A</v>
          </cell>
          <cell r="AY197" t="str">
            <v>#N/A N/A</v>
          </cell>
          <cell r="AZ197" t="str">
            <v>#N/A N/A</v>
          </cell>
          <cell r="BA197" t="str">
            <v>#N/A N/A</v>
          </cell>
          <cell r="BB197" t="str">
            <v>#N/A N/A</v>
          </cell>
          <cell r="BC197" t="str">
            <v>#N/A N/A</v>
          </cell>
          <cell r="BD197" t="str">
            <v>#N/A N/A</v>
          </cell>
          <cell r="BE197">
            <v>269.59999999999997</v>
          </cell>
          <cell r="BF197">
            <v>253.2</v>
          </cell>
          <cell r="BG197">
            <v>432.09999999999997</v>
          </cell>
          <cell r="BH197">
            <v>487.7</v>
          </cell>
          <cell r="BI197">
            <v>614.79999999999995</v>
          </cell>
          <cell r="BJ197">
            <v>843.69999999999993</v>
          </cell>
          <cell r="BK197" t="str">
            <v>#N/A N/A</v>
          </cell>
          <cell r="BL197" t="str">
            <v>#N/A N/A</v>
          </cell>
          <cell r="BM197" t="str">
            <v>#N/A N/A</v>
          </cell>
          <cell r="BN197" t="str">
            <v>#N/A N/A</v>
          </cell>
          <cell r="BO197" t="str">
            <v>#N/A N/A</v>
          </cell>
          <cell r="BP197" t="str">
            <v>#N/A N/A</v>
          </cell>
          <cell r="BQ197" t="str">
            <v>#N/A N/A</v>
          </cell>
          <cell r="BR197" t="str">
            <v>#N/A N/A</v>
          </cell>
          <cell r="BS197" t="str">
            <v>#N/A N/A</v>
          </cell>
          <cell r="BT197">
            <v>0</v>
          </cell>
          <cell r="BU197">
            <v>0</v>
          </cell>
          <cell r="BV197">
            <v>1.7</v>
          </cell>
          <cell r="BW197">
            <v>4.3999999999999995</v>
          </cell>
          <cell r="BX197">
            <v>3.6999999999999997</v>
          </cell>
          <cell r="BY197">
            <v>9.7999999999999989</v>
          </cell>
          <cell r="BZ197" t="str">
            <v>#N/A N/A</v>
          </cell>
          <cell r="CA197" t="str">
            <v>#N/A N/A</v>
          </cell>
          <cell r="CB197" t="str">
            <v>#N/A N/A</v>
          </cell>
          <cell r="CC197" t="str">
            <v>#N/A N/A</v>
          </cell>
          <cell r="CD197" t="str">
            <v>#N/A N/A</v>
          </cell>
          <cell r="CE197" t="str">
            <v>#N/A N/A</v>
          </cell>
          <cell r="CF197" t="str">
            <v>#N/A N/A</v>
          </cell>
          <cell r="CG197" t="str">
            <v>#N/A N/A</v>
          </cell>
          <cell r="CH197" t="str">
            <v>#N/A N/A</v>
          </cell>
          <cell r="CI197">
            <v>35.6</v>
          </cell>
          <cell r="CJ197">
            <v>31.9</v>
          </cell>
          <cell r="CK197">
            <v>65.8</v>
          </cell>
          <cell r="CL197">
            <v>92.2</v>
          </cell>
          <cell r="CM197">
            <v>140.9</v>
          </cell>
          <cell r="CN197">
            <v>192.5</v>
          </cell>
          <cell r="CO197" t="str">
            <v>#N/A N/A</v>
          </cell>
          <cell r="CP197" t="str">
            <v>#N/A N/A</v>
          </cell>
          <cell r="CQ197" t="str">
            <v>#N/A N/A</v>
          </cell>
          <cell r="CR197" t="str">
            <v>#N/A N/A</v>
          </cell>
          <cell r="CS197" t="str">
            <v>#N/A N/A</v>
          </cell>
          <cell r="CT197" t="str">
            <v>#N/A N/A</v>
          </cell>
          <cell r="CU197" t="str">
            <v>#N/A N/A</v>
          </cell>
          <cell r="CV197" t="str">
            <v>#N/A N/A</v>
          </cell>
          <cell r="CW197" t="str">
            <v>#N/A N/A</v>
          </cell>
          <cell r="CX197">
            <v>211.5</v>
          </cell>
          <cell r="CY197">
            <v>168.7</v>
          </cell>
          <cell r="CZ197">
            <v>332.5</v>
          </cell>
          <cell r="DA197">
            <v>448.6</v>
          </cell>
          <cell r="DB197">
            <v>349.4</v>
          </cell>
          <cell r="DC197">
            <v>589</v>
          </cell>
          <cell r="DD197" t="str">
            <v>#N/A N/A</v>
          </cell>
          <cell r="DE197" t="str">
            <v>#N/A N/A</v>
          </cell>
          <cell r="DF197" t="str">
            <v>#N/A N/A</v>
          </cell>
          <cell r="DG197" t="str">
            <v>#N/A N/A</v>
          </cell>
          <cell r="DH197" t="str">
            <v>#N/A N/A</v>
          </cell>
          <cell r="DI197" t="str">
            <v>#N/A N/A</v>
          </cell>
          <cell r="DJ197" t="str">
            <v>#N/A N/A</v>
          </cell>
          <cell r="DK197" t="str">
            <v>#N/A N/A</v>
          </cell>
          <cell r="DL197" t="str">
            <v>#N/A N/A</v>
          </cell>
          <cell r="DM197">
            <v>35</v>
          </cell>
          <cell r="DN197">
            <v>27.599999999999998</v>
          </cell>
          <cell r="DO197">
            <v>38.9</v>
          </cell>
          <cell r="DP197">
            <v>33.200000000000003</v>
          </cell>
          <cell r="DQ197">
            <v>34.799999999999997</v>
          </cell>
          <cell r="DR197">
            <v>100.6</v>
          </cell>
          <cell r="DS197" t="str">
            <v>#N/A N/A</v>
          </cell>
          <cell r="DT197" t="str">
            <v>#N/A N/A</v>
          </cell>
          <cell r="DU197" t="str">
            <v>#N/A N/A</v>
          </cell>
          <cell r="DV197" t="str">
            <v>#N/A N/A</v>
          </cell>
          <cell r="DW197" t="str">
            <v>#N/A N/A</v>
          </cell>
          <cell r="DX197" t="str">
            <v>#N/A N/A</v>
          </cell>
          <cell r="DY197" t="str">
            <v>#N/A N/A</v>
          </cell>
          <cell r="DZ197" t="str">
            <v>#N/A N/A</v>
          </cell>
          <cell r="EA197" t="str">
            <v>#N/A N/A</v>
          </cell>
          <cell r="EB197">
            <v>176.5</v>
          </cell>
          <cell r="EC197">
            <v>141.1</v>
          </cell>
          <cell r="ED197">
            <v>293.59999999999997</v>
          </cell>
          <cell r="EE197">
            <v>415.4</v>
          </cell>
          <cell r="EF197">
            <v>314.59999999999997</v>
          </cell>
          <cell r="EG197">
            <v>488.4</v>
          </cell>
          <cell r="EH197" t="str">
            <v>#N/A N/A</v>
          </cell>
          <cell r="EI197" t="str">
            <v>#N/A N/A</v>
          </cell>
          <cell r="EJ197" t="str">
            <v>#N/A N/A</v>
          </cell>
          <cell r="EK197" t="str">
            <v>#N/A N/A</v>
          </cell>
          <cell r="EL197" t="str">
            <v>#N/A N/A</v>
          </cell>
          <cell r="EM197" t="str">
            <v>#N/A N/A</v>
          </cell>
          <cell r="EN197" t="str">
            <v>#N/A N/A</v>
          </cell>
          <cell r="EO197" t="str">
            <v>#N/A N/A</v>
          </cell>
          <cell r="EP197" t="str">
            <v>#N/A N/A</v>
          </cell>
          <cell r="EQ197">
            <v>5.2</v>
          </cell>
          <cell r="ER197">
            <v>15.399999999999999</v>
          </cell>
          <cell r="ES197">
            <v>21.2</v>
          </cell>
          <cell r="ET197">
            <v>89.7</v>
          </cell>
          <cell r="EU197">
            <v>242.7</v>
          </cell>
          <cell r="EV197">
            <v>319</v>
          </cell>
          <cell r="EW197" t="str">
            <v>#N/A N/A</v>
          </cell>
          <cell r="EX197" t="str">
            <v>#N/A N/A</v>
          </cell>
          <cell r="EY197" t="str">
            <v>#N/A N/A</v>
          </cell>
          <cell r="EZ197" t="str">
            <v>#N/A N/A</v>
          </cell>
          <cell r="FA197" t="str">
            <v>#N/A N/A</v>
          </cell>
          <cell r="FB197" t="str">
            <v>#N/A N/A</v>
          </cell>
          <cell r="FC197" t="str">
            <v>#N/A N/A</v>
          </cell>
          <cell r="FD197" t="str">
            <v>#N/A N/A</v>
          </cell>
          <cell r="FE197" t="str">
            <v>#N/A N/A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L197" t="str">
            <v>#N/A N/A</v>
          </cell>
          <cell r="FM197" t="str">
            <v>#N/A N/A</v>
          </cell>
          <cell r="FN197" t="str">
            <v>#N/A N/A</v>
          </cell>
          <cell r="FO197" t="str">
            <v>#N/A N/A</v>
          </cell>
          <cell r="FP197" t="str">
            <v>#N/A N/A</v>
          </cell>
          <cell r="FQ197" t="str">
            <v>#N/A N/A</v>
          </cell>
          <cell r="FR197" t="str">
            <v>#N/A N/A</v>
          </cell>
          <cell r="FS197" t="str">
            <v>#N/A N/A</v>
          </cell>
          <cell r="FT197" t="str">
            <v>#N/A N/A</v>
          </cell>
          <cell r="FU197">
            <v>91.2</v>
          </cell>
          <cell r="FV197">
            <v>52.5</v>
          </cell>
          <cell r="FW197">
            <v>191.39999999999998</v>
          </cell>
          <cell r="FX197">
            <v>175.79999999999998</v>
          </cell>
          <cell r="FY197">
            <v>294.5</v>
          </cell>
          <cell r="FZ197">
            <v>278.3</v>
          </cell>
          <cell r="GA197" t="str">
            <v>#N/A N/A</v>
          </cell>
          <cell r="GB197" t="str">
            <v>#N/A N/A</v>
          </cell>
          <cell r="GC197" t="str">
            <v>#N/A N/A</v>
          </cell>
          <cell r="GD197" t="str">
            <v>#N/A N/A</v>
          </cell>
          <cell r="GE197" t="str">
            <v>#N/A N/A</v>
          </cell>
          <cell r="GF197" t="str">
            <v>#N/A N/A</v>
          </cell>
          <cell r="GG197" t="str">
            <v>#N/A N/A</v>
          </cell>
          <cell r="GH197" t="str">
            <v>#N/A N/A</v>
          </cell>
          <cell r="GI197" t="str">
            <v>#N/A N/A</v>
          </cell>
          <cell r="GJ197" t="str">
            <v>#N/A N/A</v>
          </cell>
          <cell r="GK197" t="str">
            <v>#N/A N/A</v>
          </cell>
          <cell r="GL197" t="str">
            <v>#N/A N/A</v>
          </cell>
          <cell r="GM197" t="str">
            <v>#N/A N/A</v>
          </cell>
          <cell r="GN197">
            <v>0</v>
          </cell>
          <cell r="GO197">
            <v>0</v>
          </cell>
          <cell r="GP197" t="str">
            <v>#N/A N/A</v>
          </cell>
          <cell r="GQ197" t="str">
            <v>#N/A N/A</v>
          </cell>
          <cell r="GR197" t="str">
            <v>#N/A N/A</v>
          </cell>
          <cell r="GS197" t="str">
            <v>#N/A N/A</v>
          </cell>
          <cell r="GT197" t="str">
            <v>#N/A N/A</v>
          </cell>
          <cell r="GU197" t="str">
            <v>#N/A N/A</v>
          </cell>
          <cell r="GV197" t="str">
            <v>#N/A N/A</v>
          </cell>
          <cell r="GW197" t="str">
            <v>#N/A N/A</v>
          </cell>
          <cell r="GX197" t="str">
            <v>#N/A N/A</v>
          </cell>
          <cell r="GY197">
            <v>106</v>
          </cell>
          <cell r="GZ197">
            <v>96.1</v>
          </cell>
          <cell r="HA197">
            <v>304.39999999999998</v>
          </cell>
          <cell r="HB197">
            <v>568.5</v>
          </cell>
          <cell r="HC197">
            <v>729.19999999999993</v>
          </cell>
          <cell r="HD197">
            <v>892</v>
          </cell>
          <cell r="HE197" t="str">
            <v>#N/A N/A</v>
          </cell>
          <cell r="HF197" t="str">
            <v>#N/A N/A</v>
          </cell>
          <cell r="HG197" t="str">
            <v>#N/A N/A</v>
          </cell>
          <cell r="HH197" t="str">
            <v>#N/A N/A</v>
          </cell>
          <cell r="HI197" t="str">
            <v>#N/A N/A</v>
          </cell>
          <cell r="HJ197" t="str">
            <v>#N/A N/A</v>
          </cell>
          <cell r="HK197" t="str">
            <v>#N/A N/A</v>
          </cell>
          <cell r="HL197" t="str">
            <v>#N/A N/A</v>
          </cell>
          <cell r="HM197" t="str">
            <v>#N/A N/A</v>
          </cell>
          <cell r="HN197">
            <v>1774</v>
          </cell>
          <cell r="HO197">
            <v>2099.1</v>
          </cell>
          <cell r="HP197">
            <v>3403.7</v>
          </cell>
          <cell r="HQ197">
            <v>3448.2999999999997</v>
          </cell>
          <cell r="HR197">
            <v>5141.0999999999995</v>
          </cell>
          <cell r="HS197">
            <v>5547.3</v>
          </cell>
          <cell r="HT197" t="str">
            <v>#N/A N/A</v>
          </cell>
          <cell r="HU197" t="str">
            <v>#N/A N/A</v>
          </cell>
          <cell r="HV197" t="str">
            <v>#N/A N/A</v>
          </cell>
          <cell r="HW197" t="str">
            <v>#N/A N/A</v>
          </cell>
          <cell r="HX197" t="str">
            <v>#N/A N/A</v>
          </cell>
          <cell r="HY197" t="str">
            <v>#N/A N/A</v>
          </cell>
          <cell r="HZ197" t="str">
            <v>#N/A N/A</v>
          </cell>
          <cell r="IA197" t="str">
            <v>#N/A N/A</v>
          </cell>
          <cell r="IB197" t="str">
            <v>#N/A N/A</v>
          </cell>
          <cell r="IC197">
            <v>1893.1999999999998</v>
          </cell>
          <cell r="ID197">
            <v>2210.5</v>
          </cell>
          <cell r="IE197">
            <v>3768.8999999999996</v>
          </cell>
          <cell r="IF197">
            <v>4072.6</v>
          </cell>
          <cell r="IG197">
            <v>6268.0999999999995</v>
          </cell>
          <cell r="IH197">
            <v>6841.0999999999995</v>
          </cell>
          <cell r="II197" t="str">
            <v>#N/A N/A</v>
          </cell>
          <cell r="IJ197" t="str">
            <v>#N/A N/A</v>
          </cell>
          <cell r="IK197" t="str">
            <v>#N/A N/A</v>
          </cell>
          <cell r="IL197" t="str">
            <v>#N/A N/A</v>
          </cell>
          <cell r="IM197" t="str">
            <v>#N/A N/A</v>
          </cell>
          <cell r="IN197" t="str">
            <v>#N/A N/A</v>
          </cell>
          <cell r="IO197" t="str">
            <v>#N/A N/A</v>
          </cell>
          <cell r="IP197" t="str">
            <v>#N/A N/A</v>
          </cell>
          <cell r="IQ197" t="str">
            <v>#N/A N/A</v>
          </cell>
          <cell r="IR197">
            <v>1.5999999999999999</v>
          </cell>
          <cell r="IS197">
            <v>1</v>
          </cell>
          <cell r="IT197">
            <v>44.8</v>
          </cell>
          <cell r="IU197">
            <v>80</v>
          </cell>
          <cell r="IV197">
            <v>7.8999999999999995</v>
          </cell>
          <cell r="IW197">
            <v>24.099999999999998</v>
          </cell>
          <cell r="IX197" t="str">
            <v>#N/A N/A</v>
          </cell>
          <cell r="IY197" t="str">
            <v>#N/A N/A</v>
          </cell>
          <cell r="IZ197" t="str">
            <v>#N/A N/A</v>
          </cell>
          <cell r="JA197" t="str">
            <v>#N/A N/A</v>
          </cell>
          <cell r="JB197" t="str">
            <v>#N/A N/A</v>
          </cell>
          <cell r="JC197" t="str">
            <v>#N/A N/A</v>
          </cell>
          <cell r="JD197" t="str">
            <v>#N/A N/A</v>
          </cell>
          <cell r="JE197" t="str">
            <v>#N/A N/A</v>
          </cell>
          <cell r="JF197" t="str">
            <v>#N/A N/A</v>
          </cell>
          <cell r="JG197">
            <v>777.30000000000007</v>
          </cell>
          <cell r="JH197">
            <v>1330.5</v>
          </cell>
          <cell r="JI197">
            <v>2076</v>
          </cell>
          <cell r="JJ197">
            <v>1934.7</v>
          </cell>
          <cell r="JK197">
            <v>3597.7999999999997</v>
          </cell>
          <cell r="JL197">
            <v>3900.6</v>
          </cell>
          <cell r="JM197" t="str">
            <v>#N/A N/A</v>
          </cell>
          <cell r="JN197" t="str">
            <v>#N/A N/A</v>
          </cell>
          <cell r="JO197" t="str">
            <v>#N/A N/A</v>
          </cell>
          <cell r="JP197" t="str">
            <v>#N/A N/A</v>
          </cell>
          <cell r="JQ197" t="str">
            <v>#N/A N/A</v>
          </cell>
          <cell r="JR197" t="str">
            <v>#N/A N/A</v>
          </cell>
          <cell r="JS197" t="str">
            <v>#N/A N/A</v>
          </cell>
          <cell r="JT197" t="str">
            <v>#N/A N/A</v>
          </cell>
          <cell r="JU197" t="str">
            <v>#N/A N/A</v>
          </cell>
          <cell r="JV197">
            <v>858.5</v>
          </cell>
          <cell r="JW197">
            <v>1417.5</v>
          </cell>
          <cell r="JX197">
            <v>2344.5</v>
          </cell>
          <cell r="JY197">
            <v>2818</v>
          </cell>
          <cell r="JZ197">
            <v>4223.7999999999993</v>
          </cell>
          <cell r="KA197">
            <v>4743.7</v>
          </cell>
          <cell r="KB197" t="str">
            <v>#N/A N/A</v>
          </cell>
          <cell r="KC197" t="str">
            <v>#N/A N/A</v>
          </cell>
          <cell r="KD197" t="str">
            <v>#N/A N/A</v>
          </cell>
          <cell r="KE197" t="str">
            <v>#N/A N/A</v>
          </cell>
          <cell r="KF197" t="str">
            <v>#N/A N/A</v>
          </cell>
          <cell r="KG197" t="str">
            <v>#N/A N/A</v>
          </cell>
          <cell r="KH197" t="str">
            <v>#N/A N/A</v>
          </cell>
          <cell r="KI197" t="str">
            <v>#N/A N/A</v>
          </cell>
          <cell r="KJ197" t="str">
            <v>#N/A N/A</v>
          </cell>
          <cell r="KK197">
            <v>0</v>
          </cell>
          <cell r="KL197">
            <v>0</v>
          </cell>
          <cell r="KM197">
            <v>899.8</v>
          </cell>
          <cell r="KN197">
            <v>955.59999999999991</v>
          </cell>
          <cell r="KO197">
            <v>1116.0999999999999</v>
          </cell>
          <cell r="KP197">
            <v>1133.0999999999999</v>
          </cell>
          <cell r="KQ197" t="str">
            <v>#N/A N/A</v>
          </cell>
          <cell r="KR197" t="str">
            <v>#N/A N/A</v>
          </cell>
          <cell r="KS197" t="str">
            <v>#N/A N/A</v>
          </cell>
          <cell r="KT197" t="str">
            <v>#N/A N/A</v>
          </cell>
          <cell r="KU197" t="str">
            <v>#N/A N/A</v>
          </cell>
          <cell r="KV197" t="str">
            <v>#N/A N/A</v>
          </cell>
          <cell r="KW197" t="str">
            <v>#N/A N/A</v>
          </cell>
          <cell r="KX197" t="str">
            <v>#N/A N/A</v>
          </cell>
          <cell r="KY197" t="str">
            <v>#N/A N/A</v>
          </cell>
          <cell r="KZ197">
            <v>1034.7</v>
          </cell>
          <cell r="LA197">
            <v>793</v>
          </cell>
          <cell r="LB197">
            <v>1424.3999999999999</v>
          </cell>
          <cell r="LC197">
            <v>1254.5999999999999</v>
          </cell>
          <cell r="LD197">
            <v>2044.3</v>
          </cell>
          <cell r="LE197">
            <v>2097.4</v>
          </cell>
          <cell r="LF197" t="str">
            <v>#N/A N/A</v>
          </cell>
          <cell r="LG197" t="str">
            <v>#N/A N/A</v>
          </cell>
          <cell r="LH197" t="str">
            <v>#N/A N/A</v>
          </cell>
          <cell r="LI197" t="str">
            <v>#N/A N/A</v>
          </cell>
          <cell r="LJ197" t="str">
            <v>#N/A N/A</v>
          </cell>
          <cell r="LK197" t="str">
            <v>#N/A N/A</v>
          </cell>
          <cell r="LL197" t="str">
            <v>#N/A N/A</v>
          </cell>
          <cell r="LM197" t="str">
            <v>#N/A N/A</v>
          </cell>
          <cell r="LN197" t="str">
            <v>#N/A N/A</v>
          </cell>
          <cell r="LO197">
            <v>0</v>
          </cell>
          <cell r="LP197">
            <v>-1.5</v>
          </cell>
          <cell r="LQ197">
            <v>-283.5</v>
          </cell>
          <cell r="LR197">
            <v>-159.29999999999998</v>
          </cell>
          <cell r="LS197">
            <v>-31.599999999999998</v>
          </cell>
          <cell r="LT197">
            <v>-18.599999999999998</v>
          </cell>
          <cell r="LU197" t="str">
            <v>#N/A N/A</v>
          </cell>
          <cell r="LV197" t="str">
            <v>#N/A N/A</v>
          </cell>
          <cell r="LW197" t="str">
            <v>#N/A N/A</v>
          </cell>
          <cell r="LX197" t="str">
            <v>#N/A N/A</v>
          </cell>
          <cell r="LY197" t="str">
            <v>#N/A N/A</v>
          </cell>
          <cell r="LZ197" t="str">
            <v>#N/A N/A</v>
          </cell>
          <cell r="MA197" t="str">
            <v>#N/A N/A</v>
          </cell>
          <cell r="MB197" t="str">
            <v>#N/A N/A</v>
          </cell>
          <cell r="MC197" t="str">
            <v>#N/A N/A</v>
          </cell>
          <cell r="MD197">
            <v>31.2</v>
          </cell>
          <cell r="ME197">
            <v>28.7</v>
          </cell>
          <cell r="MF197">
            <v>63.8</v>
          </cell>
          <cell r="MG197">
            <v>92.2</v>
          </cell>
          <cell r="MH197">
            <v>128.30000000000001</v>
          </cell>
          <cell r="MI197">
            <v>228.6</v>
          </cell>
          <cell r="MJ197" t="str">
            <v>#N/A N/A</v>
          </cell>
          <cell r="MK197" t="str">
            <v>#N/A N/A</v>
          </cell>
          <cell r="ML197" t="str">
            <v>#N/A N/A</v>
          </cell>
          <cell r="MM197" t="str">
            <v>#N/A N/A</v>
          </cell>
          <cell r="MN197" t="str">
            <v>#N/A N/A</v>
          </cell>
          <cell r="MO197" t="str">
            <v>#N/A N/A</v>
          </cell>
          <cell r="MP197" t="str">
            <v>#N/A N/A</v>
          </cell>
          <cell r="MQ197" t="str">
            <v>#N/A N/A</v>
          </cell>
          <cell r="MR197" t="str">
            <v>#N/A N/A</v>
          </cell>
          <cell r="MS197">
            <v>25.5</v>
          </cell>
          <cell r="MT197">
            <v>29.599999999999998</v>
          </cell>
          <cell r="MU197">
            <v>49</v>
          </cell>
          <cell r="MV197">
            <v>35.1</v>
          </cell>
          <cell r="MW197">
            <v>42.6</v>
          </cell>
          <cell r="MX197">
            <v>57</v>
          </cell>
          <cell r="MY197" t="str">
            <v>#N/A N/A</v>
          </cell>
          <cell r="MZ197" t="str">
            <v>#N/A N/A</v>
          </cell>
          <cell r="NA197" t="str">
            <v>#N/A N/A</v>
          </cell>
          <cell r="NB197" t="str">
            <v>#N/A N/A</v>
          </cell>
          <cell r="NC197" t="str">
            <v>#N/A N/A</v>
          </cell>
          <cell r="ND197" t="str">
            <v>#N/A N/A</v>
          </cell>
          <cell r="NE197" t="str">
            <v>#N/A N/A</v>
          </cell>
          <cell r="NF197" t="str">
            <v>#N/A N/A</v>
          </cell>
          <cell r="NG197" t="str">
            <v>#N/A N/A</v>
          </cell>
          <cell r="NH197">
            <v>0</v>
          </cell>
          <cell r="NI197">
            <v>0</v>
          </cell>
          <cell r="NJ197">
            <v>0</v>
          </cell>
          <cell r="NK197">
            <v>0</v>
          </cell>
          <cell r="NL197">
            <v>-660.19999999999993</v>
          </cell>
          <cell r="NM197">
            <v>-435.29999999999995</v>
          </cell>
          <cell r="NN197" t="str">
            <v>#N/A N/A</v>
          </cell>
          <cell r="NO197" t="str">
            <v>#N/A N/A</v>
          </cell>
          <cell r="NP197" t="str">
            <v>#N/A N/A</v>
          </cell>
          <cell r="NQ197" t="str">
            <v>#N/A N/A</v>
          </cell>
          <cell r="NR197" t="str">
            <v>#N/A N/A</v>
          </cell>
          <cell r="NS197" t="str">
            <v>#N/A N/A</v>
          </cell>
          <cell r="NT197" t="str">
            <v>#N/A N/A</v>
          </cell>
          <cell r="NU197" t="str">
            <v>#N/A N/A</v>
          </cell>
          <cell r="NV197" t="str">
            <v>#N/A N/A</v>
          </cell>
          <cell r="NW197">
            <v>61.099999999999994</v>
          </cell>
          <cell r="NX197">
            <v>62.3</v>
          </cell>
          <cell r="NY197">
            <v>122.5</v>
          </cell>
          <cell r="NZ197">
            <v>148.29999999999998</v>
          </cell>
          <cell r="OA197">
            <v>198.7</v>
          </cell>
          <cell r="OB197">
            <v>237.5</v>
          </cell>
          <cell r="OC197" t="str">
            <v>#N/A N/A</v>
          </cell>
          <cell r="OD197" t="str">
            <v>USD</v>
          </cell>
        </row>
        <row r="198">
          <cell r="C198" t="str">
            <v>PHARMATHENE INC</v>
          </cell>
          <cell r="D198" t="str">
            <v>#N/A N/A</v>
          </cell>
          <cell r="E198" t="str">
            <v>#N/A N/A</v>
          </cell>
          <cell r="F198" t="str">
            <v>#N/A N/A</v>
          </cell>
          <cell r="G198" t="str">
            <v>#N/A N/A</v>
          </cell>
          <cell r="H198" t="str">
            <v>#N/A N/A</v>
          </cell>
          <cell r="I198">
            <v>14.643614768981934</v>
          </cell>
          <cell r="J198">
            <v>32.911327999999997</v>
          </cell>
          <cell r="K198">
            <v>27.549977999999999</v>
          </cell>
          <cell r="L198">
            <v>20.993604999999999</v>
          </cell>
          <cell r="M198">
            <v>24.266273999999999</v>
          </cell>
          <cell r="N198">
            <v>25.175886999999999</v>
          </cell>
          <cell r="O198">
            <v>17.912607000000001</v>
          </cell>
          <cell r="P198">
            <v>10.190205000000001</v>
          </cell>
          <cell r="Q198">
            <v>10.64066</v>
          </cell>
          <cell r="R198" t="str">
            <v>#N/A N/A</v>
          </cell>
          <cell r="S198" t="str">
            <v>#N/A N/A</v>
          </cell>
          <cell r="T198" t="str">
            <v>#N/A N/A</v>
          </cell>
          <cell r="U198" t="str">
            <v>#N/A N/A</v>
          </cell>
          <cell r="V198" t="str">
            <v>#N/A N/A</v>
          </cell>
          <cell r="W198" t="str">
            <v>#N/A N/A</v>
          </cell>
          <cell r="X198">
            <v>0</v>
          </cell>
          <cell r="Y198">
            <v>0</v>
          </cell>
          <cell r="Z198" t="str">
            <v>#N/A N/A</v>
          </cell>
          <cell r="AA198" t="str">
            <v>#N/A N/A</v>
          </cell>
          <cell r="AB198" t="str">
            <v>#N/A N/A</v>
          </cell>
          <cell r="AC198" t="str">
            <v>#N/A N/A</v>
          </cell>
          <cell r="AD198" t="str">
            <v>#N/A N/A</v>
          </cell>
          <cell r="AE198" t="str">
            <v>#N/A N/A</v>
          </cell>
          <cell r="AF198" t="str">
            <v>#N/A N/A</v>
          </cell>
          <cell r="AG198" t="str">
            <v>#N/A N/A</v>
          </cell>
          <cell r="AH198" t="str">
            <v>#N/A N/A</v>
          </cell>
          <cell r="AI198" t="str">
            <v>#N/A N/A</v>
          </cell>
          <cell r="AJ198" t="str">
            <v>#N/A N/A</v>
          </cell>
          <cell r="AK198" t="str">
            <v>#N/A N/A</v>
          </cell>
          <cell r="AL198" t="str">
            <v>#N/A N/A</v>
          </cell>
          <cell r="AM198">
            <v>-15.848238468170166</v>
          </cell>
          <cell r="AN198">
            <v>-18.298634999999997</v>
          </cell>
          <cell r="AO198">
            <v>-25.102364999999999</v>
          </cell>
          <cell r="AP198">
            <v>-22.533181000000003</v>
          </cell>
          <cell r="AQ198">
            <v>-11.264657999999999</v>
          </cell>
          <cell r="AR198">
            <v>-5.9624740000000003</v>
          </cell>
          <cell r="AS198">
            <v>-10.656720999999999</v>
          </cell>
          <cell r="AT198">
            <v>-10.041347</v>
          </cell>
          <cell r="AU198">
            <v>-3.261196</v>
          </cell>
          <cell r="AV198" t="str">
            <v>#N/A N/A</v>
          </cell>
          <cell r="AW198" t="str">
            <v>#N/A N/A</v>
          </cell>
          <cell r="AX198" t="str">
            <v>#N/A N/A</v>
          </cell>
          <cell r="AY198" t="str">
            <v>#N/A N/A</v>
          </cell>
          <cell r="AZ198" t="str">
            <v>#N/A N/A</v>
          </cell>
          <cell r="BA198" t="str">
            <v>#N/A N/A</v>
          </cell>
          <cell r="BB198">
            <v>-16.503448486328125</v>
          </cell>
          <cell r="BC198">
            <v>-19.112525999999999</v>
          </cell>
          <cell r="BD198">
            <v>-25.974668999999999</v>
          </cell>
          <cell r="BE198">
            <v>-23.553556999999998</v>
          </cell>
          <cell r="BF198">
            <v>-11.725731</v>
          </cell>
          <cell r="BG198">
            <v>-6.2663899999999995</v>
          </cell>
          <cell r="BH198">
            <v>-10.839207999999999</v>
          </cell>
          <cell r="BI198">
            <v>-10.191305</v>
          </cell>
          <cell r="BJ198">
            <v>-3.4028</v>
          </cell>
          <cell r="BK198" t="str">
            <v>#N/A N/A</v>
          </cell>
          <cell r="BL198" t="str">
            <v>#N/A N/A</v>
          </cell>
          <cell r="BM198" t="str">
            <v>#N/A N/A</v>
          </cell>
          <cell r="BN198" t="str">
            <v>#N/A N/A</v>
          </cell>
          <cell r="BO198" t="str">
            <v>#N/A N/A</v>
          </cell>
          <cell r="BP198" t="str">
            <v>#N/A N/A</v>
          </cell>
          <cell r="BQ198">
            <v>1.1225650310516357</v>
          </cell>
          <cell r="BR198">
            <v>1.225471</v>
          </cell>
          <cell r="BS198">
            <v>0.26913300000000001</v>
          </cell>
          <cell r="BT198">
            <v>6.9549999999999994E-3</v>
          </cell>
          <cell r="BU198">
            <v>1.6659999999999998E-2</v>
          </cell>
          <cell r="BV198">
            <v>1.7808000000000001E-2</v>
          </cell>
          <cell r="BW198">
            <v>2.575E-3</v>
          </cell>
          <cell r="BX198">
            <v>6.9499999999999998E-4</v>
          </cell>
          <cell r="BY198" t="str">
            <v>#N/A N/A</v>
          </cell>
          <cell r="BZ198" t="str">
            <v>#N/A N/A</v>
          </cell>
          <cell r="CA198" t="str">
            <v>#N/A N/A</v>
          </cell>
          <cell r="CB198" t="str">
            <v>#N/A N/A</v>
          </cell>
          <cell r="CC198" t="str">
            <v>#N/A N/A</v>
          </cell>
          <cell r="CD198" t="str">
            <v>#N/A N/A</v>
          </cell>
          <cell r="CE198" t="str">
            <v>#N/A N/A</v>
          </cell>
          <cell r="CF198">
            <v>2.1226239204406738</v>
          </cell>
          <cell r="CG198">
            <v>2.5734059999999999</v>
          </cell>
          <cell r="CH198">
            <v>2.8373019999999998</v>
          </cell>
          <cell r="CI198">
            <v>5.9364799999999995</v>
          </cell>
          <cell r="CJ198">
            <v>5.4572999999999997E-2</v>
          </cell>
          <cell r="CK198">
            <v>0.342561</v>
          </cell>
          <cell r="CL198">
            <v>0.36928099999999997</v>
          </cell>
          <cell r="CM198">
            <v>0.210399</v>
          </cell>
          <cell r="CN198" t="str">
            <v>#N/A N/A</v>
          </cell>
          <cell r="CO198" t="str">
            <v>#N/A N/A</v>
          </cell>
          <cell r="CP198" t="str">
            <v>#N/A N/A</v>
          </cell>
          <cell r="CQ198" t="str">
            <v>#N/A N/A</v>
          </cell>
          <cell r="CR198" t="str">
            <v>#N/A N/A</v>
          </cell>
          <cell r="CS198" t="str">
            <v>#N/A N/A</v>
          </cell>
          <cell r="CT198" t="str">
            <v>#N/A N/A</v>
          </cell>
          <cell r="CU198">
            <v>-13.587303638458252</v>
          </cell>
          <cell r="CV198">
            <v>-36.415112999999998</v>
          </cell>
          <cell r="CW198">
            <v>-32.279760000000003</v>
          </cell>
          <cell r="CX198">
            <v>-34.849277000000001</v>
          </cell>
          <cell r="CY198">
            <v>-3.7975729999999999</v>
          </cell>
          <cell r="CZ198">
            <v>-4.7245860000000004</v>
          </cell>
          <cell r="DA198">
            <v>-11.656606999999999</v>
          </cell>
          <cell r="DB198">
            <v>-9.8936489999999999</v>
          </cell>
          <cell r="DC198">
            <v>-3.378959</v>
          </cell>
          <cell r="DD198" t="str">
            <v>#N/A N/A</v>
          </cell>
          <cell r="DE198" t="str">
            <v>#N/A N/A</v>
          </cell>
          <cell r="DF198" t="str">
            <v>#N/A N/A</v>
          </cell>
          <cell r="DG198" t="str">
            <v>#N/A N/A</v>
          </cell>
          <cell r="DH198" t="str">
            <v>#N/A N/A</v>
          </cell>
          <cell r="DI198" t="str">
            <v>#N/A N/A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0.19552899999999998</v>
          </cell>
          <cell r="DP198">
            <v>6.1745999999999995E-2</v>
          </cell>
          <cell r="DQ198">
            <v>6.1745999999999995E-2</v>
          </cell>
          <cell r="DR198">
            <v>6.1745999999999995E-2</v>
          </cell>
          <cell r="DS198" t="str">
            <v>#N/A N/A</v>
          </cell>
          <cell r="DT198" t="str">
            <v>#N/A N/A</v>
          </cell>
          <cell r="DU198" t="str">
            <v>#N/A N/A</v>
          </cell>
          <cell r="DV198" t="str">
            <v>#N/A N/A</v>
          </cell>
          <cell r="DW198" t="str">
            <v>#N/A N/A</v>
          </cell>
          <cell r="DX198" t="str">
            <v>#N/A N/A</v>
          </cell>
          <cell r="DY198">
            <v>-13.587303161621094</v>
          </cell>
          <cell r="DZ198">
            <v>-36.415112999999998</v>
          </cell>
          <cell r="EA198">
            <v>-32.279760000000003</v>
          </cell>
          <cell r="EB198">
            <v>-34.849277000000001</v>
          </cell>
          <cell r="EC198">
            <v>-3.7975729999999999</v>
          </cell>
          <cell r="ED198">
            <v>-4.920115</v>
          </cell>
          <cell r="EE198">
            <v>-11.718352999999999</v>
          </cell>
          <cell r="EF198">
            <v>-9.9553949999999993</v>
          </cell>
          <cell r="EG198">
            <v>-3.4407049999999999</v>
          </cell>
          <cell r="EH198" t="str">
            <v>#N/A N/A</v>
          </cell>
          <cell r="EI198" t="str">
            <v>#N/A N/A</v>
          </cell>
          <cell r="EJ198" t="str">
            <v>#N/A N/A</v>
          </cell>
          <cell r="EK198" t="str">
            <v>#N/A N/A</v>
          </cell>
          <cell r="EL198" t="str">
            <v>#N/A N/A</v>
          </cell>
          <cell r="EM198" t="str">
            <v>#N/A N/A</v>
          </cell>
          <cell r="EN198">
            <v>40.5826416015625</v>
          </cell>
          <cell r="EO198">
            <v>19.752403999999999</v>
          </cell>
          <cell r="EP198">
            <v>2.6735669999999998</v>
          </cell>
          <cell r="EQ198">
            <v>11.785326999999999</v>
          </cell>
          <cell r="ER198">
            <v>11.236770999999999</v>
          </cell>
          <cell r="ES198">
            <v>12.701516999999999</v>
          </cell>
          <cell r="ET198">
            <v>10.480979</v>
          </cell>
          <cell r="EU198">
            <v>18.643350999999999</v>
          </cell>
          <cell r="EV198">
            <v>15.569813</v>
          </cell>
          <cell r="EW198" t="str">
            <v>#N/A N/A</v>
          </cell>
          <cell r="EX198" t="str">
            <v>#N/A N/A</v>
          </cell>
          <cell r="EY198" t="str">
            <v>#N/A N/A</v>
          </cell>
          <cell r="EZ198" t="str">
            <v>#N/A N/A</v>
          </cell>
          <cell r="FA198" t="str">
            <v>#N/A N/A</v>
          </cell>
          <cell r="FB198" t="str">
            <v>#N/A N/A</v>
          </cell>
          <cell r="FC198">
            <v>12.153944969177246</v>
          </cell>
          <cell r="FD198">
            <v>3.190912</v>
          </cell>
          <cell r="FE198">
            <v>3.1370709999999997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L198" t="str">
            <v>#N/A N/A</v>
          </cell>
          <cell r="FM198" t="str">
            <v>#N/A N/A</v>
          </cell>
          <cell r="FN198" t="str">
            <v>#N/A N/A</v>
          </cell>
          <cell r="FO198" t="str">
            <v>#N/A N/A</v>
          </cell>
          <cell r="FP198" t="str">
            <v>#N/A N/A</v>
          </cell>
          <cell r="FQ198" t="str">
            <v>#N/A N/A</v>
          </cell>
          <cell r="FR198">
            <v>5.245762825012207</v>
          </cell>
          <cell r="FS198">
            <v>8.8900769999999998</v>
          </cell>
          <cell r="FT198">
            <v>8.8663460000000001</v>
          </cell>
          <cell r="FU198">
            <v>5.3671299999999995</v>
          </cell>
          <cell r="FV198">
            <v>4.8746320000000001</v>
          </cell>
          <cell r="FW198">
            <v>2.4326409999999998</v>
          </cell>
          <cell r="FX198">
            <v>1.4271129999999999</v>
          </cell>
          <cell r="FY198">
            <v>0.11065599999999999</v>
          </cell>
          <cell r="FZ198">
            <v>0.51199399999999995</v>
          </cell>
          <cell r="GA198" t="str">
            <v>#N/A N/A</v>
          </cell>
          <cell r="GB198" t="str">
            <v>#N/A N/A</v>
          </cell>
          <cell r="GC198" t="str">
            <v>#N/A N/A</v>
          </cell>
          <cell r="GD198" t="str">
            <v>#N/A N/A</v>
          </cell>
          <cell r="GE198" t="str">
            <v>#N/A N/A</v>
          </cell>
          <cell r="GF198" t="str">
            <v>#N/A N/A</v>
          </cell>
          <cell r="GG198">
            <v>0</v>
          </cell>
          <cell r="GH198">
            <v>0</v>
          </cell>
          <cell r="GI198">
            <v>0</v>
          </cell>
          <cell r="GJ198">
            <v>0</v>
          </cell>
          <cell r="GK198">
            <v>0</v>
          </cell>
          <cell r="GL198">
            <v>0</v>
          </cell>
          <cell r="GM198">
            <v>0</v>
          </cell>
          <cell r="GN198">
            <v>0</v>
          </cell>
          <cell r="GO198">
            <v>0</v>
          </cell>
          <cell r="GP198" t="str">
            <v>#N/A N/A</v>
          </cell>
          <cell r="GQ198" t="str">
            <v>#N/A N/A</v>
          </cell>
          <cell r="GR198" t="str">
            <v>#N/A N/A</v>
          </cell>
          <cell r="GS198" t="str">
            <v>#N/A N/A</v>
          </cell>
          <cell r="GT198" t="str">
            <v>#N/A N/A</v>
          </cell>
          <cell r="GU198" t="str">
            <v>#N/A N/A</v>
          </cell>
          <cell r="GV198">
            <v>58.474643707275391</v>
          </cell>
          <cell r="GW198">
            <v>46.142029999999998</v>
          </cell>
          <cell r="GX198">
            <v>24.216622999999998</v>
          </cell>
          <cell r="GY198">
            <v>23.583728999999998</v>
          </cell>
          <cell r="GZ198">
            <v>19.613005999999999</v>
          </cell>
          <cell r="HA198">
            <v>19.795845</v>
          </cell>
          <cell r="HB198">
            <v>14.339108</v>
          </cell>
          <cell r="HC198">
            <v>19.250632</v>
          </cell>
          <cell r="HD198">
            <v>17.226865999999998</v>
          </cell>
          <cell r="HE198" t="str">
            <v>#N/A N/A</v>
          </cell>
          <cell r="HF198" t="str">
            <v>#N/A N/A</v>
          </cell>
          <cell r="HG198" t="str">
            <v>#N/A N/A</v>
          </cell>
          <cell r="HH198" t="str">
            <v>#N/A N/A</v>
          </cell>
          <cell r="HI198" t="str">
            <v>#N/A N/A</v>
          </cell>
          <cell r="HJ198" t="str">
            <v>#N/A N/A</v>
          </cell>
          <cell r="HK198">
            <v>6.5710239410400391</v>
          </cell>
          <cell r="HL198">
            <v>5.3132190000000001</v>
          </cell>
          <cell r="HM198">
            <v>6.2623879999999996</v>
          </cell>
          <cell r="HN198">
            <v>1.1784159999999999</v>
          </cell>
          <cell r="HO198">
            <v>0.78866599999999998</v>
          </cell>
          <cell r="HP198">
            <v>0.48397599999999996</v>
          </cell>
          <cell r="HQ198">
            <v>0.38606799999999997</v>
          </cell>
          <cell r="HR198">
            <v>0.32577200000000001</v>
          </cell>
          <cell r="HS198">
            <v>0.23369399999999999</v>
          </cell>
          <cell r="HT198" t="str">
            <v>#N/A N/A</v>
          </cell>
          <cell r="HU198" t="str">
            <v>#N/A N/A</v>
          </cell>
          <cell r="HV198" t="str">
            <v>#N/A N/A</v>
          </cell>
          <cell r="HW198" t="str">
            <v>#N/A N/A</v>
          </cell>
          <cell r="HX198" t="str">
            <v>#N/A N/A</v>
          </cell>
          <cell r="HY198" t="str">
            <v>#N/A N/A</v>
          </cell>
          <cell r="HZ198">
            <v>66.611129760742187</v>
          </cell>
          <cell r="IA198">
            <v>56.391269999999999</v>
          </cell>
          <cell r="IB198">
            <v>34.065013999999998</v>
          </cell>
          <cell r="IC198">
            <v>27.199044999999998</v>
          </cell>
          <cell r="ID198">
            <v>22.803508999999998</v>
          </cell>
          <cell r="IE198">
            <v>22.741403999999999</v>
          </cell>
          <cell r="IF198">
            <v>17.139288999999998</v>
          </cell>
          <cell r="IG198">
            <v>21.978241000000001</v>
          </cell>
          <cell r="IH198">
            <v>19.862396999999998</v>
          </cell>
          <cell r="II198" t="str">
            <v>#N/A N/A</v>
          </cell>
          <cell r="IJ198" t="str">
            <v>#N/A N/A</v>
          </cell>
          <cell r="IK198" t="str">
            <v>#N/A N/A</v>
          </cell>
          <cell r="IL198" t="str">
            <v>#N/A N/A</v>
          </cell>
          <cell r="IM198" t="str">
            <v>#N/A N/A</v>
          </cell>
          <cell r="IN198" t="str">
            <v>#N/A N/A</v>
          </cell>
          <cell r="IO198">
            <v>1.3936640024185181</v>
          </cell>
          <cell r="IP198">
            <v>3.8708709999999997</v>
          </cell>
          <cell r="IQ198">
            <v>1.9341189999999999</v>
          </cell>
          <cell r="IR198">
            <v>3.1282030000000001</v>
          </cell>
          <cell r="IS198">
            <v>1.4457</v>
          </cell>
          <cell r="IT198">
            <v>1.6972799999999999</v>
          </cell>
          <cell r="IU198">
            <v>1.128172</v>
          </cell>
          <cell r="IV198">
            <v>0.39139599999999997</v>
          </cell>
          <cell r="IW198">
            <v>0.52112199999999997</v>
          </cell>
          <cell r="IX198" t="str">
            <v>#N/A N/A</v>
          </cell>
          <cell r="IY198" t="str">
            <v>#N/A N/A</v>
          </cell>
          <cell r="IZ198" t="str">
            <v>#N/A N/A</v>
          </cell>
          <cell r="JA198" t="str">
            <v>#N/A N/A</v>
          </cell>
          <cell r="JB198" t="str">
            <v>#N/A N/A</v>
          </cell>
          <cell r="JC198" t="str">
            <v>#N/A N/A</v>
          </cell>
          <cell r="JD198">
            <v>20.668458938598633</v>
          </cell>
          <cell r="JE198">
            <v>18.305622</v>
          </cell>
          <cell r="JF198">
            <v>17.426513</v>
          </cell>
          <cell r="JG198">
            <v>0</v>
          </cell>
          <cell r="JH198">
            <v>0</v>
          </cell>
          <cell r="JI198">
            <v>3.7846120000000001</v>
          </cell>
          <cell r="JJ198">
            <v>2.873678</v>
          </cell>
          <cell r="JK198">
            <v>0.924655</v>
          </cell>
          <cell r="JL198">
            <v>0</v>
          </cell>
          <cell r="JM198" t="str">
            <v>#N/A N/A</v>
          </cell>
          <cell r="JN198" t="str">
            <v>#N/A N/A</v>
          </cell>
          <cell r="JO198" t="str">
            <v>#N/A N/A</v>
          </cell>
          <cell r="JP198" t="str">
            <v>#N/A N/A</v>
          </cell>
          <cell r="JQ198" t="str">
            <v>#N/A N/A</v>
          </cell>
          <cell r="JR198" t="str">
            <v>#N/A N/A</v>
          </cell>
          <cell r="JS198">
            <v>26.039048552513123</v>
          </cell>
          <cell r="JT198">
            <v>37.427831000000005</v>
          </cell>
          <cell r="JU198">
            <v>32.18065</v>
          </cell>
          <cell r="JV198">
            <v>14.988339999999999</v>
          </cell>
          <cell r="JW198">
            <v>6.9517030000000002</v>
          </cell>
          <cell r="JX198">
            <v>11.067564000000001</v>
          </cell>
          <cell r="JY198">
            <v>9.8035770000000007</v>
          </cell>
          <cell r="JZ198">
            <v>3.7040959999999998</v>
          </cell>
          <cell r="KA198">
            <v>3.2132800000000001</v>
          </cell>
          <cell r="KB198" t="str">
            <v>#N/A N/A</v>
          </cell>
          <cell r="KC198" t="str">
            <v>#N/A N/A</v>
          </cell>
          <cell r="KD198" t="str">
            <v>#N/A N/A</v>
          </cell>
          <cell r="KE198" t="str">
            <v>#N/A N/A</v>
          </cell>
          <cell r="KF198" t="str">
            <v>#N/A N/A</v>
          </cell>
          <cell r="KG198" t="str">
            <v>#N/A N/A</v>
          </cell>
          <cell r="KH198">
            <v>0</v>
          </cell>
          <cell r="KI198">
            <v>0</v>
          </cell>
          <cell r="KJ198">
            <v>0</v>
          </cell>
          <cell r="KK198">
            <v>0</v>
          </cell>
          <cell r="KL198">
            <v>0</v>
          </cell>
          <cell r="KM198">
            <v>0</v>
          </cell>
          <cell r="KN198">
            <v>0</v>
          </cell>
          <cell r="KO198">
            <v>0</v>
          </cell>
          <cell r="KP198">
            <v>0</v>
          </cell>
          <cell r="KQ198" t="str">
            <v>#N/A N/A</v>
          </cell>
          <cell r="KR198" t="str">
            <v>#N/A N/A</v>
          </cell>
          <cell r="KS198" t="str">
            <v>#N/A N/A</v>
          </cell>
          <cell r="KT198" t="str">
            <v>#N/A N/A</v>
          </cell>
          <cell r="KU198" t="str">
            <v>#N/A N/A</v>
          </cell>
          <cell r="KV198" t="str">
            <v>#N/A N/A</v>
          </cell>
          <cell r="KW198">
            <v>40.572090148925781</v>
          </cell>
          <cell r="KX198">
            <v>18.963439000000008</v>
          </cell>
          <cell r="KY198">
            <v>1.8843639999999766</v>
          </cell>
          <cell r="KZ198">
            <v>12.21070499999999</v>
          </cell>
          <cell r="LA198">
            <v>15.85180600000001</v>
          </cell>
          <cell r="LB198">
            <v>11.673840000000013</v>
          </cell>
          <cell r="LC198">
            <v>7.3357120000000009</v>
          </cell>
          <cell r="LD198">
            <v>18.274145000000004</v>
          </cell>
          <cell r="LE198">
            <v>16.64911699999999</v>
          </cell>
          <cell r="LF198" t="str">
            <v>#N/A N/A</v>
          </cell>
          <cell r="LG198" t="str">
            <v>#N/A N/A</v>
          </cell>
          <cell r="LH198" t="str">
            <v>#N/A N/A</v>
          </cell>
          <cell r="LI198" t="str">
            <v>#N/A N/A</v>
          </cell>
          <cell r="LJ198" t="str">
            <v>#N/A N/A</v>
          </cell>
          <cell r="LK198" t="str">
            <v>#N/A N/A</v>
          </cell>
          <cell r="LL198">
            <v>-0.88234502077102661</v>
          </cell>
          <cell r="LM198">
            <v>-0.50931499999999996</v>
          </cell>
          <cell r="LN198">
            <v>-1.029428</v>
          </cell>
          <cell r="LO198">
            <v>-0.374581</v>
          </cell>
          <cell r="LP198">
            <v>-7.1439000000000002E-2</v>
          </cell>
          <cell r="LQ198">
            <v>0</v>
          </cell>
          <cell r="LR198">
            <v>-8.4579000000000001E-2</v>
          </cell>
          <cell r="LS198">
            <v>-9.226899999999999E-2</v>
          </cell>
          <cell r="LT198">
            <v>-8.6507000000000001E-2</v>
          </cell>
          <cell r="LU198" t="str">
            <v>#N/A N/A</v>
          </cell>
          <cell r="LV198" t="str">
            <v>#N/A N/A</v>
          </cell>
          <cell r="LW198" t="str">
            <v>#N/A N/A</v>
          </cell>
          <cell r="LX198" t="str">
            <v>#N/A N/A</v>
          </cell>
          <cell r="LY198" t="str">
            <v>#N/A N/A</v>
          </cell>
          <cell r="LZ198" t="str">
            <v>#N/A N/A</v>
          </cell>
          <cell r="MA198">
            <v>0.86752599477767944</v>
          </cell>
          <cell r="MB198">
            <v>0.800481</v>
          </cell>
          <cell r="MC198">
            <v>1.3570179999999998</v>
          </cell>
          <cell r="MD198">
            <v>1.2341419999999999</v>
          </cell>
          <cell r="ME198">
            <v>5.4572999999999997E-2</v>
          </cell>
          <cell r="MF198">
            <v>0.220219</v>
          </cell>
          <cell r="MG198">
            <v>0.23411899999999999</v>
          </cell>
          <cell r="MH198">
            <v>0.12807299999999999</v>
          </cell>
          <cell r="MI198">
            <v>0.108391</v>
          </cell>
          <cell r="MJ198" t="str">
            <v>#N/A N/A</v>
          </cell>
          <cell r="MK198" t="str">
            <v>#N/A N/A</v>
          </cell>
          <cell r="ML198" t="str">
            <v>#N/A N/A</v>
          </cell>
          <cell r="MM198" t="str">
            <v>#N/A N/A</v>
          </cell>
          <cell r="MN198" t="str">
            <v>#N/A N/A</v>
          </cell>
          <cell r="MO198" t="str">
            <v>#N/A N/A</v>
          </cell>
          <cell r="MP198" t="str">
            <v>#N/A N/A</v>
          </cell>
          <cell r="MQ198">
            <v>0</v>
          </cell>
          <cell r="MR198" t="str">
            <v>#N/A N/A</v>
          </cell>
          <cell r="MS198" t="str">
            <v>#N/A N/A</v>
          </cell>
          <cell r="MT198">
            <v>1.0629999999999999E-2</v>
          </cell>
          <cell r="MU198" t="str">
            <v>#N/A N/A</v>
          </cell>
          <cell r="MV198" t="str">
            <v>#N/A N/A</v>
          </cell>
          <cell r="MW198" t="str">
            <v>#N/A N/A</v>
          </cell>
          <cell r="MX198" t="str">
            <v>#N/A N/A</v>
          </cell>
          <cell r="MY198" t="str">
            <v>#N/A N/A</v>
          </cell>
          <cell r="MZ198" t="str">
            <v>#N/A N/A</v>
          </cell>
          <cell r="NA198" t="str">
            <v>#N/A N/A</v>
          </cell>
          <cell r="NB198" t="str">
            <v>#N/A N/A</v>
          </cell>
          <cell r="NC198" t="str">
            <v>#N/A N/A</v>
          </cell>
          <cell r="ND198" t="str">
            <v>#N/A N/A</v>
          </cell>
          <cell r="NE198">
            <v>0</v>
          </cell>
          <cell r="NF198">
            <v>0</v>
          </cell>
          <cell r="NG198">
            <v>0</v>
          </cell>
          <cell r="NH198">
            <v>0</v>
          </cell>
          <cell r="NI198">
            <v>0</v>
          </cell>
          <cell r="NJ198">
            <v>0</v>
          </cell>
          <cell r="NK198">
            <v>0</v>
          </cell>
          <cell r="NL198">
            <v>0</v>
          </cell>
          <cell r="NM198">
            <v>0</v>
          </cell>
          <cell r="NN198" t="str">
            <v>#N/A N/A</v>
          </cell>
          <cell r="NO198" t="str">
            <v>#N/A N/A</v>
          </cell>
          <cell r="NP198" t="str">
            <v>#N/A N/A</v>
          </cell>
          <cell r="NQ198" t="str">
            <v>#N/A N/A</v>
          </cell>
          <cell r="NR198" t="str">
            <v>#N/A N/A</v>
          </cell>
          <cell r="NS198" t="str">
            <v>#N/A N/A</v>
          </cell>
          <cell r="NT198">
            <v>0.65521001815795898</v>
          </cell>
          <cell r="NU198">
            <v>0.81389099999999992</v>
          </cell>
          <cell r="NV198">
            <v>0.87230399999999997</v>
          </cell>
          <cell r="NW198">
            <v>1.0203759999999999</v>
          </cell>
          <cell r="NX198">
            <v>0.46107299999999996</v>
          </cell>
          <cell r="NY198">
            <v>0.30391599999999996</v>
          </cell>
          <cell r="NZ198">
            <v>0.18248699999999998</v>
          </cell>
          <cell r="OA198">
            <v>0.14995799999999998</v>
          </cell>
          <cell r="OB198">
            <v>0.14160399999999998</v>
          </cell>
          <cell r="OC198" t="str">
            <v>#N/A N/A</v>
          </cell>
          <cell r="OD198" t="str">
            <v>USD</v>
          </cell>
        </row>
        <row r="199">
          <cell r="C199" t="str">
            <v>GLADSTONE INVEST</v>
          </cell>
          <cell r="D199" t="str">
            <v>#N/A N/A</v>
          </cell>
          <cell r="E199" t="str">
            <v>#N/A N/A</v>
          </cell>
          <cell r="F199" t="str">
            <v>#N/A N/A</v>
          </cell>
          <cell r="G199" t="str">
            <v>#N/A N/A</v>
          </cell>
          <cell r="H199">
            <v>7.5412549999999996</v>
          </cell>
          <cell r="I199">
            <v>13.382308</v>
          </cell>
          <cell r="J199">
            <v>13.900769</v>
          </cell>
          <cell r="K199">
            <v>25.812000000000001</v>
          </cell>
          <cell r="L199">
            <v>20.785</v>
          </cell>
          <cell r="M199">
            <v>26.064</v>
          </cell>
          <cell r="N199">
            <v>21.242000000000001</v>
          </cell>
          <cell r="O199">
            <v>30.538</v>
          </cell>
          <cell r="P199">
            <v>36.264000000000003</v>
          </cell>
          <cell r="Q199">
            <v>41.643000000000001</v>
          </cell>
          <cell r="R199">
            <v>50.954999999999998</v>
          </cell>
          <cell r="S199" t="str">
            <v>#N/A N/A</v>
          </cell>
          <cell r="T199" t="str">
            <v>#N/A N/A</v>
          </cell>
          <cell r="U199" t="str">
            <v>#N/A N/A</v>
          </cell>
          <cell r="V199" t="str">
            <v>#N/A N/A</v>
          </cell>
          <cell r="W199" t="str">
            <v>#N/A N/A</v>
          </cell>
          <cell r="X199" t="str">
            <v>#N/A N/A</v>
          </cell>
          <cell r="Y199" t="str">
            <v>#N/A N/A</v>
          </cell>
          <cell r="Z199" t="str">
            <v>#N/A N/A</v>
          </cell>
          <cell r="AA199" t="str">
            <v>#N/A N/A</v>
          </cell>
          <cell r="AB199" t="str">
            <v>#N/A N/A</v>
          </cell>
          <cell r="AC199" t="str">
            <v>#N/A N/A</v>
          </cell>
          <cell r="AD199" t="str">
            <v>#N/A N/A</v>
          </cell>
          <cell r="AE199" t="str">
            <v>#N/A N/A</v>
          </cell>
          <cell r="AF199" t="str">
            <v>#N/A N/A</v>
          </cell>
          <cell r="AG199" t="str">
            <v>#N/A N/A</v>
          </cell>
          <cell r="AH199" t="str">
            <v>#N/A N/A</v>
          </cell>
          <cell r="AI199" t="str">
            <v>#N/A N/A</v>
          </cell>
          <cell r="AJ199" t="str">
            <v>#N/A N/A</v>
          </cell>
          <cell r="AK199" t="str">
            <v>#N/A N/A</v>
          </cell>
          <cell r="AL199">
            <v>6.0546750000000005</v>
          </cell>
          <cell r="AM199">
            <v>8.1098440000000007</v>
          </cell>
          <cell r="AN199">
            <v>6.792224</v>
          </cell>
          <cell r="AO199">
            <v>-6.1</v>
          </cell>
          <cell r="AP199">
            <v>-9.0830000000000002</v>
          </cell>
          <cell r="AQ199">
            <v>17.14</v>
          </cell>
          <cell r="AR199">
            <v>22.734000000000002</v>
          </cell>
          <cell r="AS199">
            <v>18.405999999999999</v>
          </cell>
          <cell r="AT199">
            <v>0.74600000000000022</v>
          </cell>
          <cell r="AU199">
            <v>53.753</v>
          </cell>
          <cell r="AV199">
            <v>29.007999999999999</v>
          </cell>
          <cell r="AW199" t="str">
            <v>#N/A N/A</v>
          </cell>
          <cell r="AX199" t="str">
            <v>#N/A N/A</v>
          </cell>
          <cell r="AY199" t="str">
            <v>#N/A N/A</v>
          </cell>
          <cell r="AZ199" t="str">
            <v>#N/A N/A</v>
          </cell>
          <cell r="BA199">
            <v>6.054297</v>
          </cell>
          <cell r="BB199">
            <v>7.2684039999999994</v>
          </cell>
          <cell r="BC199">
            <v>-0.94116099999999991</v>
          </cell>
          <cell r="BD199">
            <v>-11.449</v>
          </cell>
          <cell r="BE199">
            <v>-11.071</v>
          </cell>
          <cell r="BF199">
            <v>16.439</v>
          </cell>
          <cell r="BG199">
            <v>21.965999999999998</v>
          </cell>
          <cell r="BH199">
            <v>17.279</v>
          </cell>
          <cell r="BI199">
            <v>-1.329</v>
          </cell>
          <cell r="BJ199">
            <v>50.213999999999999</v>
          </cell>
          <cell r="BK199">
            <v>24.853999999999999</v>
          </cell>
          <cell r="BL199" t="str">
            <v>#N/A N/A</v>
          </cell>
          <cell r="BM199" t="str">
            <v>#N/A N/A</v>
          </cell>
          <cell r="BN199" t="str">
            <v>#N/A N/A</v>
          </cell>
          <cell r="BO199" t="str">
            <v>#N/A N/A</v>
          </cell>
          <cell r="BP199">
            <v>7.1406709999999993</v>
          </cell>
          <cell r="BQ199">
            <v>17.255928999999998</v>
          </cell>
          <cell r="BR199">
            <v>27.845883999999998</v>
          </cell>
          <cell r="BS199">
            <v>25.244999999999997</v>
          </cell>
          <cell r="BT199">
            <v>19.817</v>
          </cell>
          <cell r="BU199">
            <v>15.722</v>
          </cell>
          <cell r="BV199">
            <v>19.587999999999997</v>
          </cell>
          <cell r="BW199">
            <v>24.797999999999998</v>
          </cell>
          <cell r="BX199">
            <v>30.459999999999997</v>
          </cell>
          <cell r="BY199">
            <v>36.684999999999995</v>
          </cell>
          <cell r="BZ199">
            <v>46.396999999999998</v>
          </cell>
          <cell r="CA199" t="str">
            <v>#N/A N/A</v>
          </cell>
          <cell r="CB199" t="str">
            <v>#N/A N/A</v>
          </cell>
          <cell r="CC199" t="str">
            <v>#N/A N/A</v>
          </cell>
          <cell r="CD199" t="str">
            <v>#N/A N/A</v>
          </cell>
          <cell r="CE199" t="str">
            <v>#N/A N/A</v>
          </cell>
          <cell r="CF199" t="str">
            <v>#N/A N/A</v>
          </cell>
          <cell r="CG199" t="str">
            <v>#N/A N/A</v>
          </cell>
          <cell r="CH199" t="str">
            <v>#N/A N/A</v>
          </cell>
          <cell r="CI199" t="str">
            <v>#N/A N/A</v>
          </cell>
          <cell r="CJ199" t="str">
            <v>#N/A N/A</v>
          </cell>
          <cell r="CK199" t="str">
            <v>#N/A N/A</v>
          </cell>
          <cell r="CL199" t="str">
            <v>#N/A N/A</v>
          </cell>
          <cell r="CM199" t="str">
            <v>#N/A N/A</v>
          </cell>
          <cell r="CN199" t="str">
            <v>#N/A N/A</v>
          </cell>
          <cell r="CO199" t="str">
            <v>#N/A N/A</v>
          </cell>
          <cell r="CP199" t="str">
            <v>#N/A N/A</v>
          </cell>
          <cell r="CQ199" t="str">
            <v>#N/A N/A</v>
          </cell>
          <cell r="CR199" t="str">
            <v>#N/A N/A</v>
          </cell>
          <cell r="CS199" t="str">
            <v>#N/A N/A</v>
          </cell>
          <cell r="CT199">
            <v>6.054297</v>
          </cell>
          <cell r="CU199">
            <v>7.2684040000000003</v>
          </cell>
          <cell r="CV199">
            <v>-0.94116100000000003</v>
          </cell>
          <cell r="CW199">
            <v>-11.449</v>
          </cell>
          <cell r="CX199">
            <v>-11.071</v>
          </cell>
          <cell r="CY199">
            <v>16.439</v>
          </cell>
          <cell r="CZ199">
            <v>21.966000000000001</v>
          </cell>
          <cell r="DA199">
            <v>17.279</v>
          </cell>
          <cell r="DB199">
            <v>-1.329</v>
          </cell>
          <cell r="DC199">
            <v>50.213999999999999</v>
          </cell>
          <cell r="DD199">
            <v>24.853999999999999</v>
          </cell>
          <cell r="DE199" t="str">
            <v>#N/A N/A</v>
          </cell>
          <cell r="DF199" t="str">
            <v>#N/A N/A</v>
          </cell>
          <cell r="DG199" t="str">
            <v>#N/A N/A</v>
          </cell>
          <cell r="DH199" t="str">
            <v>#N/A N/A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 t="str">
            <v>#N/A N/A</v>
          </cell>
          <cell r="DU199" t="str">
            <v>#N/A N/A</v>
          </cell>
          <cell r="DV199" t="str">
            <v>#N/A N/A</v>
          </cell>
          <cell r="DW199" t="str">
            <v>#N/A N/A</v>
          </cell>
          <cell r="DX199">
            <v>6.054297</v>
          </cell>
          <cell r="DY199">
            <v>7.2684039999999994</v>
          </cell>
          <cell r="DZ199">
            <v>-0.94116099999999991</v>
          </cell>
          <cell r="EA199">
            <v>-11.449</v>
          </cell>
          <cell r="EB199">
            <v>-11.071</v>
          </cell>
          <cell r="EC199">
            <v>16.439</v>
          </cell>
          <cell r="ED199">
            <v>21.965999999999998</v>
          </cell>
          <cell r="EE199">
            <v>17.279</v>
          </cell>
          <cell r="EF199">
            <v>-1.329</v>
          </cell>
          <cell r="EG199">
            <v>50.213999999999999</v>
          </cell>
          <cell r="EH199">
            <v>24.853999999999999</v>
          </cell>
          <cell r="EI199" t="str">
            <v>#N/A N/A</v>
          </cell>
          <cell r="EJ199" t="str">
            <v>#N/A N/A</v>
          </cell>
          <cell r="EK199" t="str">
            <v>#N/A N/A</v>
          </cell>
          <cell r="EL199" t="str">
            <v>#N/A N/A</v>
          </cell>
          <cell r="EM199">
            <v>75.67260499999999</v>
          </cell>
          <cell r="EN199">
            <v>37.788941000000001</v>
          </cell>
          <cell r="EO199">
            <v>9.3601539999999996</v>
          </cell>
          <cell r="EP199">
            <v>7.2359999999999998</v>
          </cell>
          <cell r="EQ199">
            <v>87.716999999999999</v>
          </cell>
          <cell r="ER199">
            <v>80.58</v>
          </cell>
          <cell r="ES199">
            <v>91.545999999999992</v>
          </cell>
          <cell r="ET199">
            <v>85.903999999999996</v>
          </cell>
          <cell r="EU199">
            <v>4.5529999999999999</v>
          </cell>
          <cell r="EV199">
            <v>4.9209999999999994</v>
          </cell>
          <cell r="EW199">
            <v>4.4809999999999999</v>
          </cell>
          <cell r="EX199" t="str">
            <v>#N/A N/A</v>
          </cell>
          <cell r="EY199" t="str">
            <v>#N/A N/A</v>
          </cell>
          <cell r="EZ199" t="str">
            <v>#N/A N/A</v>
          </cell>
          <cell r="FA199" t="str">
            <v>#N/A N/A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4.4989999999999997</v>
          </cell>
          <cell r="FH199">
            <v>1.9279999999999999</v>
          </cell>
          <cell r="FI199">
            <v>0.626</v>
          </cell>
          <cell r="FJ199">
            <v>5.3140000000000001</v>
          </cell>
          <cell r="FK199">
            <v>0.26</v>
          </cell>
          <cell r="FL199">
            <v>1.107</v>
          </cell>
          <cell r="FM199" t="str">
            <v>#N/A N/A</v>
          </cell>
          <cell r="FN199" t="str">
            <v>#N/A N/A</v>
          </cell>
          <cell r="FO199" t="str">
            <v>#N/A N/A</v>
          </cell>
          <cell r="FP199" t="str">
            <v>#N/A N/A</v>
          </cell>
          <cell r="FQ199">
            <v>0.76138799999999995</v>
          </cell>
          <cell r="FR199">
            <v>1.30609</v>
          </cell>
          <cell r="FS199">
            <v>1.661724</v>
          </cell>
          <cell r="FT199">
            <v>1.5</v>
          </cell>
          <cell r="FU199">
            <v>1.234</v>
          </cell>
          <cell r="FV199">
            <v>0.73699999999999999</v>
          </cell>
          <cell r="FW199">
            <v>1.25</v>
          </cell>
          <cell r="FX199">
            <v>1.3089999999999999</v>
          </cell>
          <cell r="FY199">
            <v>1.2889999999999999</v>
          </cell>
          <cell r="FZ199">
            <v>1.867</v>
          </cell>
          <cell r="GA199">
            <v>2.79</v>
          </cell>
          <cell r="GB199" t="str">
            <v>#N/A N/A</v>
          </cell>
          <cell r="GC199" t="str">
            <v>#N/A N/A</v>
          </cell>
          <cell r="GD199" t="str">
            <v>#N/A N/A</v>
          </cell>
          <cell r="GE199" t="str">
            <v>#N/A N/A</v>
          </cell>
          <cell r="GF199" t="str">
            <v>#N/A N/A</v>
          </cell>
          <cell r="GG199" t="str">
            <v>#N/A N/A</v>
          </cell>
          <cell r="GH199" t="str">
            <v>#N/A N/A</v>
          </cell>
          <cell r="GI199" t="str">
            <v>#N/A N/A</v>
          </cell>
          <cell r="GJ199" t="str">
            <v>#N/A N/A</v>
          </cell>
          <cell r="GK199" t="str">
            <v>#N/A N/A</v>
          </cell>
          <cell r="GL199" t="str">
            <v>#N/A N/A</v>
          </cell>
          <cell r="GM199" t="str">
            <v>#N/A N/A</v>
          </cell>
          <cell r="GN199" t="str">
            <v>#N/A N/A</v>
          </cell>
          <cell r="GO199" t="str">
            <v>#N/A N/A</v>
          </cell>
          <cell r="GP199" t="str">
            <v>#N/A N/A</v>
          </cell>
          <cell r="GQ199" t="str">
            <v>#N/A N/A</v>
          </cell>
          <cell r="GR199" t="str">
            <v>#N/A N/A</v>
          </cell>
          <cell r="GS199" t="str">
            <v>#N/A N/A</v>
          </cell>
          <cell r="GT199" t="str">
            <v>#N/A N/A</v>
          </cell>
          <cell r="GU199" t="str">
            <v>#N/A N/A</v>
          </cell>
          <cell r="GV199" t="str">
            <v>#N/A N/A</v>
          </cell>
          <cell r="GW199" t="str">
            <v>#N/A N/A</v>
          </cell>
          <cell r="GX199" t="str">
            <v>#N/A N/A</v>
          </cell>
          <cell r="GY199" t="str">
            <v>#N/A N/A</v>
          </cell>
          <cell r="GZ199" t="str">
            <v>#N/A N/A</v>
          </cell>
          <cell r="HA199" t="str">
            <v>#N/A N/A</v>
          </cell>
          <cell r="HB199" t="str">
            <v>#N/A N/A</v>
          </cell>
          <cell r="HC199" t="str">
            <v>#N/A N/A</v>
          </cell>
          <cell r="HD199" t="str">
            <v>#N/A N/A</v>
          </cell>
          <cell r="HE199" t="str">
            <v>#N/A N/A</v>
          </cell>
          <cell r="HF199" t="str">
            <v>#N/A N/A</v>
          </cell>
          <cell r="HG199" t="str">
            <v>#N/A N/A</v>
          </cell>
          <cell r="HH199" t="str">
            <v>#N/A N/A</v>
          </cell>
          <cell r="HI199" t="str">
            <v>#N/A N/A</v>
          </cell>
          <cell r="HJ199">
            <v>0</v>
          </cell>
          <cell r="HK199">
            <v>0</v>
          </cell>
          <cell r="HL199">
            <v>0</v>
          </cell>
          <cell r="HM199">
            <v>0</v>
          </cell>
          <cell r="HN199">
            <v>0</v>
          </cell>
          <cell r="HO199">
            <v>0</v>
          </cell>
          <cell r="HP199" t="str">
            <v>#N/A N/A</v>
          </cell>
          <cell r="HQ199" t="str">
            <v>#N/A N/A</v>
          </cell>
          <cell r="HR199" t="str">
            <v>#N/A N/A</v>
          </cell>
          <cell r="HS199" t="str">
            <v>#N/A N/A</v>
          </cell>
          <cell r="HT199" t="str">
            <v>#N/A N/A</v>
          </cell>
          <cell r="HU199" t="str">
            <v>#N/A N/A</v>
          </cell>
          <cell r="HV199" t="str">
            <v>#N/A N/A</v>
          </cell>
          <cell r="HW199" t="str">
            <v>#N/A N/A</v>
          </cell>
          <cell r="HX199" t="str">
            <v>#N/A N/A</v>
          </cell>
          <cell r="HY199">
            <v>230.32380699999999</v>
          </cell>
          <cell r="HZ199">
            <v>323.590215</v>
          </cell>
          <cell r="IA199">
            <v>352.293092</v>
          </cell>
          <cell r="IB199">
            <v>326.84299999999996</v>
          </cell>
          <cell r="IC199">
            <v>297.161</v>
          </cell>
          <cell r="ID199">
            <v>241.10899999999998</v>
          </cell>
          <cell r="IE199">
            <v>325.29699999999997</v>
          </cell>
          <cell r="IF199">
            <v>379.803</v>
          </cell>
          <cell r="IG199">
            <v>330.69399999999996</v>
          </cell>
          <cell r="IH199">
            <v>483.52099999999996</v>
          </cell>
          <cell r="II199">
            <v>506.26</v>
          </cell>
          <cell r="IJ199" t="str">
            <v>#N/A N/A</v>
          </cell>
          <cell r="IK199" t="str">
            <v>#N/A N/A</v>
          </cell>
          <cell r="IL199" t="str">
            <v>#N/A N/A</v>
          </cell>
          <cell r="IM199" t="str">
            <v>#N/A N/A</v>
          </cell>
          <cell r="IN199" t="str">
            <v>#N/A N/A</v>
          </cell>
          <cell r="IO199" t="str">
            <v>#N/A N/A</v>
          </cell>
          <cell r="IP199" t="str">
            <v>#N/A N/A</v>
          </cell>
          <cell r="IQ199" t="str">
            <v>#N/A N/A</v>
          </cell>
          <cell r="IR199" t="str">
            <v>#N/A N/A</v>
          </cell>
          <cell r="IS199" t="str">
            <v>#N/A N/A</v>
          </cell>
          <cell r="IT199" t="str">
            <v>#N/A N/A</v>
          </cell>
          <cell r="IU199" t="str">
            <v>#N/A N/A</v>
          </cell>
          <cell r="IV199" t="str">
            <v>#N/A N/A</v>
          </cell>
          <cell r="IW199" t="str">
            <v>#N/A N/A</v>
          </cell>
          <cell r="IX199" t="str">
            <v>#N/A N/A</v>
          </cell>
          <cell r="IY199" t="str">
            <v>#N/A N/A</v>
          </cell>
          <cell r="IZ199" t="str">
            <v>#N/A N/A</v>
          </cell>
          <cell r="JA199" t="str">
            <v>#N/A N/A</v>
          </cell>
          <cell r="JB199" t="str">
            <v>#N/A N/A</v>
          </cell>
          <cell r="JC199">
            <v>0</v>
          </cell>
          <cell r="JD199">
            <v>100</v>
          </cell>
          <cell r="JE199">
            <v>144.83449999999999</v>
          </cell>
          <cell r="JF199">
            <v>110.265</v>
          </cell>
          <cell r="JG199">
            <v>102.812</v>
          </cell>
          <cell r="JH199">
            <v>40</v>
          </cell>
          <cell r="JI199">
            <v>76.004999999999995</v>
          </cell>
          <cell r="JJ199">
            <v>94.87</v>
          </cell>
          <cell r="JK199">
            <v>66.700999999999993</v>
          </cell>
          <cell r="JL199">
            <v>205.29599999999999</v>
          </cell>
          <cell r="JM199">
            <v>221.74599999999998</v>
          </cell>
          <cell r="JN199" t="str">
            <v>#N/A N/A</v>
          </cell>
          <cell r="JO199" t="str">
            <v>#N/A N/A</v>
          </cell>
          <cell r="JP199" t="str">
            <v>#N/A N/A</v>
          </cell>
          <cell r="JQ199" t="str">
            <v>#N/A N/A</v>
          </cell>
          <cell r="JR199">
            <v>0.48210999999999998</v>
          </cell>
          <cell r="JS199">
            <v>100.77170599999999</v>
          </cell>
          <cell r="JT199">
            <v>145.84814299999999</v>
          </cell>
          <cell r="JU199">
            <v>112.041</v>
          </cell>
          <cell r="JV199">
            <v>104.18299999999999</v>
          </cell>
          <cell r="JW199">
            <v>42.28</v>
          </cell>
          <cell r="JX199">
            <v>118.08099999999999</v>
          </cell>
          <cell r="JY199">
            <v>138.84</v>
          </cell>
          <cell r="JZ199">
            <v>109.857</v>
          </cell>
          <cell r="KA199">
            <v>210.09199999999998</v>
          </cell>
          <cell r="KB199">
            <v>227.238</v>
          </cell>
          <cell r="KC199" t="str">
            <v>#N/A N/A</v>
          </cell>
          <cell r="KD199" t="str">
            <v>#N/A N/A</v>
          </cell>
          <cell r="KE199" t="str">
            <v>#N/A N/A</v>
          </cell>
          <cell r="KF199" t="str">
            <v>#N/A N/A</v>
          </cell>
          <cell r="KG199">
            <v>0</v>
          </cell>
          <cell r="KH199">
            <v>0</v>
          </cell>
          <cell r="KI199">
            <v>0</v>
          </cell>
          <cell r="KJ199">
            <v>0</v>
          </cell>
          <cell r="KK199">
            <v>0</v>
          </cell>
          <cell r="KL199">
            <v>0</v>
          </cell>
          <cell r="KM199">
            <v>0</v>
          </cell>
          <cell r="KN199">
            <v>0</v>
          </cell>
          <cell r="KO199">
            <v>0</v>
          </cell>
          <cell r="KP199">
            <v>0</v>
          </cell>
          <cell r="KQ199">
            <v>0</v>
          </cell>
          <cell r="KR199" t="str">
            <v>#N/A N/A</v>
          </cell>
          <cell r="KS199" t="str">
            <v>#N/A N/A</v>
          </cell>
          <cell r="KT199" t="str">
            <v>#N/A N/A</v>
          </cell>
          <cell r="KU199" t="str">
            <v>#N/A N/A</v>
          </cell>
          <cell r="KV199">
            <v>229.84169699999995</v>
          </cell>
          <cell r="KW199">
            <v>222.81850899999998</v>
          </cell>
          <cell r="KX199">
            <v>206.44494899999995</v>
          </cell>
          <cell r="KY199">
            <v>214.80199999999996</v>
          </cell>
          <cell r="KZ199">
            <v>192.97799999999998</v>
          </cell>
          <cell r="LA199">
            <v>198.82899999999998</v>
          </cell>
          <cell r="LB199">
            <v>207.21599999999998</v>
          </cell>
          <cell r="LC199">
            <v>240.96299999999997</v>
          </cell>
          <cell r="LD199">
            <v>220.83700000000002</v>
          </cell>
          <cell r="LE199">
            <v>273.42900000000003</v>
          </cell>
          <cell r="LF199">
            <v>279.02199999999999</v>
          </cell>
          <cell r="LG199" t="str">
            <v>#N/A N/A</v>
          </cell>
          <cell r="LH199" t="str">
            <v>#N/A N/A</v>
          </cell>
          <cell r="LI199" t="str">
            <v>#N/A N/A</v>
          </cell>
          <cell r="LJ199" t="str">
            <v>#N/A N/A</v>
          </cell>
          <cell r="LK199">
            <v>0</v>
          </cell>
          <cell r="LL199">
            <v>0</v>
          </cell>
          <cell r="LM199">
            <v>0</v>
          </cell>
          <cell r="LN199">
            <v>0</v>
          </cell>
          <cell r="LO199">
            <v>0</v>
          </cell>
          <cell r="LP199">
            <v>0</v>
          </cell>
          <cell r="LQ199">
            <v>0</v>
          </cell>
          <cell r="LR199">
            <v>0</v>
          </cell>
          <cell r="LS199">
            <v>0</v>
          </cell>
          <cell r="LT199">
            <v>0</v>
          </cell>
          <cell r="LU199">
            <v>0</v>
          </cell>
          <cell r="LV199" t="str">
            <v>#N/A N/A</v>
          </cell>
          <cell r="LW199" t="str">
            <v>#N/A N/A</v>
          </cell>
          <cell r="LX199" t="str">
            <v>#N/A N/A</v>
          </cell>
          <cell r="LY199" t="str">
            <v>#N/A N/A</v>
          </cell>
          <cell r="LZ199">
            <v>3.7799999999999997E-4</v>
          </cell>
          <cell r="MA199">
            <v>0.36026199999999997</v>
          </cell>
          <cell r="MB199">
            <v>7.3674859999999995</v>
          </cell>
          <cell r="MC199">
            <v>5.4279999999999999</v>
          </cell>
          <cell r="MD199">
            <v>2.1819999999999999</v>
          </cell>
          <cell r="ME199">
            <v>0.76200000000000001</v>
          </cell>
          <cell r="MF199">
            <v>0.77699999999999991</v>
          </cell>
          <cell r="MG199">
            <v>1.079</v>
          </cell>
          <cell r="MH199">
            <v>1.952</v>
          </cell>
          <cell r="MI199">
            <v>3.31</v>
          </cell>
          <cell r="MJ199">
            <v>3.6789999999999998</v>
          </cell>
          <cell r="MK199" t="str">
            <v>#N/A N/A</v>
          </cell>
          <cell r="ML199" t="str">
            <v>#N/A N/A</v>
          </cell>
          <cell r="MM199" t="str">
            <v>#N/A N/A</v>
          </cell>
          <cell r="MN199" t="str">
            <v>#N/A N/A</v>
          </cell>
          <cell r="MO199" t="str">
            <v>#N/A N/A</v>
          </cell>
          <cell r="MP199" t="str">
            <v>#N/A N/A</v>
          </cell>
          <cell r="MQ199" t="str">
            <v>#N/A N/A</v>
          </cell>
          <cell r="MR199" t="str">
            <v>#N/A N/A</v>
          </cell>
          <cell r="MS199" t="str">
            <v>#N/A N/A</v>
          </cell>
          <cell r="MT199" t="str">
            <v>#N/A N/A</v>
          </cell>
          <cell r="MU199" t="str">
            <v>#N/A N/A</v>
          </cell>
          <cell r="MV199" t="str">
            <v>#N/A N/A</v>
          </cell>
          <cell r="MW199" t="str">
            <v>#N/A N/A</v>
          </cell>
          <cell r="MX199" t="str">
            <v>#N/A N/A</v>
          </cell>
          <cell r="MY199" t="str">
            <v>#N/A N/A</v>
          </cell>
          <cell r="MZ199" t="str">
            <v>#N/A N/A</v>
          </cell>
          <cell r="NA199" t="str">
            <v>#N/A N/A</v>
          </cell>
          <cell r="NB199" t="str">
            <v>#N/A N/A</v>
          </cell>
          <cell r="NC199" t="str">
            <v>#N/A N/A</v>
          </cell>
          <cell r="ND199">
            <v>-6.4584389999999994</v>
          </cell>
          <cell r="NE199">
            <v>-14.158885</v>
          </cell>
          <cell r="NF199">
            <v>-15.400891</v>
          </cell>
          <cell r="NG199">
            <v>-20.756</v>
          </cell>
          <cell r="NH199">
            <v>-10.597999999999999</v>
          </cell>
          <cell r="NI199">
            <v>-10.597999999999999</v>
          </cell>
          <cell r="NJ199">
            <v>-13.578999999999999</v>
          </cell>
          <cell r="NK199">
            <v>-14.546999999999999</v>
          </cell>
          <cell r="NL199">
            <v>-18.797000000000001</v>
          </cell>
          <cell r="NM199">
            <v>-20.584</v>
          </cell>
          <cell r="NN199">
            <v>-22.702999999999999</v>
          </cell>
          <cell r="NO199" t="str">
            <v>#N/A N/A</v>
          </cell>
          <cell r="NP199" t="str">
            <v>#N/A N/A</v>
          </cell>
          <cell r="NQ199" t="str">
            <v>#N/A N/A</v>
          </cell>
          <cell r="NR199" t="str">
            <v>#N/A N/A</v>
          </cell>
          <cell r="NS199">
            <v>0</v>
          </cell>
          <cell r="NT199">
            <v>0.23377899999999999</v>
          </cell>
          <cell r="NU199">
            <v>0</v>
          </cell>
          <cell r="NV199">
            <v>0</v>
          </cell>
          <cell r="NW199">
            <v>0</v>
          </cell>
          <cell r="NX199">
            <v>0</v>
          </cell>
          <cell r="NY199">
            <v>0</v>
          </cell>
          <cell r="NZ199">
            <v>0</v>
          </cell>
          <cell r="OA199">
            <v>0</v>
          </cell>
          <cell r="OB199">
            <v>0</v>
          </cell>
          <cell r="OC199">
            <v>0</v>
          </cell>
          <cell r="OD199" t="str">
            <v>USD</v>
          </cell>
        </row>
        <row r="200">
          <cell r="C200" t="str">
            <v>OWENS REALTY MOR</v>
          </cell>
          <cell r="D200" t="str">
            <v>#N/A N/A</v>
          </cell>
          <cell r="E200" t="str">
            <v>#N/A N/A</v>
          </cell>
          <cell r="F200" t="str">
            <v>#N/A N/A</v>
          </cell>
          <cell r="G200" t="str">
            <v>#N/A N/A</v>
          </cell>
          <cell r="H200" t="str">
            <v>#N/A N/A</v>
          </cell>
          <cell r="I200" t="str">
            <v>#N/A N/A</v>
          </cell>
          <cell r="J200" t="str">
            <v>#N/A N/A</v>
          </cell>
          <cell r="K200" t="str">
            <v>#N/A N/A</v>
          </cell>
          <cell r="L200" t="str">
            <v>#N/A N/A</v>
          </cell>
          <cell r="M200" t="str">
            <v>#N/A N/A</v>
          </cell>
          <cell r="N200" t="str">
            <v>#N/A N/A</v>
          </cell>
          <cell r="O200">
            <v>15.361712000000001</v>
          </cell>
          <cell r="P200">
            <v>17.820250999999999</v>
          </cell>
          <cell r="Q200">
            <v>21.243551</v>
          </cell>
          <cell r="R200" t="str">
            <v>#N/A N/A</v>
          </cell>
          <cell r="S200" t="str">
            <v>#N/A N/A</v>
          </cell>
          <cell r="T200" t="str">
            <v>#N/A N/A</v>
          </cell>
          <cell r="U200" t="str">
            <v>#N/A N/A</v>
          </cell>
          <cell r="V200" t="str">
            <v>#N/A N/A</v>
          </cell>
          <cell r="W200" t="str">
            <v>#N/A N/A</v>
          </cell>
          <cell r="X200" t="str">
            <v>#N/A N/A</v>
          </cell>
          <cell r="Y200" t="str">
            <v>#N/A N/A</v>
          </cell>
          <cell r="Z200" t="str">
            <v>#N/A N/A</v>
          </cell>
          <cell r="AA200" t="str">
            <v>#N/A N/A</v>
          </cell>
          <cell r="AB200" t="str">
            <v>#N/A N/A</v>
          </cell>
          <cell r="AC200" t="str">
            <v>#N/A N/A</v>
          </cell>
          <cell r="AD200" t="str">
            <v>#N/A N/A</v>
          </cell>
          <cell r="AE200" t="str">
            <v>#N/A N/A</v>
          </cell>
          <cell r="AF200" t="str">
            <v>#N/A N/A</v>
          </cell>
          <cell r="AG200" t="str">
            <v>#N/A N/A</v>
          </cell>
          <cell r="AH200" t="str">
            <v>#N/A N/A</v>
          </cell>
          <cell r="AI200" t="str">
            <v>#N/A N/A</v>
          </cell>
          <cell r="AJ200" t="str">
            <v>#N/A N/A</v>
          </cell>
          <cell r="AK200" t="str">
            <v>#N/A N/A</v>
          </cell>
          <cell r="AL200" t="str">
            <v>#N/A N/A</v>
          </cell>
          <cell r="AM200" t="str">
            <v>#N/A N/A</v>
          </cell>
          <cell r="AN200" t="str">
            <v>#N/A N/A</v>
          </cell>
          <cell r="AO200" t="str">
            <v>#N/A N/A</v>
          </cell>
          <cell r="AP200" t="str">
            <v>#N/A N/A</v>
          </cell>
          <cell r="AQ200" t="str">
            <v>#N/A N/A</v>
          </cell>
          <cell r="AR200" t="str">
            <v>#N/A N/A</v>
          </cell>
          <cell r="AS200">
            <v>10.874080000000001</v>
          </cell>
          <cell r="AT200">
            <v>7.8043600000000009</v>
          </cell>
          <cell r="AU200">
            <v>8.5015159999999987</v>
          </cell>
          <cell r="AV200" t="str">
            <v>#N/A N/A</v>
          </cell>
          <cell r="AW200" t="str">
            <v>#N/A N/A</v>
          </cell>
          <cell r="AX200" t="str">
            <v>#N/A N/A</v>
          </cell>
          <cell r="AY200" t="str">
            <v>#N/A N/A</v>
          </cell>
          <cell r="AZ200" t="str">
            <v>#N/A N/A</v>
          </cell>
          <cell r="BA200" t="str">
            <v>#N/A N/A</v>
          </cell>
          <cell r="BB200" t="str">
            <v>#N/A N/A</v>
          </cell>
          <cell r="BC200" t="str">
            <v>#N/A N/A</v>
          </cell>
          <cell r="BD200" t="str">
            <v>#N/A N/A</v>
          </cell>
          <cell r="BE200" t="str">
            <v>#N/A N/A</v>
          </cell>
          <cell r="BF200" t="str">
            <v>#N/A N/A</v>
          </cell>
          <cell r="BG200" t="str">
            <v>#N/A N/A</v>
          </cell>
          <cell r="BH200">
            <v>8.3884930000000004</v>
          </cell>
          <cell r="BI200">
            <v>5.5487829999999994</v>
          </cell>
          <cell r="BJ200">
            <v>6.4493349999999996</v>
          </cell>
          <cell r="BK200" t="str">
            <v>#N/A N/A</v>
          </cell>
          <cell r="BL200" t="str">
            <v>#N/A N/A</v>
          </cell>
          <cell r="BM200" t="str">
            <v>#N/A N/A</v>
          </cell>
          <cell r="BN200" t="str">
            <v>#N/A N/A</v>
          </cell>
          <cell r="BO200" t="str">
            <v>#N/A N/A</v>
          </cell>
          <cell r="BP200" t="str">
            <v>#N/A N/A</v>
          </cell>
          <cell r="BQ200" t="str">
            <v>#N/A N/A</v>
          </cell>
          <cell r="BR200" t="str">
            <v>#N/A N/A</v>
          </cell>
          <cell r="BS200" t="str">
            <v>#N/A N/A</v>
          </cell>
          <cell r="BT200" t="str">
            <v>#N/A N/A</v>
          </cell>
          <cell r="BU200" t="str">
            <v>#N/A N/A</v>
          </cell>
          <cell r="BV200" t="str">
            <v>#N/A N/A</v>
          </cell>
          <cell r="BW200">
            <v>0</v>
          </cell>
          <cell r="BX200">
            <v>0</v>
          </cell>
          <cell r="BY200">
            <v>0</v>
          </cell>
          <cell r="BZ200" t="str">
            <v>#N/A N/A</v>
          </cell>
          <cell r="CA200" t="str">
            <v>#N/A N/A</v>
          </cell>
          <cell r="CB200" t="str">
            <v>#N/A N/A</v>
          </cell>
          <cell r="CC200" t="str">
            <v>#N/A N/A</v>
          </cell>
          <cell r="CD200" t="str">
            <v>#N/A N/A</v>
          </cell>
          <cell r="CE200" t="str">
            <v>#N/A N/A</v>
          </cell>
          <cell r="CF200" t="str">
            <v>#N/A N/A</v>
          </cell>
          <cell r="CG200" t="str">
            <v>#N/A N/A</v>
          </cell>
          <cell r="CH200" t="str">
            <v>#N/A N/A</v>
          </cell>
          <cell r="CI200" t="str">
            <v>#N/A N/A</v>
          </cell>
          <cell r="CJ200" t="str">
            <v>#N/A N/A</v>
          </cell>
          <cell r="CK200" t="str">
            <v>#N/A N/A</v>
          </cell>
          <cell r="CL200">
            <v>0.51375000000000004</v>
          </cell>
          <cell r="CM200">
            <v>1.1618219999999999</v>
          </cell>
          <cell r="CN200">
            <v>1.938113</v>
          </cell>
          <cell r="CO200" t="str">
            <v>#N/A N/A</v>
          </cell>
          <cell r="CP200" t="str">
            <v>#N/A N/A</v>
          </cell>
          <cell r="CQ200" t="str">
            <v>#N/A N/A</v>
          </cell>
          <cell r="CR200" t="str">
            <v>#N/A N/A</v>
          </cell>
          <cell r="CS200" t="str">
            <v>#N/A N/A</v>
          </cell>
          <cell r="CT200" t="str">
            <v>#N/A N/A</v>
          </cell>
          <cell r="CU200" t="str">
            <v>#N/A N/A</v>
          </cell>
          <cell r="CV200" t="str">
            <v>#N/A N/A</v>
          </cell>
          <cell r="CW200" t="str">
            <v>#N/A N/A</v>
          </cell>
          <cell r="CX200" t="str">
            <v>#N/A N/A</v>
          </cell>
          <cell r="CY200" t="str">
            <v>#N/A N/A</v>
          </cell>
          <cell r="CZ200" t="str">
            <v>#N/A N/A</v>
          </cell>
          <cell r="DA200">
            <v>10.817603999999999</v>
          </cell>
          <cell r="DB200">
            <v>8.0950740000000003</v>
          </cell>
          <cell r="DC200">
            <v>26.329775000000001</v>
          </cell>
          <cell r="DD200" t="str">
            <v>#N/A N/A</v>
          </cell>
          <cell r="DE200" t="str">
            <v>#N/A N/A</v>
          </cell>
          <cell r="DF200" t="str">
            <v>#N/A N/A</v>
          </cell>
          <cell r="DG200" t="str">
            <v>#N/A N/A</v>
          </cell>
          <cell r="DH200" t="str">
            <v>#N/A N/A</v>
          </cell>
          <cell r="DI200" t="str">
            <v>#N/A N/A</v>
          </cell>
          <cell r="DJ200" t="str">
            <v>#N/A N/A</v>
          </cell>
          <cell r="DK200" t="str">
            <v>#N/A N/A</v>
          </cell>
          <cell r="DL200" t="str">
            <v>#N/A N/A</v>
          </cell>
          <cell r="DM200" t="str">
            <v>#N/A N/A</v>
          </cell>
          <cell r="DN200" t="str">
            <v>#N/A N/A</v>
          </cell>
          <cell r="DO200" t="str">
            <v>#N/A N/A</v>
          </cell>
          <cell r="DP200">
            <v>0</v>
          </cell>
          <cell r="DQ200">
            <v>0</v>
          </cell>
          <cell r="DR200">
            <v>9.3335000000000001E-2</v>
          </cell>
          <cell r="DS200" t="str">
            <v>#N/A N/A</v>
          </cell>
          <cell r="DT200" t="str">
            <v>#N/A N/A</v>
          </cell>
          <cell r="DU200" t="str">
            <v>#N/A N/A</v>
          </cell>
          <cell r="DV200" t="str">
            <v>#N/A N/A</v>
          </cell>
          <cell r="DW200" t="str">
            <v>#N/A N/A</v>
          </cell>
          <cell r="DX200" t="str">
            <v>#N/A N/A</v>
          </cell>
          <cell r="DY200" t="str">
            <v>#N/A N/A</v>
          </cell>
          <cell r="DZ200" t="str">
            <v>#N/A N/A</v>
          </cell>
          <cell r="EA200" t="str">
            <v>#N/A N/A</v>
          </cell>
          <cell r="EB200" t="str">
            <v>#N/A N/A</v>
          </cell>
          <cell r="EC200" t="str">
            <v>#N/A N/A</v>
          </cell>
          <cell r="ED200" t="str">
            <v>#N/A N/A</v>
          </cell>
          <cell r="EE200">
            <v>10.817603999999999</v>
          </cell>
          <cell r="EF200">
            <v>8.0950740000000003</v>
          </cell>
          <cell r="EG200">
            <v>26.236439999999998</v>
          </cell>
          <cell r="EH200" t="str">
            <v>#N/A N/A</v>
          </cell>
          <cell r="EI200" t="str">
            <v>#N/A N/A</v>
          </cell>
          <cell r="EJ200" t="str">
            <v>#N/A N/A</v>
          </cell>
          <cell r="EK200" t="str">
            <v>#N/A N/A</v>
          </cell>
          <cell r="EL200" t="str">
            <v>#N/A N/A</v>
          </cell>
          <cell r="EM200" t="str">
            <v>#N/A N/A</v>
          </cell>
          <cell r="EN200" t="str">
            <v>#N/A N/A</v>
          </cell>
          <cell r="EO200" t="str">
            <v>#N/A N/A</v>
          </cell>
          <cell r="EP200" t="str">
            <v>#N/A N/A</v>
          </cell>
          <cell r="EQ200" t="str">
            <v>#N/A N/A</v>
          </cell>
          <cell r="ER200" t="str">
            <v>#N/A N/A</v>
          </cell>
          <cell r="ES200" t="str">
            <v>#N/A N/A</v>
          </cell>
          <cell r="ET200">
            <v>8.1587340000000008</v>
          </cell>
          <cell r="EU200">
            <v>1.4135449999999998</v>
          </cell>
          <cell r="EV200">
            <v>1.2558419999999999</v>
          </cell>
          <cell r="EW200" t="str">
            <v>#N/A N/A</v>
          </cell>
          <cell r="EX200" t="str">
            <v>#N/A N/A</v>
          </cell>
          <cell r="EY200" t="str">
            <v>#N/A N/A</v>
          </cell>
          <cell r="EZ200" t="str">
            <v>#N/A N/A</v>
          </cell>
          <cell r="FA200" t="str">
            <v>#N/A N/A</v>
          </cell>
          <cell r="FB200" t="str">
            <v>#N/A N/A</v>
          </cell>
          <cell r="FC200" t="str">
            <v>#N/A N/A</v>
          </cell>
          <cell r="FD200" t="str">
            <v>#N/A N/A</v>
          </cell>
          <cell r="FE200" t="str">
            <v>#N/A N/A</v>
          </cell>
          <cell r="FF200" t="str">
            <v>#N/A N/A</v>
          </cell>
          <cell r="FG200" t="str">
            <v>#N/A N/A</v>
          </cell>
          <cell r="FH200" t="str">
            <v>#N/A N/A</v>
          </cell>
          <cell r="FI200">
            <v>5.8901309999999993</v>
          </cell>
          <cell r="FJ200">
            <v>59.494338999999997</v>
          </cell>
          <cell r="FK200">
            <v>100.191166</v>
          </cell>
          <cell r="FL200" t="str">
            <v>#N/A N/A</v>
          </cell>
          <cell r="FM200" t="str">
            <v>#N/A N/A</v>
          </cell>
          <cell r="FN200" t="str">
            <v>#N/A N/A</v>
          </cell>
          <cell r="FO200" t="str">
            <v>#N/A N/A</v>
          </cell>
          <cell r="FP200" t="str">
            <v>#N/A N/A</v>
          </cell>
          <cell r="FQ200" t="str">
            <v>#N/A N/A</v>
          </cell>
          <cell r="FR200" t="str">
            <v>#N/A N/A</v>
          </cell>
          <cell r="FS200" t="str">
            <v>#N/A N/A</v>
          </cell>
          <cell r="FT200" t="str">
            <v>#N/A N/A</v>
          </cell>
          <cell r="FU200" t="str">
            <v>#N/A N/A</v>
          </cell>
          <cell r="FV200" t="str">
            <v>#N/A N/A</v>
          </cell>
          <cell r="FW200" t="str">
            <v>#N/A N/A</v>
          </cell>
          <cell r="FX200">
            <v>1.673978</v>
          </cell>
          <cell r="FY200">
            <v>1.48238</v>
          </cell>
          <cell r="FZ200">
            <v>1.764918</v>
          </cell>
          <cell r="GA200" t="str">
            <v>#N/A N/A</v>
          </cell>
          <cell r="GB200" t="str">
            <v>#N/A N/A</v>
          </cell>
          <cell r="GC200" t="str">
            <v>#N/A N/A</v>
          </cell>
          <cell r="GD200" t="str">
            <v>#N/A N/A</v>
          </cell>
          <cell r="GE200" t="str">
            <v>#N/A N/A</v>
          </cell>
          <cell r="GF200" t="str">
            <v>#N/A N/A</v>
          </cell>
          <cell r="GG200" t="str">
            <v>#N/A N/A</v>
          </cell>
          <cell r="GH200" t="str">
            <v>#N/A N/A</v>
          </cell>
          <cell r="GI200" t="str">
            <v>#N/A N/A</v>
          </cell>
          <cell r="GJ200" t="str">
            <v>#N/A N/A</v>
          </cell>
          <cell r="GK200" t="str">
            <v>#N/A N/A</v>
          </cell>
          <cell r="GL200" t="str">
            <v>#N/A N/A</v>
          </cell>
          <cell r="GM200" t="str">
            <v>#N/A N/A</v>
          </cell>
          <cell r="GN200" t="str">
            <v>#N/A N/A</v>
          </cell>
          <cell r="GO200" t="str">
            <v>#N/A N/A</v>
          </cell>
          <cell r="GP200" t="str">
            <v>#N/A N/A</v>
          </cell>
          <cell r="GQ200" t="str">
            <v>#N/A N/A</v>
          </cell>
          <cell r="GR200" t="str">
            <v>#N/A N/A</v>
          </cell>
          <cell r="GS200" t="str">
            <v>#N/A N/A</v>
          </cell>
          <cell r="GT200" t="str">
            <v>#N/A N/A</v>
          </cell>
          <cell r="GU200" t="str">
            <v>#N/A N/A</v>
          </cell>
          <cell r="GV200" t="str">
            <v>#N/A N/A</v>
          </cell>
          <cell r="GW200" t="str">
            <v>#N/A N/A</v>
          </cell>
          <cell r="GX200" t="str">
            <v>#N/A N/A</v>
          </cell>
          <cell r="GY200" t="str">
            <v>#N/A N/A</v>
          </cell>
          <cell r="GZ200" t="str">
            <v>#N/A N/A</v>
          </cell>
          <cell r="HA200" t="str">
            <v>#N/A N/A</v>
          </cell>
          <cell r="HB200" t="str">
            <v>#N/A N/A</v>
          </cell>
          <cell r="HC200" t="str">
            <v>#N/A N/A</v>
          </cell>
          <cell r="HD200" t="str">
            <v>#N/A N/A</v>
          </cell>
          <cell r="HE200" t="str">
            <v>#N/A N/A</v>
          </cell>
          <cell r="HF200" t="str">
            <v>#N/A N/A</v>
          </cell>
          <cell r="HG200" t="str">
            <v>#N/A N/A</v>
          </cell>
          <cell r="HH200" t="str">
            <v>#N/A N/A</v>
          </cell>
          <cell r="HI200" t="str">
            <v>#N/A N/A</v>
          </cell>
          <cell r="HJ200" t="str">
            <v>#N/A N/A</v>
          </cell>
          <cell r="HK200" t="str">
            <v>#N/A N/A</v>
          </cell>
          <cell r="HL200" t="str">
            <v>#N/A N/A</v>
          </cell>
          <cell r="HM200" t="str">
            <v>#N/A N/A</v>
          </cell>
          <cell r="HN200" t="str">
            <v>#N/A N/A</v>
          </cell>
          <cell r="HO200" t="str">
            <v>#N/A N/A</v>
          </cell>
          <cell r="HP200" t="str">
            <v>#N/A N/A</v>
          </cell>
          <cell r="HQ200">
            <v>135.31596399999998</v>
          </cell>
          <cell r="HR200">
            <v>163.01680500000001</v>
          </cell>
          <cell r="HS200">
            <v>153.83841200000001</v>
          </cell>
          <cell r="HT200" t="str">
            <v>#N/A N/A</v>
          </cell>
          <cell r="HU200" t="str">
            <v>#N/A N/A</v>
          </cell>
          <cell r="HV200" t="str">
            <v>#N/A N/A</v>
          </cell>
          <cell r="HW200" t="str">
            <v>#N/A N/A</v>
          </cell>
          <cell r="HX200" t="str">
            <v>#N/A N/A</v>
          </cell>
          <cell r="HY200" t="str">
            <v>#N/A N/A</v>
          </cell>
          <cell r="HZ200" t="str">
            <v>#N/A N/A</v>
          </cell>
          <cell r="IA200" t="str">
            <v>#N/A N/A</v>
          </cell>
          <cell r="IB200" t="str">
            <v>#N/A N/A</v>
          </cell>
          <cell r="IC200" t="str">
            <v>#N/A N/A</v>
          </cell>
          <cell r="ID200" t="str">
            <v>#N/A N/A</v>
          </cell>
          <cell r="IE200" t="str">
            <v>#N/A N/A</v>
          </cell>
          <cell r="IF200">
            <v>206.641581</v>
          </cell>
          <cell r="IG200">
            <v>241.92392099999998</v>
          </cell>
          <cell r="IH200">
            <v>272.65243900000002</v>
          </cell>
          <cell r="II200" t="str">
            <v>#N/A N/A</v>
          </cell>
          <cell r="IJ200" t="str">
            <v>#N/A N/A</v>
          </cell>
          <cell r="IK200" t="str">
            <v>#N/A N/A</v>
          </cell>
          <cell r="IL200" t="str">
            <v>#N/A N/A</v>
          </cell>
          <cell r="IM200" t="str">
            <v>#N/A N/A</v>
          </cell>
          <cell r="IN200" t="str">
            <v>#N/A N/A</v>
          </cell>
          <cell r="IO200" t="str">
            <v>#N/A N/A</v>
          </cell>
          <cell r="IP200" t="str">
            <v>#N/A N/A</v>
          </cell>
          <cell r="IQ200" t="str">
            <v>#N/A N/A</v>
          </cell>
          <cell r="IR200" t="str">
            <v>#N/A N/A</v>
          </cell>
          <cell r="IS200" t="str">
            <v>#N/A N/A</v>
          </cell>
          <cell r="IT200" t="str">
            <v>#N/A N/A</v>
          </cell>
          <cell r="IU200">
            <v>2.8907449999999999</v>
          </cell>
          <cell r="IV200">
            <v>3.5118339999999999</v>
          </cell>
          <cell r="IW200">
            <v>5.4927489999999999</v>
          </cell>
          <cell r="IX200" t="str">
            <v>#N/A N/A</v>
          </cell>
          <cell r="IY200" t="str">
            <v>#N/A N/A</v>
          </cell>
          <cell r="IZ200" t="str">
            <v>#N/A N/A</v>
          </cell>
          <cell r="JA200" t="str">
            <v>#N/A N/A</v>
          </cell>
          <cell r="JB200" t="str">
            <v>#N/A N/A</v>
          </cell>
          <cell r="JC200" t="str">
            <v>#N/A N/A</v>
          </cell>
          <cell r="JD200" t="str">
            <v>#N/A N/A</v>
          </cell>
          <cell r="JE200" t="str">
            <v>#N/A N/A</v>
          </cell>
          <cell r="JF200" t="str">
            <v>#N/A N/A</v>
          </cell>
          <cell r="JG200" t="str">
            <v>#N/A N/A</v>
          </cell>
          <cell r="JH200" t="str">
            <v>#N/A N/A</v>
          </cell>
          <cell r="JI200" t="str">
            <v>#N/A N/A</v>
          </cell>
          <cell r="JJ200">
            <v>13.917585000000001</v>
          </cell>
          <cell r="JK200">
            <v>49.019548999999998</v>
          </cell>
          <cell r="JL200">
            <v>67.032538000000002</v>
          </cell>
          <cell r="JM200" t="str">
            <v>#N/A N/A</v>
          </cell>
          <cell r="JN200" t="str">
            <v>#N/A N/A</v>
          </cell>
          <cell r="JO200" t="str">
            <v>#N/A N/A</v>
          </cell>
          <cell r="JP200" t="str">
            <v>#N/A N/A</v>
          </cell>
          <cell r="JQ200" t="str">
            <v>#N/A N/A</v>
          </cell>
          <cell r="JR200" t="str">
            <v>#N/A N/A</v>
          </cell>
          <cell r="JS200" t="str">
            <v>#N/A N/A</v>
          </cell>
          <cell r="JT200" t="str">
            <v>#N/A N/A</v>
          </cell>
          <cell r="JU200" t="str">
            <v>#N/A N/A</v>
          </cell>
          <cell r="JV200" t="str">
            <v>#N/A N/A</v>
          </cell>
          <cell r="JW200" t="str">
            <v>#N/A N/A</v>
          </cell>
          <cell r="JX200" t="str">
            <v>#N/A N/A</v>
          </cell>
          <cell r="JY200">
            <v>20.415275000000001</v>
          </cell>
          <cell r="JZ200">
            <v>53.177309999999999</v>
          </cell>
          <cell r="KA200">
            <v>73.143591999999998</v>
          </cell>
          <cell r="KB200" t="str">
            <v>#N/A N/A</v>
          </cell>
          <cell r="KC200" t="str">
            <v>#N/A N/A</v>
          </cell>
          <cell r="KD200" t="str">
            <v>#N/A N/A</v>
          </cell>
          <cell r="KE200" t="str">
            <v>#N/A N/A</v>
          </cell>
          <cell r="KF200" t="str">
            <v>#N/A N/A</v>
          </cell>
          <cell r="KG200" t="str">
            <v>#N/A N/A</v>
          </cell>
          <cell r="KH200" t="str">
            <v>#N/A N/A</v>
          </cell>
          <cell r="KI200" t="str">
            <v>#N/A N/A</v>
          </cell>
          <cell r="KJ200" t="str">
            <v>#N/A N/A</v>
          </cell>
          <cell r="KK200" t="str">
            <v>#N/A N/A</v>
          </cell>
          <cell r="KL200" t="str">
            <v>#N/A N/A</v>
          </cell>
          <cell r="KM200" t="str">
            <v>#N/A N/A</v>
          </cell>
          <cell r="KN200">
            <v>6.351896</v>
          </cell>
          <cell r="KO200">
            <v>4.1747529999999999</v>
          </cell>
          <cell r="KP200">
            <v>4.5288490000000001</v>
          </cell>
          <cell r="KQ200" t="str">
            <v>#N/A N/A</v>
          </cell>
          <cell r="KR200" t="str">
            <v>#N/A N/A</v>
          </cell>
          <cell r="KS200" t="str">
            <v>#N/A N/A</v>
          </cell>
          <cell r="KT200" t="str">
            <v>#N/A N/A</v>
          </cell>
          <cell r="KU200" t="str">
            <v>#N/A N/A</v>
          </cell>
          <cell r="KV200" t="str">
            <v>#N/A N/A</v>
          </cell>
          <cell r="KW200" t="str">
            <v>#N/A N/A</v>
          </cell>
          <cell r="KX200" t="str">
            <v>#N/A N/A</v>
          </cell>
          <cell r="KY200" t="str">
            <v>#N/A N/A</v>
          </cell>
          <cell r="KZ200" t="str">
            <v>#N/A N/A</v>
          </cell>
          <cell r="LA200" t="str">
            <v>#N/A N/A</v>
          </cell>
          <cell r="LB200" t="str">
            <v>#N/A N/A</v>
          </cell>
          <cell r="LC200">
            <v>186.22630599999999</v>
          </cell>
          <cell r="LD200">
            <v>188.746611</v>
          </cell>
          <cell r="LE200">
            <v>199.508847</v>
          </cell>
          <cell r="LF200" t="str">
            <v>#N/A N/A</v>
          </cell>
          <cell r="LG200" t="str">
            <v>#N/A N/A</v>
          </cell>
          <cell r="LH200" t="str">
            <v>#N/A N/A</v>
          </cell>
          <cell r="LI200" t="str">
            <v>#N/A N/A</v>
          </cell>
          <cell r="LJ200" t="str">
            <v>#N/A N/A</v>
          </cell>
          <cell r="LK200" t="str">
            <v>#N/A N/A</v>
          </cell>
          <cell r="LL200" t="str">
            <v>#N/A N/A</v>
          </cell>
          <cell r="LM200" t="str">
            <v>#N/A N/A</v>
          </cell>
          <cell r="LN200" t="str">
            <v>#N/A N/A</v>
          </cell>
          <cell r="LO200" t="str">
            <v>#N/A N/A</v>
          </cell>
          <cell r="LP200" t="str">
            <v>#N/A N/A</v>
          </cell>
          <cell r="LQ200" t="str">
            <v>#N/A N/A</v>
          </cell>
          <cell r="LR200">
            <v>0</v>
          </cell>
          <cell r="LS200">
            <v>0</v>
          </cell>
          <cell r="LT200">
            <v>0</v>
          </cell>
          <cell r="LU200" t="str">
            <v>#N/A N/A</v>
          </cell>
          <cell r="LV200" t="str">
            <v>#N/A N/A</v>
          </cell>
          <cell r="LW200" t="str">
            <v>#N/A N/A</v>
          </cell>
          <cell r="LX200" t="str">
            <v>#N/A N/A</v>
          </cell>
          <cell r="LY200" t="str">
            <v>#N/A N/A</v>
          </cell>
          <cell r="LZ200" t="str">
            <v>#N/A N/A</v>
          </cell>
          <cell r="MA200" t="str">
            <v>#N/A N/A</v>
          </cell>
          <cell r="MB200" t="str">
            <v>#N/A N/A</v>
          </cell>
          <cell r="MC200" t="str">
            <v>#N/A N/A</v>
          </cell>
          <cell r="MD200" t="str">
            <v>#N/A N/A</v>
          </cell>
          <cell r="ME200" t="str">
            <v>#N/A N/A</v>
          </cell>
          <cell r="MF200" t="str">
            <v>#N/A N/A</v>
          </cell>
          <cell r="MG200">
            <v>0.67810499999999996</v>
          </cell>
          <cell r="MH200">
            <v>1.129051</v>
          </cell>
          <cell r="MI200">
            <v>1.9644779999999999</v>
          </cell>
          <cell r="MJ200" t="str">
            <v>#N/A N/A</v>
          </cell>
          <cell r="MK200" t="str">
            <v>#N/A N/A</v>
          </cell>
          <cell r="ML200" t="str">
            <v>#N/A N/A</v>
          </cell>
          <cell r="MM200" t="str">
            <v>#N/A N/A</v>
          </cell>
          <cell r="MN200" t="str">
            <v>#N/A N/A</v>
          </cell>
          <cell r="MO200" t="str">
            <v>#N/A N/A</v>
          </cell>
          <cell r="MP200" t="str">
            <v>#N/A N/A</v>
          </cell>
          <cell r="MQ200" t="str">
            <v>#N/A N/A</v>
          </cell>
          <cell r="MR200" t="str">
            <v>#N/A N/A</v>
          </cell>
          <cell r="MS200" t="str">
            <v>#N/A N/A</v>
          </cell>
          <cell r="MT200" t="str">
            <v>#N/A N/A</v>
          </cell>
          <cell r="MU200" t="str">
            <v>#N/A N/A</v>
          </cell>
          <cell r="MV200" t="str">
            <v>#N/A N/A</v>
          </cell>
          <cell r="MW200">
            <v>0</v>
          </cell>
          <cell r="MX200">
            <v>9.3335000000000001E-2</v>
          </cell>
          <cell r="MY200" t="str">
            <v>#N/A N/A</v>
          </cell>
          <cell r="MZ200" t="str">
            <v>#N/A N/A</v>
          </cell>
          <cell r="NA200" t="str">
            <v>#N/A N/A</v>
          </cell>
          <cell r="NB200" t="str">
            <v>#N/A N/A</v>
          </cell>
          <cell r="NC200" t="str">
            <v>#N/A N/A</v>
          </cell>
          <cell r="ND200" t="str">
            <v>#N/A N/A</v>
          </cell>
          <cell r="NE200" t="str">
            <v>#N/A N/A</v>
          </cell>
          <cell r="NF200" t="str">
            <v>#N/A N/A</v>
          </cell>
          <cell r="NG200" t="str">
            <v>#N/A N/A</v>
          </cell>
          <cell r="NH200" t="str">
            <v>#N/A N/A</v>
          </cell>
          <cell r="NI200" t="str">
            <v>#N/A N/A</v>
          </cell>
          <cell r="NJ200" t="str">
            <v>#N/A N/A</v>
          </cell>
          <cell r="NK200">
            <v>-3.8013429999999997</v>
          </cell>
          <cell r="NL200">
            <v>-1.7945329999999999</v>
          </cell>
          <cell r="NM200">
            <v>-4.8167789999999995</v>
          </cell>
          <cell r="NN200" t="str">
            <v>#N/A N/A</v>
          </cell>
          <cell r="NO200" t="str">
            <v>#N/A N/A</v>
          </cell>
          <cell r="NP200" t="str">
            <v>#N/A N/A</v>
          </cell>
          <cell r="NQ200" t="str">
            <v>#N/A N/A</v>
          </cell>
          <cell r="NR200" t="str">
            <v>#N/A N/A</v>
          </cell>
          <cell r="NS200" t="str">
            <v>#N/A N/A</v>
          </cell>
          <cell r="NT200" t="str">
            <v>#N/A N/A</v>
          </cell>
          <cell r="NU200" t="str">
            <v>#N/A N/A</v>
          </cell>
          <cell r="NV200" t="str">
            <v>#N/A N/A</v>
          </cell>
          <cell r="NW200" t="str">
            <v>#N/A N/A</v>
          </cell>
          <cell r="NX200" t="str">
            <v>#N/A N/A</v>
          </cell>
          <cell r="NY200" t="str">
            <v>#N/A N/A</v>
          </cell>
          <cell r="NZ200">
            <v>2.4855869999999998</v>
          </cell>
          <cell r="OA200">
            <v>2.2555769999999997</v>
          </cell>
          <cell r="OB200">
            <v>2.052181</v>
          </cell>
          <cell r="OC200" t="str">
            <v>#N/A N/A</v>
          </cell>
          <cell r="OD200" t="str">
            <v>USD</v>
          </cell>
        </row>
        <row r="201">
          <cell r="C201" t="str">
            <v>SYPRIS SOLUTIONS</v>
          </cell>
          <cell r="D201">
            <v>273.47698974609375</v>
          </cell>
          <cell r="E201">
            <v>276.60498046875</v>
          </cell>
          <cell r="F201">
            <v>425.40199999999999</v>
          </cell>
          <cell r="G201">
            <v>522.76599999999996</v>
          </cell>
          <cell r="H201">
            <v>497.66400146484375</v>
          </cell>
          <cell r="I201">
            <v>435.91500854492187</v>
          </cell>
          <cell r="J201">
            <v>356.10500000000002</v>
          </cell>
          <cell r="K201">
            <v>265.89999999999998</v>
          </cell>
          <cell r="L201">
            <v>266.654</v>
          </cell>
          <cell r="M201">
            <v>335.625</v>
          </cell>
          <cell r="N201">
            <v>341.60399999999998</v>
          </cell>
          <cell r="O201">
            <v>310.714</v>
          </cell>
          <cell r="P201">
            <v>354.77600000000001</v>
          </cell>
          <cell r="Q201">
            <v>145.32300000000001</v>
          </cell>
          <cell r="R201" t="str">
            <v>#N/A N/A</v>
          </cell>
          <cell r="S201">
            <v>223.95599365234375</v>
          </cell>
          <cell r="T201">
            <v>230.59298706054687</v>
          </cell>
          <cell r="U201">
            <v>371.96299999999997</v>
          </cell>
          <cell r="V201">
            <v>471.428</v>
          </cell>
          <cell r="W201">
            <v>456.57400512695312</v>
          </cell>
          <cell r="X201">
            <v>396.11898803710937</v>
          </cell>
          <cell r="Y201">
            <v>336.46999999999997</v>
          </cell>
          <cell r="Z201">
            <v>249.88199999999998</v>
          </cell>
          <cell r="AA201">
            <v>241.75899999999999</v>
          </cell>
          <cell r="AB201">
            <v>300.39599999999996</v>
          </cell>
          <cell r="AC201">
            <v>297.85499999999996</v>
          </cell>
          <cell r="AD201">
            <v>280.661</v>
          </cell>
          <cell r="AE201">
            <v>315.94599999999997</v>
          </cell>
          <cell r="AF201">
            <v>145.005</v>
          </cell>
          <cell r="AG201" t="str">
            <v>#N/A N/A</v>
          </cell>
          <cell r="AH201">
            <v>30.341999053955078</v>
          </cell>
          <cell r="AI201">
            <v>27.772000312805176</v>
          </cell>
          <cell r="AJ201">
            <v>32.963999999999999</v>
          </cell>
          <cell r="AK201">
            <v>38.131</v>
          </cell>
          <cell r="AL201">
            <v>28.646999582648277</v>
          </cell>
          <cell r="AM201">
            <v>25.316999912261963</v>
          </cell>
          <cell r="AN201">
            <v>5.2539999999999996</v>
          </cell>
          <cell r="AO201">
            <v>-7.5950000000000006</v>
          </cell>
          <cell r="AP201">
            <v>7.3109999999999999</v>
          </cell>
          <cell r="AQ201">
            <v>20.399999999999999</v>
          </cell>
          <cell r="AR201">
            <v>21.298000000000002</v>
          </cell>
          <cell r="AS201">
            <v>2.0129999999999999</v>
          </cell>
          <cell r="AT201">
            <v>13.129000000000001</v>
          </cell>
          <cell r="AU201">
            <v>-20.608999999999998</v>
          </cell>
          <cell r="AV201" t="str">
            <v>#N/A N/A</v>
          </cell>
          <cell r="AW201">
            <v>18.955999374389648</v>
          </cell>
          <cell r="AX201">
            <v>14.940999984741211</v>
          </cell>
          <cell r="AY201">
            <v>13.898</v>
          </cell>
          <cell r="AZ201">
            <v>12.222</v>
          </cell>
          <cell r="BA201">
            <v>-0.13500000536441803</v>
          </cell>
          <cell r="BB201">
            <v>-4.0689997673034668</v>
          </cell>
          <cell r="BC201">
            <v>-15.872999999999999</v>
          </cell>
          <cell r="BD201">
            <v>-22.785</v>
          </cell>
          <cell r="BE201">
            <v>-7.4129999999999994</v>
          </cell>
          <cell r="BF201">
            <v>6.1840000000000002</v>
          </cell>
          <cell r="BG201">
            <v>9.0469999999999988</v>
          </cell>
          <cell r="BH201">
            <v>-10.388</v>
          </cell>
          <cell r="BI201">
            <v>2.7199999999999998</v>
          </cell>
          <cell r="BJ201">
            <v>-29.643999999999998</v>
          </cell>
          <cell r="BK201" t="str">
            <v>#N/A N/A</v>
          </cell>
          <cell r="BL201" t="str">
            <v>#N/A N/A</v>
          </cell>
          <cell r="BM201" t="str">
            <v>#N/A N/A</v>
          </cell>
          <cell r="BN201" t="str">
            <v>#N/A N/A</v>
          </cell>
          <cell r="BO201" t="str">
            <v>#N/A N/A</v>
          </cell>
          <cell r="BP201" t="str">
            <v>#N/A N/A</v>
          </cell>
          <cell r="BQ201" t="str">
            <v>#N/A N/A</v>
          </cell>
          <cell r="BR201" t="str">
            <v>#N/A N/A</v>
          </cell>
          <cell r="BS201" t="str">
            <v>#N/A N/A</v>
          </cell>
          <cell r="BT201" t="str">
            <v>#N/A N/A</v>
          </cell>
          <cell r="BU201" t="str">
            <v>#N/A N/A</v>
          </cell>
          <cell r="BV201" t="str">
            <v>#N/A N/A</v>
          </cell>
          <cell r="BW201" t="str">
            <v>#N/A N/A</v>
          </cell>
          <cell r="BX201" t="str">
            <v>#N/A N/A</v>
          </cell>
          <cell r="BY201" t="str">
            <v>#N/A N/A</v>
          </cell>
          <cell r="BZ201" t="str">
            <v>#N/A N/A</v>
          </cell>
          <cell r="CA201">
            <v>2.7420001029968262</v>
          </cell>
          <cell r="CB201">
            <v>1.6929999589920044</v>
          </cell>
          <cell r="CC201">
            <v>2.1</v>
          </cell>
          <cell r="CD201">
            <v>5.9790000000000001</v>
          </cell>
          <cell r="CE201" t="str">
            <v>#N/A N/A</v>
          </cell>
          <cell r="CF201">
            <v>3.684999942779541</v>
          </cell>
          <cell r="CG201">
            <v>1.982</v>
          </cell>
          <cell r="CH201" t="str">
            <v>#N/A N/A</v>
          </cell>
          <cell r="CI201" t="str">
            <v>#N/A N/A</v>
          </cell>
          <cell r="CJ201" t="str">
            <v>#N/A N/A</v>
          </cell>
          <cell r="CK201" t="str">
            <v>#N/A N/A</v>
          </cell>
          <cell r="CL201" t="str">
            <v>#N/A N/A</v>
          </cell>
          <cell r="CM201" t="str">
            <v>#N/A N/A</v>
          </cell>
          <cell r="CN201" t="str">
            <v>#N/A N/A</v>
          </cell>
          <cell r="CO201" t="str">
            <v>#N/A N/A</v>
          </cell>
          <cell r="CP201">
            <v>16.372999265789986</v>
          </cell>
          <cell r="CQ201">
            <v>13.018000021576881</v>
          </cell>
          <cell r="CR201">
            <v>11.936</v>
          </cell>
          <cell r="CS201">
            <v>7.5679999999999996</v>
          </cell>
          <cell r="CT201">
            <v>-3.4560001045465469</v>
          </cell>
          <cell r="CU201">
            <v>-4.5389997959136963</v>
          </cell>
          <cell r="CV201">
            <v>-131.73699999999999</v>
          </cell>
          <cell r="CW201">
            <v>-8.468</v>
          </cell>
          <cell r="CX201">
            <v>-8.7040000000000006</v>
          </cell>
          <cell r="CY201">
            <v>11.055999999999999</v>
          </cell>
          <cell r="CZ201">
            <v>12.515000000000001</v>
          </cell>
          <cell r="DA201">
            <v>-9.98</v>
          </cell>
          <cell r="DB201">
            <v>3.3849999999999998</v>
          </cell>
          <cell r="DC201">
            <v>-25.224</v>
          </cell>
          <cell r="DD201" t="str">
            <v>#N/A N/A</v>
          </cell>
          <cell r="DE201">
            <v>4.9340000152587891</v>
          </cell>
          <cell r="DF201">
            <v>4.8829998970031738</v>
          </cell>
          <cell r="DG201">
            <v>3.637</v>
          </cell>
          <cell r="DH201">
            <v>2.2469999999999999</v>
          </cell>
          <cell r="DI201">
            <v>-2.0940001010894775</v>
          </cell>
          <cell r="DJ201">
            <v>-2.4000000953674316</v>
          </cell>
          <cell r="DK201">
            <v>-1.367</v>
          </cell>
          <cell r="DL201">
            <v>-3.1599999999999997</v>
          </cell>
          <cell r="DM201">
            <v>1.004</v>
          </cell>
          <cell r="DN201">
            <v>2.621</v>
          </cell>
          <cell r="DO201">
            <v>2.2479999999999998</v>
          </cell>
          <cell r="DP201">
            <v>-9.2999999999999999E-2</v>
          </cell>
          <cell r="DQ201">
            <v>4.569</v>
          </cell>
          <cell r="DR201">
            <v>1.992</v>
          </cell>
          <cell r="DS201" t="str">
            <v>#N/A N/A</v>
          </cell>
          <cell r="DT201">
            <v>11.439000129699707</v>
          </cell>
          <cell r="DU201">
            <v>8.1350002288818359</v>
          </cell>
          <cell r="DV201">
            <v>8.2989999999999995</v>
          </cell>
          <cell r="DW201">
            <v>5.3209999999999997</v>
          </cell>
          <cell r="DX201">
            <v>-1.3619999885559082</v>
          </cell>
          <cell r="DY201">
            <v>-2.1389999389648437</v>
          </cell>
          <cell r="DZ201">
            <v>-130.37</v>
          </cell>
          <cell r="EA201">
            <v>-5.3079999999999998</v>
          </cell>
          <cell r="EB201">
            <v>-9.7080000000000002</v>
          </cell>
          <cell r="EC201">
            <v>8.4350000000000005</v>
          </cell>
          <cell r="ED201">
            <v>10.266999999999999</v>
          </cell>
          <cell r="EE201">
            <v>-9.8869999999999987</v>
          </cell>
          <cell r="EF201">
            <v>-1.1839999999999999</v>
          </cell>
          <cell r="EG201">
            <v>-27.215999999999998</v>
          </cell>
          <cell r="EH201" t="str">
            <v>#N/A N/A</v>
          </cell>
          <cell r="EI201">
            <v>12.402999877929687</v>
          </cell>
          <cell r="EJ201">
            <v>12.019000053405762</v>
          </cell>
          <cell r="EK201">
            <v>14.059999999999999</v>
          </cell>
          <cell r="EL201">
            <v>12.059999999999999</v>
          </cell>
          <cell r="EM201">
            <v>32.400001525878906</v>
          </cell>
          <cell r="EN201">
            <v>14.621999740600586</v>
          </cell>
          <cell r="EO201">
            <v>13.716999999999999</v>
          </cell>
          <cell r="EP201">
            <v>15.607999999999999</v>
          </cell>
          <cell r="EQ201">
            <v>16.591999999999999</v>
          </cell>
          <cell r="ER201">
            <v>18.172999999999998</v>
          </cell>
          <cell r="ES201">
            <v>18.663999999999998</v>
          </cell>
          <cell r="ET201">
            <v>18.673999999999999</v>
          </cell>
          <cell r="EU201">
            <v>7.0030000000000001</v>
          </cell>
          <cell r="EV201">
            <v>1.349</v>
          </cell>
          <cell r="EW201" t="str">
            <v>#N/A N/A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 t="str">
            <v>#N/A N/A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L201" t="str">
            <v>#N/A N/A</v>
          </cell>
          <cell r="FM201">
            <v>37.951000213623047</v>
          </cell>
          <cell r="FN201">
            <v>45.484001159667969</v>
          </cell>
          <cell r="FO201">
            <v>104.637</v>
          </cell>
          <cell r="FP201">
            <v>95.432000000000002</v>
          </cell>
          <cell r="FQ201">
            <v>59.875999450683594</v>
          </cell>
          <cell r="FR201">
            <v>59.067001342773438</v>
          </cell>
          <cell r="FS201">
            <v>38.167999999999999</v>
          </cell>
          <cell r="FT201">
            <v>38.317</v>
          </cell>
          <cell r="FU201">
            <v>41.433999999999997</v>
          </cell>
          <cell r="FV201">
            <v>42.983999999999995</v>
          </cell>
          <cell r="FW201">
            <v>38.53</v>
          </cell>
          <cell r="FX201">
            <v>38.533000000000001</v>
          </cell>
          <cell r="FY201">
            <v>47.665999999999997</v>
          </cell>
          <cell r="FZ201">
            <v>12.394</v>
          </cell>
          <cell r="GA201" t="str">
            <v>#N/A N/A</v>
          </cell>
          <cell r="GB201">
            <v>64.443000793457031</v>
          </cell>
          <cell r="GC201">
            <v>61.931999206542969</v>
          </cell>
          <cell r="GD201">
            <v>92.015999999999991</v>
          </cell>
          <cell r="GE201">
            <v>79.72399999999999</v>
          </cell>
          <cell r="GF201">
            <v>74.146003723144531</v>
          </cell>
          <cell r="GG201">
            <v>71.78900146484375</v>
          </cell>
          <cell r="GH201">
            <v>47.375</v>
          </cell>
          <cell r="GI201">
            <v>29.041999999999998</v>
          </cell>
          <cell r="GJ201">
            <v>30.263999999999999</v>
          </cell>
          <cell r="GK201">
            <v>33.620999999999995</v>
          </cell>
          <cell r="GL201">
            <v>33.957999999999998</v>
          </cell>
          <cell r="GM201">
            <v>34.421999999999997</v>
          </cell>
          <cell r="GN201">
            <v>29.030999999999999</v>
          </cell>
          <cell r="GO201">
            <v>20.192</v>
          </cell>
          <cell r="GP201" t="str">
            <v>#N/A N/A</v>
          </cell>
          <cell r="GQ201">
            <v>123.98400115966797</v>
          </cell>
          <cell r="GR201">
            <v>130.80499267578125</v>
          </cell>
          <cell r="GS201">
            <v>232.279</v>
          </cell>
          <cell r="GT201">
            <v>213.23599999999999</v>
          </cell>
          <cell r="GU201">
            <v>201.43800354003906</v>
          </cell>
          <cell r="GV201">
            <v>253.49299621582031</v>
          </cell>
          <cell r="GW201">
            <v>119.854</v>
          </cell>
          <cell r="GX201">
            <v>89.447000000000003</v>
          </cell>
          <cell r="GY201">
            <v>94.006999999999991</v>
          </cell>
          <cell r="GZ201">
            <v>99.984999999999999</v>
          </cell>
          <cell r="HA201">
            <v>96.097999999999999</v>
          </cell>
          <cell r="HB201">
            <v>97.031999999999996</v>
          </cell>
          <cell r="HC201">
            <v>89.366</v>
          </cell>
          <cell r="HD201">
            <v>41.623999999999995</v>
          </cell>
          <cell r="HE201" t="str">
            <v>#N/A N/A</v>
          </cell>
          <cell r="HF201">
            <v>75.305000305175781</v>
          </cell>
          <cell r="HG201">
            <v>106.68299865722656</v>
          </cell>
          <cell r="HH201">
            <v>166.94</v>
          </cell>
          <cell r="HI201">
            <v>176.71899999999999</v>
          </cell>
          <cell r="HJ201">
            <v>155.34100341796875</v>
          </cell>
          <cell r="HK201">
            <v>137.10400390625</v>
          </cell>
          <cell r="HL201">
            <v>91.096999999999994</v>
          </cell>
          <cell r="HM201">
            <v>80.28</v>
          </cell>
          <cell r="HN201">
            <v>68.59</v>
          </cell>
          <cell r="HO201">
            <v>56.890999999999998</v>
          </cell>
          <cell r="HP201">
            <v>53.05</v>
          </cell>
          <cell r="HQ201">
            <v>44.683</v>
          </cell>
          <cell r="HR201">
            <v>37.653999999999996</v>
          </cell>
          <cell r="HS201">
            <v>22.177999999999997</v>
          </cell>
          <cell r="HT201" t="str">
            <v>#N/A N/A</v>
          </cell>
          <cell r="HU201">
            <v>223.60499572753906</v>
          </cell>
          <cell r="HV201">
            <v>263.4949951171875</v>
          </cell>
          <cell r="HW201">
            <v>431.178</v>
          </cell>
          <cell r="HX201">
            <v>417.62399999999997</v>
          </cell>
          <cell r="HY201">
            <v>379.03298950195313</v>
          </cell>
          <cell r="HZ201">
            <v>422.05999755859375</v>
          </cell>
          <cell r="IA201">
            <v>253.78</v>
          </cell>
          <cell r="IB201">
            <v>189.947</v>
          </cell>
          <cell r="IC201">
            <v>179.69199999999998</v>
          </cell>
          <cell r="ID201">
            <v>175.72499999999999</v>
          </cell>
          <cell r="IE201">
            <v>160.96799999999999</v>
          </cell>
          <cell r="IF201">
            <v>146.28299999999999</v>
          </cell>
          <cell r="IG201">
            <v>129.68100000000001</v>
          </cell>
          <cell r="IH201">
            <v>68.111999999999995</v>
          </cell>
          <cell r="II201" t="str">
            <v>#N/A N/A</v>
          </cell>
          <cell r="IJ201">
            <v>23.356000900268555</v>
          </cell>
          <cell r="IK201">
            <v>29.597999572753906</v>
          </cell>
          <cell r="IL201">
            <v>61.777999999999999</v>
          </cell>
          <cell r="IM201">
            <v>76.566999999999993</v>
          </cell>
          <cell r="IN201">
            <v>76.291000366210937</v>
          </cell>
          <cell r="IO201">
            <v>54.118999481201172</v>
          </cell>
          <cell r="IP201">
            <v>42.186</v>
          </cell>
          <cell r="IQ201">
            <v>36.184999999999995</v>
          </cell>
          <cell r="IR201">
            <v>39.488</v>
          </cell>
          <cell r="IS201">
            <v>51.302999999999997</v>
          </cell>
          <cell r="IT201">
            <v>36.266999999999996</v>
          </cell>
          <cell r="IU201">
            <v>36.683999999999997</v>
          </cell>
          <cell r="IV201">
            <v>39.027000000000001</v>
          </cell>
          <cell r="IW201">
            <v>11.311</v>
          </cell>
          <cell r="IX201" t="str">
            <v>#N/A N/A</v>
          </cell>
          <cell r="IY201">
            <v>37</v>
          </cell>
          <cell r="IZ201">
            <v>56.200000047683716</v>
          </cell>
          <cell r="JA201">
            <v>117</v>
          </cell>
          <cell r="JB201">
            <v>80</v>
          </cell>
          <cell r="JC201">
            <v>60</v>
          </cell>
          <cell r="JD201">
            <v>65</v>
          </cell>
          <cell r="JE201">
            <v>73</v>
          </cell>
          <cell r="JF201">
            <v>23.305</v>
          </cell>
          <cell r="JG201">
            <v>23.305</v>
          </cell>
          <cell r="JH201">
            <v>10</v>
          </cell>
          <cell r="JI201">
            <v>19</v>
          </cell>
          <cell r="JJ201">
            <v>24</v>
          </cell>
          <cell r="JK201">
            <v>17</v>
          </cell>
          <cell r="JL201">
            <v>19.346</v>
          </cell>
          <cell r="JM201" t="str">
            <v>#N/A N/A</v>
          </cell>
          <cell r="JN201">
            <v>86.569998741149902</v>
          </cell>
          <cell r="JO201">
            <v>118.71400165557861</v>
          </cell>
          <cell r="JP201">
            <v>222.239</v>
          </cell>
          <cell r="JQ201">
            <v>203.89000000000001</v>
          </cell>
          <cell r="JR201">
            <v>169.14700031280518</v>
          </cell>
          <cell r="JS201">
            <v>214.58100128173828</v>
          </cell>
          <cell r="JT201">
            <v>193.79500000000002</v>
          </cell>
          <cell r="JU201">
            <v>123.72900000000001</v>
          </cell>
          <cell r="JV201">
            <v>119.89400000000001</v>
          </cell>
          <cell r="JW201">
            <v>115.25700000000001</v>
          </cell>
          <cell r="JX201">
            <v>98.034999999999997</v>
          </cell>
          <cell r="JY201">
            <v>90.031000000000006</v>
          </cell>
          <cell r="JZ201">
            <v>82.793000000000006</v>
          </cell>
          <cell r="KA201">
            <v>48.400000000000006</v>
          </cell>
          <cell r="KB201" t="str">
            <v>#N/A N/A</v>
          </cell>
          <cell r="KC201">
            <v>0</v>
          </cell>
          <cell r="KD201">
            <v>0</v>
          </cell>
          <cell r="KE201">
            <v>0</v>
          </cell>
          <cell r="KF201">
            <v>0</v>
          </cell>
          <cell r="KG201">
            <v>0</v>
          </cell>
          <cell r="KH201">
            <v>0</v>
          </cell>
          <cell r="KI201" t="str">
            <v>#N/A N/A</v>
          </cell>
          <cell r="KJ201">
            <v>0</v>
          </cell>
          <cell r="KK201">
            <v>0</v>
          </cell>
          <cell r="KL201">
            <v>0</v>
          </cell>
          <cell r="KM201">
            <v>0</v>
          </cell>
          <cell r="KN201">
            <v>0</v>
          </cell>
          <cell r="KO201">
            <v>0</v>
          </cell>
          <cell r="KP201">
            <v>0</v>
          </cell>
          <cell r="KQ201" t="str">
            <v>#N/A N/A</v>
          </cell>
          <cell r="KR201">
            <v>137.03500366210937</v>
          </cell>
          <cell r="KS201">
            <v>144.78099822998047</v>
          </cell>
          <cell r="KT201">
            <v>208.93899999999999</v>
          </cell>
          <cell r="KU201">
            <v>213.73399999999998</v>
          </cell>
          <cell r="KV201">
            <v>209.88600158691406</v>
          </cell>
          <cell r="KW201">
            <v>207.47899627685547</v>
          </cell>
          <cell r="KX201">
            <v>59.985000000000014</v>
          </cell>
          <cell r="KY201">
            <v>66.217999999999989</v>
          </cell>
          <cell r="KZ201">
            <v>59.797999999999981</v>
          </cell>
          <cell r="LA201">
            <v>60.467999999999989</v>
          </cell>
          <cell r="LB201">
            <v>62.932999999999993</v>
          </cell>
          <cell r="LC201">
            <v>56.251999999999988</v>
          </cell>
          <cell r="LD201">
            <v>46.888000000000005</v>
          </cell>
          <cell r="LE201">
            <v>19.711999999999989</v>
          </cell>
          <cell r="LF201" t="str">
            <v>#N/A N/A</v>
          </cell>
          <cell r="LG201">
            <v>-19.746999740600586</v>
          </cell>
          <cell r="LH201">
            <v>-22.520999908447266</v>
          </cell>
          <cell r="LI201">
            <v>-55.9</v>
          </cell>
          <cell r="LJ201">
            <v>-36.263999999999996</v>
          </cell>
          <cell r="LK201">
            <v>-10.326000213623047</v>
          </cell>
          <cell r="LL201">
            <v>-10.154999732971191</v>
          </cell>
          <cell r="LM201">
            <v>-9.6470000000000002</v>
          </cell>
          <cell r="LN201">
            <v>-5.5069999999999997</v>
          </cell>
          <cell r="LO201">
            <v>-2.2330000000000001</v>
          </cell>
          <cell r="LP201">
            <v>-6.8479999999999999</v>
          </cell>
          <cell r="LQ201">
            <v>-7.0819999999999999</v>
          </cell>
          <cell r="LR201">
            <v>-5.0529999999999999</v>
          </cell>
          <cell r="LS201">
            <v>-5.2589999999999995</v>
          </cell>
          <cell r="LT201">
            <v>-1.825</v>
          </cell>
          <cell r="LU201" t="str">
            <v>#N/A N/A</v>
          </cell>
          <cell r="LV201">
            <v>2.7630000114440918</v>
          </cell>
          <cell r="LW201">
            <v>1.3279999494552612</v>
          </cell>
          <cell r="LX201">
            <v>2.3279999999999998</v>
          </cell>
          <cell r="LY201">
            <v>6.5409999999999995</v>
          </cell>
          <cell r="LZ201">
            <v>3.8429999351501465</v>
          </cell>
          <cell r="MA201">
            <v>5.7179999351501465</v>
          </cell>
          <cell r="MB201" t="str">
            <v>#N/A N/A</v>
          </cell>
          <cell r="MC201" t="str">
            <v>#N/A N/A</v>
          </cell>
          <cell r="MD201" t="str">
            <v>#N/A N/A</v>
          </cell>
          <cell r="ME201">
            <v>1.0999999999999999</v>
          </cell>
          <cell r="MF201">
            <v>0.25</v>
          </cell>
          <cell r="MG201">
            <v>0.33299999999999996</v>
          </cell>
          <cell r="MH201" t="str">
            <v>#N/A N/A</v>
          </cell>
          <cell r="MI201">
            <v>1.4359999999999999</v>
          </cell>
          <cell r="MJ201" t="str">
            <v>#N/A N/A</v>
          </cell>
          <cell r="MK201">
            <v>3.6559998989105225</v>
          </cell>
          <cell r="ML201">
            <v>2.25</v>
          </cell>
          <cell r="MM201">
            <v>4.1879999999999997</v>
          </cell>
          <cell r="MN201">
            <v>0.46499999999999997</v>
          </cell>
          <cell r="MO201">
            <v>0.54600000381469727</v>
          </cell>
          <cell r="MP201">
            <v>0.12300000339746475</v>
          </cell>
          <cell r="MQ201" t="str">
            <v>#N/A N/A</v>
          </cell>
          <cell r="MR201" t="str">
            <v>#N/A N/A</v>
          </cell>
          <cell r="MS201" t="str">
            <v>#N/A N/A</v>
          </cell>
          <cell r="MT201" t="str">
            <v>#N/A N/A</v>
          </cell>
          <cell r="MU201" t="str">
            <v>#N/A N/A</v>
          </cell>
          <cell r="MV201" t="str">
            <v>#N/A N/A</v>
          </cell>
          <cell r="MW201" t="str">
            <v>#N/A N/A</v>
          </cell>
          <cell r="MX201" t="str">
            <v>#N/A N/A</v>
          </cell>
          <cell r="MY201" t="str">
            <v>#N/A N/A</v>
          </cell>
          <cell r="MZ201">
            <v>-0.42399999499320984</v>
          </cell>
          <cell r="NA201">
            <v>-1.7089999914169312</v>
          </cell>
          <cell r="NB201">
            <v>-2.0230000000000001</v>
          </cell>
          <cell r="NC201">
            <v>-2.1639999999999997</v>
          </cell>
          <cell r="ND201">
            <v>-2.1930000782012939</v>
          </cell>
          <cell r="NE201">
            <v>-2.2639999389648437</v>
          </cell>
          <cell r="NF201">
            <v>-2.3129999999999997</v>
          </cell>
          <cell r="NG201">
            <v>-0.38600000000000001</v>
          </cell>
          <cell r="NH201">
            <v>0</v>
          </cell>
          <cell r="NI201">
            <v>0</v>
          </cell>
          <cell r="NJ201">
            <v>-1.607</v>
          </cell>
          <cell r="NK201">
            <v>-1.216</v>
          </cell>
          <cell r="NL201">
            <v>-1.635</v>
          </cell>
          <cell r="NM201">
            <v>-0.41</v>
          </cell>
          <cell r="NN201" t="str">
            <v>#N/A N/A</v>
          </cell>
          <cell r="NO201">
            <v>11.38599967956543</v>
          </cell>
          <cell r="NP201">
            <v>12.831000328063965</v>
          </cell>
          <cell r="NQ201">
            <v>19.065999999999999</v>
          </cell>
          <cell r="NR201">
            <v>25.908999999999999</v>
          </cell>
          <cell r="NS201">
            <v>28.781999588012695</v>
          </cell>
          <cell r="NT201">
            <v>29.38599967956543</v>
          </cell>
          <cell r="NU201">
            <v>21.126999999999999</v>
          </cell>
          <cell r="NV201">
            <v>15.19</v>
          </cell>
          <cell r="NW201">
            <v>14.724</v>
          </cell>
          <cell r="NX201">
            <v>14.215999999999999</v>
          </cell>
          <cell r="NY201">
            <v>12.250999999999999</v>
          </cell>
          <cell r="NZ201">
            <v>12.401</v>
          </cell>
          <cell r="OA201">
            <v>10.408999999999999</v>
          </cell>
          <cell r="OB201">
            <v>9.0350000000000001</v>
          </cell>
          <cell r="OC201" t="str">
            <v>#N/A N/A</v>
          </cell>
          <cell r="OD201" t="str">
            <v>USD</v>
          </cell>
        </row>
        <row r="202">
          <cell r="C202" t="str">
            <v>CUSHING MLP TOTA</v>
          </cell>
          <cell r="D202" t="str">
            <v>#N/A Field Not Applicable</v>
          </cell>
          <cell r="E202" t="str">
            <v>#N/A Field Not Applicable</v>
          </cell>
          <cell r="F202" t="str">
            <v>#N/A Field Not Applicable</v>
          </cell>
          <cell r="G202" t="str">
            <v>#N/A Field Not Applicable</v>
          </cell>
          <cell r="H202" t="str">
            <v>#N/A Field Not Applicable</v>
          </cell>
          <cell r="I202" t="str">
            <v>#N/A Field Not Applicable</v>
          </cell>
          <cell r="J202" t="str">
            <v>#N/A Field Not Applicable</v>
          </cell>
          <cell r="K202" t="str">
            <v>#N/A Field Not Applicable</v>
          </cell>
          <cell r="L202" t="str">
            <v>#N/A Field Not Applicable</v>
          </cell>
          <cell r="M202" t="str">
            <v>#N/A Field Not Applicable</v>
          </cell>
          <cell r="N202" t="str">
            <v>#N/A Field Not Applicable</v>
          </cell>
          <cell r="O202" t="str">
            <v>#N/A Field Not Applicable</v>
          </cell>
          <cell r="P202" t="str">
            <v>#N/A Field Not Applicable</v>
          </cell>
          <cell r="Q202" t="str">
            <v>#N/A Field Not Applicable</v>
          </cell>
          <cell r="R202" t="str">
            <v>#N/A Field Not Applicable</v>
          </cell>
          <cell r="S202" t="str">
            <v>#N/A Field Not Applicable</v>
          </cell>
          <cell r="T202" t="str">
            <v>#N/A Field Not Applicable</v>
          </cell>
          <cell r="U202" t="str">
            <v>#N/A Field Not Applicable</v>
          </cell>
          <cell r="V202" t="str">
            <v>#N/A Field Not Applicable</v>
          </cell>
          <cell r="W202" t="str">
            <v>#N/A Field Not Applicable</v>
          </cell>
          <cell r="X202" t="str">
            <v>#N/A Field Not Applicable</v>
          </cell>
          <cell r="Y202" t="str">
            <v>#N/A Field Not Applicable</v>
          </cell>
          <cell r="Z202" t="str">
            <v>#N/A Field Not Applicable</v>
          </cell>
          <cell r="AA202" t="str">
            <v>#N/A Field Not Applicable</v>
          </cell>
          <cell r="AB202" t="str">
            <v>#N/A Field Not Applicable</v>
          </cell>
          <cell r="AC202" t="str">
            <v>#N/A Field Not Applicable</v>
          </cell>
          <cell r="AD202" t="str">
            <v>#N/A Field Not Applicable</v>
          </cell>
          <cell r="AE202" t="str">
            <v>#N/A Field Not Applicable</v>
          </cell>
          <cell r="AF202" t="str">
            <v>#N/A Field Not Applicable</v>
          </cell>
          <cell r="AG202" t="str">
            <v>#N/A Field Not Applicable</v>
          </cell>
          <cell r="AH202" t="str">
            <v>#N/A Field Not Applicable</v>
          </cell>
          <cell r="AI202" t="str">
            <v>#N/A Field Not Applicable</v>
          </cell>
          <cell r="AJ202" t="str">
            <v>#N/A Field Not Applicable</v>
          </cell>
          <cell r="AK202" t="str">
            <v>#N/A Field Not Applicable</v>
          </cell>
          <cell r="AL202" t="str">
            <v>#N/A Field Not Applicable</v>
          </cell>
          <cell r="AM202" t="str">
            <v>#N/A Field Not Applicable</v>
          </cell>
          <cell r="AN202" t="str">
            <v>#N/A Field Not Applicable</v>
          </cell>
          <cell r="AO202" t="str">
            <v>#N/A Field Not Applicable</v>
          </cell>
          <cell r="AP202" t="str">
            <v>#N/A Field Not Applicable</v>
          </cell>
          <cell r="AQ202" t="str">
            <v>#N/A Field Not Applicable</v>
          </cell>
          <cell r="AR202" t="str">
            <v>#N/A Field Not Applicable</v>
          </cell>
          <cell r="AS202" t="str">
            <v>#N/A Field Not Applicable</v>
          </cell>
          <cell r="AT202" t="str">
            <v>#N/A Field Not Applicable</v>
          </cell>
          <cell r="AU202" t="str">
            <v>#N/A Field Not Applicable</v>
          </cell>
          <cell r="AV202" t="str">
            <v>#N/A Field Not Applicable</v>
          </cell>
          <cell r="AW202" t="str">
            <v>#N/A Field Not Applicable</v>
          </cell>
          <cell r="AX202" t="str">
            <v>#N/A Field Not Applicable</v>
          </cell>
          <cell r="AY202" t="str">
            <v>#N/A Field Not Applicable</v>
          </cell>
          <cell r="AZ202" t="str">
            <v>#N/A Field Not Applicable</v>
          </cell>
          <cell r="BA202" t="str">
            <v>#N/A Field Not Applicable</v>
          </cell>
          <cell r="BB202" t="str">
            <v>#N/A Field Not Applicable</v>
          </cell>
          <cell r="BC202" t="str">
            <v>#N/A Field Not Applicable</v>
          </cell>
          <cell r="BD202" t="str">
            <v>#N/A Field Not Applicable</v>
          </cell>
          <cell r="BE202" t="str">
            <v>#N/A Field Not Applicable</v>
          </cell>
          <cell r="BF202" t="str">
            <v>#N/A Field Not Applicable</v>
          </cell>
          <cell r="BG202" t="str">
            <v>#N/A Field Not Applicable</v>
          </cell>
          <cell r="BH202" t="str">
            <v>#N/A Field Not Applicable</v>
          </cell>
          <cell r="BI202" t="str">
            <v>#N/A Field Not Applicable</v>
          </cell>
          <cell r="BJ202" t="str">
            <v>#N/A Field Not Applicable</v>
          </cell>
          <cell r="BK202" t="str">
            <v>#N/A Field Not Applicable</v>
          </cell>
          <cell r="BL202" t="str">
            <v>#N/A Field Not Applicable</v>
          </cell>
          <cell r="BM202" t="str">
            <v>#N/A Field Not Applicable</v>
          </cell>
          <cell r="BN202" t="str">
            <v>#N/A Field Not Applicable</v>
          </cell>
          <cell r="BO202" t="str">
            <v>#N/A Field Not Applicable</v>
          </cell>
          <cell r="BP202" t="str">
            <v>#N/A Field Not Applicable</v>
          </cell>
          <cell r="BQ202" t="str">
            <v>#N/A Field Not Applicable</v>
          </cell>
          <cell r="BR202" t="str">
            <v>#N/A Field Not Applicable</v>
          </cell>
          <cell r="BS202" t="str">
            <v>#N/A Field Not Applicable</v>
          </cell>
          <cell r="BT202" t="str">
            <v>#N/A Field Not Applicable</v>
          </cell>
          <cell r="BU202" t="str">
            <v>#N/A Field Not Applicable</v>
          </cell>
          <cell r="BV202" t="str">
            <v>#N/A Field Not Applicable</v>
          </cell>
          <cell r="BW202" t="str">
            <v>#N/A Field Not Applicable</v>
          </cell>
          <cell r="BX202" t="str">
            <v>#N/A Field Not Applicable</v>
          </cell>
          <cell r="BY202" t="str">
            <v>#N/A Field Not Applicable</v>
          </cell>
          <cell r="BZ202" t="str">
            <v>#N/A Field Not Applicable</v>
          </cell>
          <cell r="CA202" t="str">
            <v>#N/A Field Not Applicable</v>
          </cell>
          <cell r="CB202" t="str">
            <v>#N/A Field Not Applicable</v>
          </cell>
          <cell r="CC202" t="str">
            <v>#N/A Field Not Applicable</v>
          </cell>
          <cell r="CD202" t="str">
            <v>#N/A Field Not Applicable</v>
          </cell>
          <cell r="CE202" t="str">
            <v>#N/A Field Not Applicable</v>
          </cell>
          <cell r="CF202" t="str">
            <v>#N/A Field Not Applicable</v>
          </cell>
          <cell r="CG202" t="str">
            <v>#N/A Field Not Applicable</v>
          </cell>
          <cell r="CH202" t="str">
            <v>#N/A Field Not Applicable</v>
          </cell>
          <cell r="CI202" t="str">
            <v>#N/A Field Not Applicable</v>
          </cell>
          <cell r="CJ202" t="str">
            <v>#N/A Field Not Applicable</v>
          </cell>
          <cell r="CK202" t="str">
            <v>#N/A Field Not Applicable</v>
          </cell>
          <cell r="CL202" t="str">
            <v>#N/A Field Not Applicable</v>
          </cell>
          <cell r="CM202" t="str">
            <v>#N/A Field Not Applicable</v>
          </cell>
          <cell r="CN202" t="str">
            <v>#N/A Field Not Applicable</v>
          </cell>
          <cell r="CO202" t="str">
            <v>#N/A Field Not Applicable</v>
          </cell>
          <cell r="CP202" t="str">
            <v>#N/A Field Not Applicable</v>
          </cell>
          <cell r="CQ202" t="str">
            <v>#N/A Field Not Applicable</v>
          </cell>
          <cell r="CR202" t="str">
            <v>#N/A Field Not Applicable</v>
          </cell>
          <cell r="CS202" t="str">
            <v>#N/A Field Not Applicable</v>
          </cell>
          <cell r="CT202" t="str">
            <v>#N/A Field Not Applicable</v>
          </cell>
          <cell r="CU202" t="str">
            <v>#N/A Field Not Applicable</v>
          </cell>
          <cell r="CV202" t="str">
            <v>#N/A Field Not Applicable</v>
          </cell>
          <cell r="CW202" t="str">
            <v>#N/A Field Not Applicable</v>
          </cell>
          <cell r="CX202" t="str">
            <v>#N/A Field Not Applicable</v>
          </cell>
          <cell r="CY202" t="str">
            <v>#N/A Field Not Applicable</v>
          </cell>
          <cell r="CZ202" t="str">
            <v>#N/A Field Not Applicable</v>
          </cell>
          <cell r="DA202" t="str">
            <v>#N/A Field Not Applicable</v>
          </cell>
          <cell r="DB202" t="str">
            <v>#N/A Field Not Applicable</v>
          </cell>
          <cell r="DC202" t="str">
            <v>#N/A Field Not Applicable</v>
          </cell>
          <cell r="DD202" t="str">
            <v>#N/A Field Not Applicable</v>
          </cell>
          <cell r="DE202" t="str">
            <v>#N/A Field Not Applicable</v>
          </cell>
          <cell r="DF202" t="str">
            <v>#N/A Field Not Applicable</v>
          </cell>
          <cell r="DG202" t="str">
            <v>#N/A Field Not Applicable</v>
          </cell>
          <cell r="DH202" t="str">
            <v>#N/A Field Not Applicable</v>
          </cell>
          <cell r="DI202" t="str">
            <v>#N/A Field Not Applicable</v>
          </cell>
          <cell r="DJ202" t="str">
            <v>#N/A Field Not Applicable</v>
          </cell>
          <cell r="DK202" t="str">
            <v>#N/A Field Not Applicable</v>
          </cell>
          <cell r="DL202" t="str">
            <v>#N/A Field Not Applicable</v>
          </cell>
          <cell r="DM202" t="str">
            <v>#N/A Field Not Applicable</v>
          </cell>
          <cell r="DN202" t="str">
            <v>#N/A Field Not Applicable</v>
          </cell>
          <cell r="DO202" t="str">
            <v>#N/A Field Not Applicable</v>
          </cell>
          <cell r="DP202" t="str">
            <v>#N/A Field Not Applicable</v>
          </cell>
          <cell r="DQ202" t="str">
            <v>#N/A Field Not Applicable</v>
          </cell>
          <cell r="DR202" t="str">
            <v>#N/A Field Not Applicable</v>
          </cell>
          <cell r="DS202" t="str">
            <v>#N/A Field Not Applicable</v>
          </cell>
          <cell r="DT202" t="str">
            <v>#N/A Field Not Applicable</v>
          </cell>
          <cell r="DU202" t="str">
            <v>#N/A Field Not Applicable</v>
          </cell>
          <cell r="DV202" t="str">
            <v>#N/A Field Not Applicable</v>
          </cell>
          <cell r="DW202" t="str">
            <v>#N/A Field Not Applicable</v>
          </cell>
          <cell r="DX202" t="str">
            <v>#N/A Field Not Applicable</v>
          </cell>
          <cell r="DY202" t="str">
            <v>#N/A Field Not Applicable</v>
          </cell>
          <cell r="DZ202" t="str">
            <v>#N/A Field Not Applicable</v>
          </cell>
          <cell r="EA202" t="str">
            <v>#N/A Field Not Applicable</v>
          </cell>
          <cell r="EB202" t="str">
            <v>#N/A Field Not Applicable</v>
          </cell>
          <cell r="EC202" t="str">
            <v>#N/A Field Not Applicable</v>
          </cell>
          <cell r="ED202" t="str">
            <v>#N/A Field Not Applicable</v>
          </cell>
          <cell r="EE202" t="str">
            <v>#N/A Field Not Applicable</v>
          </cell>
          <cell r="EF202" t="str">
            <v>#N/A Field Not Applicable</v>
          </cell>
          <cell r="EG202" t="str">
            <v>#N/A Field Not Applicable</v>
          </cell>
          <cell r="EH202" t="str">
            <v>#N/A Field Not Applicable</v>
          </cell>
          <cell r="EI202" t="str">
            <v>#N/A Field Not Applicable</v>
          </cell>
          <cell r="EJ202" t="str">
            <v>#N/A Field Not Applicable</v>
          </cell>
          <cell r="EK202" t="str">
            <v>#N/A Field Not Applicable</v>
          </cell>
          <cell r="EL202" t="str">
            <v>#N/A Field Not Applicable</v>
          </cell>
          <cell r="EM202" t="str">
            <v>#N/A Field Not Applicable</v>
          </cell>
          <cell r="EN202" t="str">
            <v>#N/A Field Not Applicable</v>
          </cell>
          <cell r="EO202" t="str">
            <v>#N/A Field Not Applicable</v>
          </cell>
          <cell r="EP202" t="str">
            <v>#N/A Field Not Applicable</v>
          </cell>
          <cell r="EQ202" t="str">
            <v>#N/A Field Not Applicable</v>
          </cell>
          <cell r="ER202" t="str">
            <v>#N/A Field Not Applicable</v>
          </cell>
          <cell r="ES202" t="str">
            <v>#N/A Field Not Applicable</v>
          </cell>
          <cell r="ET202" t="str">
            <v>#N/A Field Not Applicable</v>
          </cell>
          <cell r="EU202" t="str">
            <v>#N/A Field Not Applicable</v>
          </cell>
          <cell r="EV202" t="str">
            <v>#N/A Field Not Applicable</v>
          </cell>
          <cell r="EW202" t="str">
            <v>#N/A Field Not Applicable</v>
          </cell>
          <cell r="EX202" t="str">
            <v>#N/A Field Not Applicable</v>
          </cell>
          <cell r="EY202" t="str">
            <v>#N/A Field Not Applicable</v>
          </cell>
          <cell r="EZ202" t="str">
            <v>#N/A Field Not Applicable</v>
          </cell>
          <cell r="FA202" t="str">
            <v>#N/A Field Not Applicable</v>
          </cell>
          <cell r="FB202" t="str">
            <v>#N/A Field Not Applicable</v>
          </cell>
          <cell r="FC202" t="str">
            <v>#N/A Field Not Applicable</v>
          </cell>
          <cell r="FD202" t="str">
            <v>#N/A Field Not Applicable</v>
          </cell>
          <cell r="FE202" t="str">
            <v>#N/A Field Not Applicable</v>
          </cell>
          <cell r="FF202" t="str">
            <v>#N/A Field Not Applicable</v>
          </cell>
          <cell r="FG202" t="str">
            <v>#N/A Field Not Applicable</v>
          </cell>
          <cell r="FH202" t="str">
            <v>#N/A Field Not Applicable</v>
          </cell>
          <cell r="FI202" t="str">
            <v>#N/A Field Not Applicable</v>
          </cell>
          <cell r="FJ202" t="str">
            <v>#N/A Field Not Applicable</v>
          </cell>
          <cell r="FK202" t="str">
            <v>#N/A Field Not Applicable</v>
          </cell>
          <cell r="FL202" t="str">
            <v>#N/A Field Not Applicable</v>
          </cell>
          <cell r="FM202" t="str">
            <v>#N/A Field Not Applicable</v>
          </cell>
          <cell r="FN202" t="str">
            <v>#N/A Field Not Applicable</v>
          </cell>
          <cell r="FO202" t="str">
            <v>#N/A Field Not Applicable</v>
          </cell>
          <cell r="FP202" t="str">
            <v>#N/A Field Not Applicable</v>
          </cell>
          <cell r="FQ202" t="str">
            <v>#N/A Field Not Applicable</v>
          </cell>
          <cell r="FR202" t="str">
            <v>#N/A Field Not Applicable</v>
          </cell>
          <cell r="FS202" t="str">
            <v>#N/A Field Not Applicable</v>
          </cell>
          <cell r="FT202" t="str">
            <v>#N/A Field Not Applicable</v>
          </cell>
          <cell r="FU202" t="str">
            <v>#N/A Field Not Applicable</v>
          </cell>
          <cell r="FV202" t="str">
            <v>#N/A Field Not Applicable</v>
          </cell>
          <cell r="FW202" t="str">
            <v>#N/A Field Not Applicable</v>
          </cell>
          <cell r="FX202" t="str">
            <v>#N/A Field Not Applicable</v>
          </cell>
          <cell r="FY202" t="str">
            <v>#N/A Field Not Applicable</v>
          </cell>
          <cell r="FZ202" t="str">
            <v>#N/A Field Not Applicable</v>
          </cell>
          <cell r="GA202" t="str">
            <v>#N/A Field Not Applicable</v>
          </cell>
          <cell r="GB202" t="str">
            <v>#N/A Field Not Applicable</v>
          </cell>
          <cell r="GC202" t="str">
            <v>#N/A Field Not Applicable</v>
          </cell>
          <cell r="GD202" t="str">
            <v>#N/A Field Not Applicable</v>
          </cell>
          <cell r="GE202" t="str">
            <v>#N/A Field Not Applicable</v>
          </cell>
          <cell r="GF202" t="str">
            <v>#N/A Field Not Applicable</v>
          </cell>
          <cell r="GG202" t="str">
            <v>#N/A Field Not Applicable</v>
          </cell>
          <cell r="GH202" t="str">
            <v>#N/A Field Not Applicable</v>
          </cell>
          <cell r="GI202" t="str">
            <v>#N/A Field Not Applicable</v>
          </cell>
          <cell r="GJ202" t="str">
            <v>#N/A Field Not Applicable</v>
          </cell>
          <cell r="GK202" t="str">
            <v>#N/A Field Not Applicable</v>
          </cell>
          <cell r="GL202" t="str">
            <v>#N/A Field Not Applicable</v>
          </cell>
          <cell r="GM202" t="str">
            <v>#N/A Field Not Applicable</v>
          </cell>
          <cell r="GN202" t="str">
            <v>#N/A Field Not Applicable</v>
          </cell>
          <cell r="GO202" t="str">
            <v>#N/A Field Not Applicable</v>
          </cell>
          <cell r="GP202" t="str">
            <v>#N/A Field Not Applicable</v>
          </cell>
          <cell r="GQ202" t="str">
            <v>#N/A Field Not Applicable</v>
          </cell>
          <cell r="GR202" t="str">
            <v>#N/A Field Not Applicable</v>
          </cell>
          <cell r="GS202" t="str">
            <v>#N/A Field Not Applicable</v>
          </cell>
          <cell r="GT202" t="str">
            <v>#N/A Field Not Applicable</v>
          </cell>
          <cell r="GU202" t="str">
            <v>#N/A Field Not Applicable</v>
          </cell>
          <cell r="GV202" t="str">
            <v>#N/A Field Not Applicable</v>
          </cell>
          <cell r="GW202" t="str">
            <v>#N/A Field Not Applicable</v>
          </cell>
          <cell r="GX202" t="str">
            <v>#N/A Field Not Applicable</v>
          </cell>
          <cell r="GY202" t="str">
            <v>#N/A Field Not Applicable</v>
          </cell>
          <cell r="GZ202" t="str">
            <v>#N/A Field Not Applicable</v>
          </cell>
          <cell r="HA202" t="str">
            <v>#N/A Field Not Applicable</v>
          </cell>
          <cell r="HB202" t="str">
            <v>#N/A Field Not Applicable</v>
          </cell>
          <cell r="HC202" t="str">
            <v>#N/A Field Not Applicable</v>
          </cell>
          <cell r="HD202" t="str">
            <v>#N/A Field Not Applicable</v>
          </cell>
          <cell r="HE202" t="str">
            <v>#N/A Field Not Applicable</v>
          </cell>
          <cell r="HF202" t="str">
            <v>#N/A Field Not Applicable</v>
          </cell>
          <cell r="HG202" t="str">
            <v>#N/A Field Not Applicable</v>
          </cell>
          <cell r="HH202" t="str">
            <v>#N/A Field Not Applicable</v>
          </cell>
          <cell r="HI202" t="str">
            <v>#N/A Field Not Applicable</v>
          </cell>
          <cell r="HJ202" t="str">
            <v>#N/A Field Not Applicable</v>
          </cell>
          <cell r="HK202" t="str">
            <v>#N/A Field Not Applicable</v>
          </cell>
          <cell r="HL202" t="str">
            <v>#N/A Field Not Applicable</v>
          </cell>
          <cell r="HM202" t="str">
            <v>#N/A Field Not Applicable</v>
          </cell>
          <cell r="HN202" t="str">
            <v>#N/A Field Not Applicable</v>
          </cell>
          <cell r="HO202" t="str">
            <v>#N/A Field Not Applicable</v>
          </cell>
          <cell r="HP202" t="str">
            <v>#N/A Field Not Applicable</v>
          </cell>
          <cell r="HQ202" t="str">
            <v>#N/A Field Not Applicable</v>
          </cell>
          <cell r="HR202" t="str">
            <v>#N/A Field Not Applicable</v>
          </cell>
          <cell r="HS202" t="str">
            <v>#N/A Field Not Applicable</v>
          </cell>
          <cell r="HT202" t="str">
            <v>#N/A Field Not Applicable</v>
          </cell>
          <cell r="HU202" t="str">
            <v>#N/A Field Not Applicable</v>
          </cell>
          <cell r="HV202" t="str">
            <v>#N/A Field Not Applicable</v>
          </cell>
          <cell r="HW202" t="str">
            <v>#N/A Field Not Applicable</v>
          </cell>
          <cell r="HX202" t="str">
            <v>#N/A Field Not Applicable</v>
          </cell>
          <cell r="HY202" t="str">
            <v>#N/A Field Not Applicable</v>
          </cell>
          <cell r="HZ202" t="str">
            <v>#N/A Field Not Applicable</v>
          </cell>
          <cell r="IA202" t="str">
            <v>#N/A Field Not Applicable</v>
          </cell>
          <cell r="IB202" t="str">
            <v>#N/A Field Not Applicable</v>
          </cell>
          <cell r="IC202" t="str">
            <v>#N/A Field Not Applicable</v>
          </cell>
          <cell r="ID202" t="str">
            <v>#N/A Field Not Applicable</v>
          </cell>
          <cell r="IE202" t="str">
            <v>#N/A Field Not Applicable</v>
          </cell>
          <cell r="IF202" t="str">
            <v>#N/A Field Not Applicable</v>
          </cell>
          <cell r="IG202" t="str">
            <v>#N/A Field Not Applicable</v>
          </cell>
          <cell r="IH202" t="str">
            <v>#N/A Field Not Applicable</v>
          </cell>
          <cell r="II202" t="str">
            <v>#N/A Field Not Applicable</v>
          </cell>
          <cell r="IJ202" t="str">
            <v>#N/A Field Not Applicable</v>
          </cell>
          <cell r="IK202" t="str">
            <v>#N/A Field Not Applicable</v>
          </cell>
          <cell r="IL202" t="str">
            <v>#N/A Field Not Applicable</v>
          </cell>
          <cell r="IM202" t="str">
            <v>#N/A Field Not Applicable</v>
          </cell>
          <cell r="IN202" t="str">
            <v>#N/A Field Not Applicable</v>
          </cell>
          <cell r="IO202" t="str">
            <v>#N/A Field Not Applicable</v>
          </cell>
          <cell r="IP202" t="str">
            <v>#N/A Field Not Applicable</v>
          </cell>
          <cell r="IQ202" t="str">
            <v>#N/A Field Not Applicable</v>
          </cell>
          <cell r="IR202" t="str">
            <v>#N/A Field Not Applicable</v>
          </cell>
          <cell r="IS202" t="str">
            <v>#N/A Field Not Applicable</v>
          </cell>
          <cell r="IT202" t="str">
            <v>#N/A Field Not Applicable</v>
          </cell>
          <cell r="IU202" t="str">
            <v>#N/A Field Not Applicable</v>
          </cell>
          <cell r="IV202" t="str">
            <v>#N/A Field Not Applicable</v>
          </cell>
          <cell r="IW202" t="str">
            <v>#N/A Field Not Applicable</v>
          </cell>
          <cell r="IX202" t="str">
            <v>#N/A Field Not Applicable</v>
          </cell>
          <cell r="IY202" t="str">
            <v>#N/A Field Not Applicable</v>
          </cell>
          <cell r="IZ202" t="str">
            <v>#N/A Field Not Applicable</v>
          </cell>
          <cell r="JA202" t="str">
            <v>#N/A Field Not Applicable</v>
          </cell>
          <cell r="JB202" t="str">
            <v>#N/A Field Not Applicable</v>
          </cell>
          <cell r="JC202" t="str">
            <v>#N/A Field Not Applicable</v>
          </cell>
          <cell r="JD202" t="str">
            <v>#N/A Field Not Applicable</v>
          </cell>
          <cell r="JE202" t="str">
            <v>#N/A Field Not Applicable</v>
          </cell>
          <cell r="JF202" t="str">
            <v>#N/A Field Not Applicable</v>
          </cell>
          <cell r="JG202" t="str">
            <v>#N/A Field Not Applicable</v>
          </cell>
          <cell r="JH202" t="str">
            <v>#N/A Field Not Applicable</v>
          </cell>
          <cell r="JI202" t="str">
            <v>#N/A Field Not Applicable</v>
          </cell>
          <cell r="JJ202" t="str">
            <v>#N/A Field Not Applicable</v>
          </cell>
          <cell r="JK202" t="str">
            <v>#N/A Field Not Applicable</v>
          </cell>
          <cell r="JL202" t="str">
            <v>#N/A Field Not Applicable</v>
          </cell>
          <cell r="JM202" t="str">
            <v>#N/A Field Not Applicable</v>
          </cell>
          <cell r="JN202" t="str">
            <v>#N/A Field Not Applicable</v>
          </cell>
          <cell r="JO202" t="str">
            <v>#N/A Field Not Applicable</v>
          </cell>
          <cell r="JP202" t="str">
            <v>#N/A Field Not Applicable</v>
          </cell>
          <cell r="JQ202" t="str">
            <v>#N/A Field Not Applicable</v>
          </cell>
          <cell r="JR202" t="str">
            <v>#N/A Field Not Applicable</v>
          </cell>
          <cell r="JS202" t="str">
            <v>#N/A Field Not Applicable</v>
          </cell>
          <cell r="JT202" t="str">
            <v>#N/A Field Not Applicable</v>
          </cell>
          <cell r="JU202" t="str">
            <v>#N/A Field Not Applicable</v>
          </cell>
          <cell r="JV202" t="str">
            <v>#N/A Field Not Applicable</v>
          </cell>
          <cell r="JW202" t="str">
            <v>#N/A Field Not Applicable</v>
          </cell>
          <cell r="JX202" t="str">
            <v>#N/A Field Not Applicable</v>
          </cell>
          <cell r="JY202" t="str">
            <v>#N/A Field Not Applicable</v>
          </cell>
          <cell r="JZ202" t="str">
            <v>#N/A Field Not Applicable</v>
          </cell>
          <cell r="KA202" t="str">
            <v>#N/A Field Not Applicable</v>
          </cell>
          <cell r="KB202" t="str">
            <v>#N/A Field Not Applicable</v>
          </cell>
          <cell r="KC202" t="str">
            <v>#N/A Field Not Applicable</v>
          </cell>
          <cell r="KD202" t="str">
            <v>#N/A Field Not Applicable</v>
          </cell>
          <cell r="KE202" t="str">
            <v>#N/A Field Not Applicable</v>
          </cell>
          <cell r="KF202" t="str">
            <v>#N/A Field Not Applicable</v>
          </cell>
          <cell r="KG202" t="str">
            <v>#N/A Field Not Applicable</v>
          </cell>
          <cell r="KH202" t="str">
            <v>#N/A Field Not Applicable</v>
          </cell>
          <cell r="KI202" t="str">
            <v>#N/A Field Not Applicable</v>
          </cell>
          <cell r="KJ202" t="str">
            <v>#N/A Field Not Applicable</v>
          </cell>
          <cell r="KK202" t="str">
            <v>#N/A Field Not Applicable</v>
          </cell>
          <cell r="KL202" t="str">
            <v>#N/A Field Not Applicable</v>
          </cell>
          <cell r="KM202" t="str">
            <v>#N/A Field Not Applicable</v>
          </cell>
          <cell r="KN202" t="str">
            <v>#N/A Field Not Applicable</v>
          </cell>
          <cell r="KO202" t="str">
            <v>#N/A Field Not Applicable</v>
          </cell>
          <cell r="KP202" t="str">
            <v>#N/A Field Not Applicable</v>
          </cell>
          <cell r="KQ202" t="str">
            <v>#N/A Field Not Applicable</v>
          </cell>
          <cell r="KR202" t="str">
            <v>#N/A Field Not Applicable</v>
          </cell>
          <cell r="KS202" t="str">
            <v>#N/A Field Not Applicable</v>
          </cell>
          <cell r="KT202" t="str">
            <v>#N/A Field Not Applicable</v>
          </cell>
          <cell r="KU202" t="str">
            <v>#N/A Field Not Applicable</v>
          </cell>
          <cell r="KV202" t="str">
            <v>#N/A Field Not Applicable</v>
          </cell>
          <cell r="KW202" t="str">
            <v>#N/A Field Not Applicable</v>
          </cell>
          <cell r="KX202" t="str">
            <v>#N/A Field Not Applicable</v>
          </cell>
          <cell r="KY202" t="str">
            <v>#N/A Field Not Applicable</v>
          </cell>
          <cell r="KZ202" t="str">
            <v>#N/A Field Not Applicable</v>
          </cell>
          <cell r="LA202" t="str">
            <v>#N/A Field Not Applicable</v>
          </cell>
          <cell r="LB202" t="str">
            <v>#N/A Field Not Applicable</v>
          </cell>
          <cell r="LC202" t="str">
            <v>#N/A Field Not Applicable</v>
          </cell>
          <cell r="LD202" t="str">
            <v>#N/A Field Not Applicable</v>
          </cell>
          <cell r="LE202" t="str">
            <v>#N/A Field Not Applicable</v>
          </cell>
          <cell r="LF202" t="str">
            <v>#N/A Field Not Applicable</v>
          </cell>
          <cell r="LG202" t="str">
            <v>#N/A Field Not Applicable</v>
          </cell>
          <cell r="LH202" t="str">
            <v>#N/A Field Not Applicable</v>
          </cell>
          <cell r="LI202" t="str">
            <v>#N/A Field Not Applicable</v>
          </cell>
          <cell r="LJ202" t="str">
            <v>#N/A Field Not Applicable</v>
          </cell>
          <cell r="LK202" t="str">
            <v>#N/A Field Not Applicable</v>
          </cell>
          <cell r="LL202" t="str">
            <v>#N/A Field Not Applicable</v>
          </cell>
          <cell r="LM202" t="str">
            <v>#N/A Field Not Applicable</v>
          </cell>
          <cell r="LN202" t="str">
            <v>#N/A Field Not Applicable</v>
          </cell>
          <cell r="LO202" t="str">
            <v>#N/A Field Not Applicable</v>
          </cell>
          <cell r="LP202" t="str">
            <v>#N/A Field Not Applicable</v>
          </cell>
          <cell r="LQ202" t="str">
            <v>#N/A Field Not Applicable</v>
          </cell>
          <cell r="LR202" t="str">
            <v>#N/A Field Not Applicable</v>
          </cell>
          <cell r="LS202" t="str">
            <v>#N/A Field Not Applicable</v>
          </cell>
          <cell r="LT202" t="str">
            <v>#N/A Field Not Applicable</v>
          </cell>
          <cell r="LU202" t="str">
            <v>#N/A Field Not Applicable</v>
          </cell>
          <cell r="LV202" t="str">
            <v>#N/A Field Not Applicable</v>
          </cell>
          <cell r="LW202" t="str">
            <v>#N/A Field Not Applicable</v>
          </cell>
          <cell r="LX202" t="str">
            <v>#N/A Field Not Applicable</v>
          </cell>
          <cell r="LY202" t="str">
            <v>#N/A Field Not Applicable</v>
          </cell>
          <cell r="LZ202" t="str">
            <v>#N/A Field Not Applicable</v>
          </cell>
          <cell r="MA202" t="str">
            <v>#N/A Field Not Applicable</v>
          </cell>
          <cell r="MB202" t="str">
            <v>#N/A Field Not Applicable</v>
          </cell>
          <cell r="MC202" t="str">
            <v>#N/A Field Not Applicable</v>
          </cell>
          <cell r="MD202" t="str">
            <v>#N/A Field Not Applicable</v>
          </cell>
          <cell r="ME202" t="str">
            <v>#N/A Field Not Applicable</v>
          </cell>
          <cell r="MF202" t="str">
            <v>#N/A Field Not Applicable</v>
          </cell>
          <cell r="MG202" t="str">
            <v>#N/A Field Not Applicable</v>
          </cell>
          <cell r="MH202" t="str">
            <v>#N/A Field Not Applicable</v>
          </cell>
          <cell r="MI202" t="str">
            <v>#N/A Field Not Applicable</v>
          </cell>
          <cell r="MJ202" t="str">
            <v>#N/A Field Not Applicable</v>
          </cell>
          <cell r="MK202" t="str">
            <v>#N/A Field Not Applicable</v>
          </cell>
          <cell r="ML202" t="str">
            <v>#N/A Field Not Applicable</v>
          </cell>
          <cell r="MM202" t="str">
            <v>#N/A Field Not Applicable</v>
          </cell>
          <cell r="MN202" t="str">
            <v>#N/A Field Not Applicable</v>
          </cell>
          <cell r="MO202" t="str">
            <v>#N/A Field Not Applicable</v>
          </cell>
          <cell r="MP202" t="str">
            <v>#N/A Field Not Applicable</v>
          </cell>
          <cell r="MQ202" t="str">
            <v>#N/A Field Not Applicable</v>
          </cell>
          <cell r="MR202" t="str">
            <v>#N/A Field Not Applicable</v>
          </cell>
          <cell r="MS202" t="str">
            <v>#N/A Field Not Applicable</v>
          </cell>
          <cell r="MT202" t="str">
            <v>#N/A Field Not Applicable</v>
          </cell>
          <cell r="MU202" t="str">
            <v>#N/A Field Not Applicable</v>
          </cell>
          <cell r="MV202" t="str">
            <v>#N/A Field Not Applicable</v>
          </cell>
          <cell r="MW202" t="str">
            <v>#N/A Field Not Applicable</v>
          </cell>
          <cell r="MX202" t="str">
            <v>#N/A Field Not Applicable</v>
          </cell>
          <cell r="MY202" t="str">
            <v>#N/A Field Not Applicable</v>
          </cell>
          <cell r="MZ202" t="str">
            <v>#N/A Field Not Applicable</v>
          </cell>
          <cell r="NA202" t="str">
            <v>#N/A Field Not Applicable</v>
          </cell>
          <cell r="NB202" t="str">
            <v>#N/A Field Not Applicable</v>
          </cell>
          <cell r="NC202" t="str">
            <v>#N/A Field Not Applicable</v>
          </cell>
          <cell r="ND202" t="str">
            <v>#N/A Field Not Applicable</v>
          </cell>
          <cell r="NE202" t="str">
            <v>#N/A Field Not Applicable</v>
          </cell>
          <cell r="NF202" t="str">
            <v>#N/A Field Not Applicable</v>
          </cell>
          <cell r="NG202" t="str">
            <v>#N/A Field Not Applicable</v>
          </cell>
          <cell r="NH202" t="str">
            <v>#N/A Field Not Applicable</v>
          </cell>
          <cell r="NI202" t="str">
            <v>#N/A Field Not Applicable</v>
          </cell>
          <cell r="NJ202" t="str">
            <v>#N/A Field Not Applicable</v>
          </cell>
          <cell r="NK202" t="str">
            <v>#N/A Field Not Applicable</v>
          </cell>
          <cell r="NL202" t="str">
            <v>#N/A Field Not Applicable</v>
          </cell>
          <cell r="NM202" t="str">
            <v>#N/A Field Not Applicable</v>
          </cell>
          <cell r="NN202" t="str">
            <v>#N/A Field Not Applicable</v>
          </cell>
          <cell r="NO202" t="str">
            <v>#N/A Field Not Applicable</v>
          </cell>
          <cell r="NP202" t="str">
            <v>#N/A Field Not Applicable</v>
          </cell>
          <cell r="NQ202" t="str">
            <v>#N/A Field Not Applicable</v>
          </cell>
          <cell r="NR202" t="str">
            <v>#N/A Field Not Applicable</v>
          </cell>
          <cell r="NS202" t="str">
            <v>#N/A Field Not Applicable</v>
          </cell>
          <cell r="NT202" t="str">
            <v>#N/A Field Not Applicable</v>
          </cell>
          <cell r="NU202" t="str">
            <v>#N/A Field Not Applicable</v>
          </cell>
          <cell r="NV202" t="str">
            <v>#N/A Field Not Applicable</v>
          </cell>
          <cell r="NW202" t="str">
            <v>#N/A Field Not Applicable</v>
          </cell>
          <cell r="NX202" t="str">
            <v>#N/A Field Not Applicable</v>
          </cell>
          <cell r="NY202" t="str">
            <v>#N/A Field Not Applicable</v>
          </cell>
          <cell r="NZ202" t="str">
            <v>#N/A Field Not Applicable</v>
          </cell>
          <cell r="OA202" t="str">
            <v>#N/A Field Not Applicable</v>
          </cell>
          <cell r="OB202" t="str">
            <v>#N/A Field Not Applicable</v>
          </cell>
          <cell r="OC202" t="str">
            <v>#N/A Field Not Applicable</v>
          </cell>
          <cell r="OD202" t="str">
            <v>USD</v>
          </cell>
        </row>
      </sheetData>
      <sheetData sheetId="18"/>
      <sheetData sheetId="19"/>
      <sheetData sheetId="20"/>
      <sheetData sheetId="21">
        <row r="2">
          <cell r="U2" t="str">
            <v>USDCLP</v>
          </cell>
        </row>
        <row r="3">
          <cell r="U3" t="str">
            <v>CLP Curncy</v>
          </cell>
          <cell r="V3" t="str">
            <v>QUOTE_MID</v>
          </cell>
        </row>
        <row r="4">
          <cell r="U4" t="e">
            <v>#NAME?</v>
          </cell>
          <cell r="V4">
            <v>573.5</v>
          </cell>
        </row>
        <row r="5">
          <cell r="U5">
            <v>36893</v>
          </cell>
          <cell r="V5">
            <v>576.25</v>
          </cell>
        </row>
        <row r="6">
          <cell r="U6">
            <v>36894</v>
          </cell>
          <cell r="V6">
            <v>573.54999999999995</v>
          </cell>
        </row>
        <row r="7">
          <cell r="U7">
            <v>36895</v>
          </cell>
          <cell r="V7">
            <v>570.85</v>
          </cell>
        </row>
        <row r="8">
          <cell r="U8">
            <v>36896</v>
          </cell>
          <cell r="V8">
            <v>573.45000000000005</v>
          </cell>
        </row>
        <row r="9">
          <cell r="U9">
            <v>36899</v>
          </cell>
          <cell r="V9">
            <v>574.25</v>
          </cell>
        </row>
        <row r="10">
          <cell r="U10">
            <v>36900</v>
          </cell>
          <cell r="V10">
            <v>574.39</v>
          </cell>
        </row>
        <row r="11">
          <cell r="U11">
            <v>36901</v>
          </cell>
          <cell r="V11">
            <v>574</v>
          </cell>
        </row>
        <row r="12">
          <cell r="U12">
            <v>36902</v>
          </cell>
          <cell r="V12">
            <v>572.5</v>
          </cell>
        </row>
        <row r="13">
          <cell r="U13">
            <v>36903</v>
          </cell>
          <cell r="V13">
            <v>573.24</v>
          </cell>
        </row>
        <row r="14">
          <cell r="U14">
            <v>36906</v>
          </cell>
          <cell r="V14">
            <v>573.04999999999995</v>
          </cell>
        </row>
        <row r="15">
          <cell r="U15">
            <v>36907</v>
          </cell>
          <cell r="V15">
            <v>572.70000000000005</v>
          </cell>
        </row>
        <row r="16">
          <cell r="U16">
            <v>36908</v>
          </cell>
          <cell r="V16">
            <v>571.95000000000005</v>
          </cell>
        </row>
        <row r="17">
          <cell r="U17">
            <v>36909</v>
          </cell>
          <cell r="V17">
            <v>571.97</v>
          </cell>
        </row>
        <row r="18">
          <cell r="U18">
            <v>36910</v>
          </cell>
          <cell r="V18">
            <v>570.25</v>
          </cell>
        </row>
        <row r="19">
          <cell r="U19">
            <v>36913</v>
          </cell>
          <cell r="V19">
            <v>567.15</v>
          </cell>
        </row>
        <row r="20">
          <cell r="U20">
            <v>36914</v>
          </cell>
          <cell r="V20">
            <v>566.6</v>
          </cell>
        </row>
        <row r="21">
          <cell r="U21">
            <v>36915</v>
          </cell>
          <cell r="V21">
            <v>567.54999999999995</v>
          </cell>
        </row>
        <row r="22">
          <cell r="U22">
            <v>36916</v>
          </cell>
          <cell r="V22">
            <v>566.65</v>
          </cell>
        </row>
        <row r="23">
          <cell r="U23">
            <v>36917</v>
          </cell>
          <cell r="V23">
            <v>566.04999999999995</v>
          </cell>
        </row>
        <row r="24">
          <cell r="U24">
            <v>36920</v>
          </cell>
          <cell r="V24">
            <v>564.95000000000005</v>
          </cell>
        </row>
        <row r="25">
          <cell r="U25">
            <v>36921</v>
          </cell>
          <cell r="V25">
            <v>561.97</v>
          </cell>
        </row>
        <row r="26">
          <cell r="U26">
            <v>36922</v>
          </cell>
          <cell r="V26">
            <v>561.75</v>
          </cell>
        </row>
        <row r="27">
          <cell r="U27">
            <v>36923</v>
          </cell>
          <cell r="V27">
            <v>562.54999999999995</v>
          </cell>
        </row>
        <row r="28">
          <cell r="U28">
            <v>36924</v>
          </cell>
          <cell r="V28">
            <v>564.25</v>
          </cell>
        </row>
        <row r="29">
          <cell r="U29">
            <v>36927</v>
          </cell>
          <cell r="V29">
            <v>564.6</v>
          </cell>
        </row>
        <row r="30">
          <cell r="U30">
            <v>36928</v>
          </cell>
          <cell r="V30">
            <v>561.70000000000005</v>
          </cell>
        </row>
        <row r="31">
          <cell r="U31">
            <v>36929</v>
          </cell>
          <cell r="V31">
            <v>562.85</v>
          </cell>
        </row>
        <row r="32">
          <cell r="U32">
            <v>36930</v>
          </cell>
          <cell r="V32">
            <v>559.95000000000005</v>
          </cell>
        </row>
        <row r="33">
          <cell r="U33">
            <v>36931</v>
          </cell>
          <cell r="V33">
            <v>559.79999999999995</v>
          </cell>
        </row>
        <row r="34">
          <cell r="U34">
            <v>36934</v>
          </cell>
          <cell r="V34">
            <v>557.20000000000005</v>
          </cell>
        </row>
        <row r="35">
          <cell r="U35">
            <v>36935</v>
          </cell>
          <cell r="V35">
            <v>557.03</v>
          </cell>
        </row>
        <row r="36">
          <cell r="U36">
            <v>36936</v>
          </cell>
          <cell r="V36">
            <v>559.65</v>
          </cell>
        </row>
        <row r="37">
          <cell r="U37">
            <v>36937</v>
          </cell>
          <cell r="V37">
            <v>562.79999999999995</v>
          </cell>
        </row>
        <row r="38">
          <cell r="U38">
            <v>36938</v>
          </cell>
          <cell r="V38">
            <v>563.08000000000004</v>
          </cell>
        </row>
        <row r="39">
          <cell r="U39">
            <v>36941</v>
          </cell>
          <cell r="V39">
            <v>563.04999999999995</v>
          </cell>
        </row>
        <row r="40">
          <cell r="U40">
            <v>36942</v>
          </cell>
          <cell r="V40">
            <v>562.20000000000005</v>
          </cell>
        </row>
        <row r="41">
          <cell r="U41">
            <v>36943</v>
          </cell>
          <cell r="V41">
            <v>566.72</v>
          </cell>
        </row>
        <row r="42">
          <cell r="U42">
            <v>36944</v>
          </cell>
          <cell r="V42">
            <v>569</v>
          </cell>
        </row>
        <row r="43">
          <cell r="U43">
            <v>36945</v>
          </cell>
          <cell r="V43">
            <v>571.5</v>
          </cell>
        </row>
        <row r="44">
          <cell r="U44">
            <v>36948</v>
          </cell>
          <cell r="V44">
            <v>567</v>
          </cell>
        </row>
        <row r="45">
          <cell r="U45">
            <v>36949</v>
          </cell>
          <cell r="V45">
            <v>568.75</v>
          </cell>
        </row>
        <row r="46">
          <cell r="U46">
            <v>36950</v>
          </cell>
          <cell r="V46">
            <v>572.47</v>
          </cell>
        </row>
        <row r="47">
          <cell r="U47">
            <v>36951</v>
          </cell>
          <cell r="V47">
            <v>573.29999999999995</v>
          </cell>
        </row>
        <row r="48">
          <cell r="U48">
            <v>36952</v>
          </cell>
          <cell r="V48">
            <v>578.20000000000005</v>
          </cell>
        </row>
        <row r="49">
          <cell r="U49">
            <v>36955</v>
          </cell>
          <cell r="V49">
            <v>587.4</v>
          </cell>
        </row>
        <row r="50">
          <cell r="U50">
            <v>36956</v>
          </cell>
          <cell r="V50">
            <v>587.29999999999995</v>
          </cell>
        </row>
        <row r="51">
          <cell r="U51">
            <v>36957</v>
          </cell>
          <cell r="V51">
            <v>587</v>
          </cell>
        </row>
        <row r="52">
          <cell r="U52">
            <v>36958</v>
          </cell>
          <cell r="V52">
            <v>590.04999999999995</v>
          </cell>
        </row>
        <row r="53">
          <cell r="U53">
            <v>36959</v>
          </cell>
          <cell r="V53">
            <v>593.25</v>
          </cell>
        </row>
        <row r="54">
          <cell r="U54">
            <v>36962</v>
          </cell>
          <cell r="V54">
            <v>593</v>
          </cell>
        </row>
        <row r="55">
          <cell r="U55">
            <v>36963</v>
          </cell>
          <cell r="V55">
            <v>587.15</v>
          </cell>
        </row>
        <row r="56">
          <cell r="U56">
            <v>36964</v>
          </cell>
          <cell r="V56">
            <v>586.79999999999995</v>
          </cell>
        </row>
        <row r="57">
          <cell r="U57">
            <v>36965</v>
          </cell>
          <cell r="V57">
            <v>587.85</v>
          </cell>
        </row>
        <row r="58">
          <cell r="U58">
            <v>36966</v>
          </cell>
          <cell r="V58">
            <v>589.70000000000005</v>
          </cell>
        </row>
        <row r="59">
          <cell r="U59">
            <v>36969</v>
          </cell>
          <cell r="V59">
            <v>588.15</v>
          </cell>
        </row>
        <row r="60">
          <cell r="U60">
            <v>36970</v>
          </cell>
          <cell r="V60">
            <v>587.45000000000005</v>
          </cell>
        </row>
        <row r="61">
          <cell r="U61">
            <v>36971</v>
          </cell>
          <cell r="V61">
            <v>587.65</v>
          </cell>
        </row>
        <row r="62">
          <cell r="U62">
            <v>36972</v>
          </cell>
          <cell r="V62">
            <v>592.1</v>
          </cell>
        </row>
        <row r="63">
          <cell r="U63">
            <v>36973</v>
          </cell>
          <cell r="V63">
            <v>595.29999999999995</v>
          </cell>
        </row>
        <row r="64">
          <cell r="U64">
            <v>36976</v>
          </cell>
          <cell r="V64">
            <v>590.45000000000005</v>
          </cell>
        </row>
        <row r="65">
          <cell r="U65">
            <v>36977</v>
          </cell>
          <cell r="V65">
            <v>590.70000000000005</v>
          </cell>
        </row>
        <row r="66">
          <cell r="U66">
            <v>36978</v>
          </cell>
          <cell r="V66">
            <v>591.35</v>
          </cell>
        </row>
        <row r="67">
          <cell r="U67">
            <v>36979</v>
          </cell>
          <cell r="V67">
            <v>592.65</v>
          </cell>
        </row>
        <row r="68">
          <cell r="U68">
            <v>36980</v>
          </cell>
          <cell r="V68">
            <v>595.75</v>
          </cell>
        </row>
        <row r="69">
          <cell r="U69">
            <v>36983</v>
          </cell>
          <cell r="V69">
            <v>597.70000000000005</v>
          </cell>
        </row>
        <row r="70">
          <cell r="U70">
            <v>36984</v>
          </cell>
          <cell r="V70">
            <v>597.6</v>
          </cell>
        </row>
        <row r="71">
          <cell r="U71">
            <v>36985</v>
          </cell>
          <cell r="V71">
            <v>597.45000000000005</v>
          </cell>
        </row>
        <row r="72">
          <cell r="U72">
            <v>36986</v>
          </cell>
          <cell r="V72">
            <v>595.45000000000005</v>
          </cell>
        </row>
        <row r="73">
          <cell r="U73">
            <v>36987</v>
          </cell>
          <cell r="V73">
            <v>595.65</v>
          </cell>
        </row>
        <row r="74">
          <cell r="U74">
            <v>36990</v>
          </cell>
          <cell r="V74">
            <v>596.6</v>
          </cell>
        </row>
        <row r="75">
          <cell r="U75">
            <v>36991</v>
          </cell>
          <cell r="V75">
            <v>594.54999999999995</v>
          </cell>
        </row>
        <row r="76">
          <cell r="U76">
            <v>36992</v>
          </cell>
          <cell r="V76">
            <v>596.75</v>
          </cell>
        </row>
        <row r="77">
          <cell r="U77">
            <v>36993</v>
          </cell>
          <cell r="V77">
            <v>597.75</v>
          </cell>
        </row>
        <row r="78">
          <cell r="U78">
            <v>36994</v>
          </cell>
          <cell r="V78">
            <v>598.15</v>
          </cell>
        </row>
        <row r="79">
          <cell r="U79">
            <v>36997</v>
          </cell>
          <cell r="V79">
            <v>600.70000000000005</v>
          </cell>
        </row>
        <row r="80">
          <cell r="U80">
            <v>36998</v>
          </cell>
          <cell r="V80">
            <v>600.4</v>
          </cell>
        </row>
        <row r="81">
          <cell r="U81">
            <v>36999</v>
          </cell>
          <cell r="V81">
            <v>597.25</v>
          </cell>
        </row>
        <row r="82">
          <cell r="U82">
            <v>37000</v>
          </cell>
          <cell r="V82">
            <v>596.70000000000005</v>
          </cell>
        </row>
        <row r="83">
          <cell r="U83">
            <v>37001</v>
          </cell>
          <cell r="V83">
            <v>601.35</v>
          </cell>
        </row>
        <row r="84">
          <cell r="U84">
            <v>37004</v>
          </cell>
          <cell r="V84">
            <v>602.70000000000005</v>
          </cell>
        </row>
        <row r="85">
          <cell r="U85">
            <v>37005</v>
          </cell>
          <cell r="V85">
            <v>602.54999999999995</v>
          </cell>
        </row>
        <row r="86">
          <cell r="U86">
            <v>37006</v>
          </cell>
          <cell r="V86">
            <v>606.15</v>
          </cell>
        </row>
        <row r="87">
          <cell r="U87">
            <v>37007</v>
          </cell>
          <cell r="V87">
            <v>602.13</v>
          </cell>
        </row>
        <row r="88">
          <cell r="U88">
            <v>37008</v>
          </cell>
          <cell r="V88">
            <v>600.45000000000005</v>
          </cell>
        </row>
        <row r="89">
          <cell r="U89">
            <v>37011</v>
          </cell>
          <cell r="V89">
            <v>600.85</v>
          </cell>
        </row>
        <row r="90">
          <cell r="U90">
            <v>37012</v>
          </cell>
          <cell r="V90">
            <v>600.85</v>
          </cell>
        </row>
        <row r="91">
          <cell r="U91">
            <v>37013</v>
          </cell>
          <cell r="V91">
            <v>602.35</v>
          </cell>
        </row>
        <row r="92">
          <cell r="U92">
            <v>37014</v>
          </cell>
          <cell r="V92">
            <v>601.85</v>
          </cell>
        </row>
        <row r="93">
          <cell r="U93">
            <v>37015</v>
          </cell>
          <cell r="V93">
            <v>601.79999999999995</v>
          </cell>
        </row>
        <row r="94">
          <cell r="U94">
            <v>37018</v>
          </cell>
          <cell r="V94">
            <v>600.70000000000005</v>
          </cell>
        </row>
        <row r="95">
          <cell r="U95">
            <v>37019</v>
          </cell>
          <cell r="V95">
            <v>602.15</v>
          </cell>
        </row>
        <row r="96">
          <cell r="U96">
            <v>37020</v>
          </cell>
          <cell r="V96">
            <v>602.6</v>
          </cell>
        </row>
        <row r="97">
          <cell r="U97">
            <v>37021</v>
          </cell>
          <cell r="V97">
            <v>602.5</v>
          </cell>
        </row>
        <row r="98">
          <cell r="U98">
            <v>37022</v>
          </cell>
          <cell r="V98">
            <v>603.95000000000005</v>
          </cell>
        </row>
        <row r="99">
          <cell r="U99">
            <v>37025</v>
          </cell>
          <cell r="V99">
            <v>604.45000000000005</v>
          </cell>
        </row>
        <row r="100">
          <cell r="U100">
            <v>37026</v>
          </cell>
          <cell r="V100">
            <v>605.95000000000005</v>
          </cell>
        </row>
        <row r="101">
          <cell r="U101">
            <v>37027</v>
          </cell>
          <cell r="V101">
            <v>606.1</v>
          </cell>
        </row>
        <row r="102">
          <cell r="U102">
            <v>37028</v>
          </cell>
          <cell r="V102">
            <v>606.72</v>
          </cell>
        </row>
        <row r="103">
          <cell r="U103">
            <v>37029</v>
          </cell>
          <cell r="V103">
            <v>606.75</v>
          </cell>
        </row>
        <row r="104">
          <cell r="U104">
            <v>37032</v>
          </cell>
          <cell r="V104">
            <v>607.29999999999995</v>
          </cell>
        </row>
        <row r="105">
          <cell r="U105">
            <v>37033</v>
          </cell>
          <cell r="V105">
            <v>605.1</v>
          </cell>
        </row>
        <row r="106">
          <cell r="U106">
            <v>37034</v>
          </cell>
          <cell r="V106">
            <v>605.54999999999995</v>
          </cell>
        </row>
        <row r="107">
          <cell r="U107">
            <v>37035</v>
          </cell>
          <cell r="V107">
            <v>605.53</v>
          </cell>
        </row>
        <row r="108">
          <cell r="U108">
            <v>37036</v>
          </cell>
          <cell r="V108">
            <v>606.25</v>
          </cell>
        </row>
        <row r="109">
          <cell r="U109">
            <v>37039</v>
          </cell>
          <cell r="V109">
            <v>606.29999999999995</v>
          </cell>
        </row>
        <row r="110">
          <cell r="U110">
            <v>37040</v>
          </cell>
          <cell r="V110">
            <v>609.15</v>
          </cell>
        </row>
        <row r="111">
          <cell r="U111">
            <v>37041</v>
          </cell>
          <cell r="V111">
            <v>610.25</v>
          </cell>
        </row>
        <row r="112">
          <cell r="U112">
            <v>37042</v>
          </cell>
          <cell r="V112">
            <v>610.95000000000005</v>
          </cell>
        </row>
        <row r="113">
          <cell r="U113">
            <v>37043</v>
          </cell>
          <cell r="V113">
            <v>609.75</v>
          </cell>
        </row>
        <row r="114">
          <cell r="U114">
            <v>37046</v>
          </cell>
          <cell r="V114">
            <v>607.35</v>
          </cell>
        </row>
        <row r="115">
          <cell r="U115">
            <v>37047</v>
          </cell>
          <cell r="V115">
            <v>606.6</v>
          </cell>
        </row>
        <row r="116">
          <cell r="U116">
            <v>37048</v>
          </cell>
          <cell r="V116">
            <v>606.95000000000005</v>
          </cell>
        </row>
        <row r="117">
          <cell r="U117">
            <v>37049</v>
          </cell>
          <cell r="V117">
            <v>608.1</v>
          </cell>
        </row>
        <row r="118">
          <cell r="U118">
            <v>37050</v>
          </cell>
          <cell r="V118">
            <v>608.25</v>
          </cell>
        </row>
        <row r="119">
          <cell r="U119">
            <v>37053</v>
          </cell>
          <cell r="V119">
            <v>608.29999999999995</v>
          </cell>
        </row>
        <row r="120">
          <cell r="U120">
            <v>37054</v>
          </cell>
          <cell r="V120">
            <v>610.45000000000005</v>
          </cell>
        </row>
        <row r="121">
          <cell r="U121">
            <v>37055</v>
          </cell>
          <cell r="V121">
            <v>612.65</v>
          </cell>
        </row>
        <row r="122">
          <cell r="U122">
            <v>37056</v>
          </cell>
          <cell r="V122">
            <v>612.95000000000005</v>
          </cell>
        </row>
        <row r="123">
          <cell r="U123">
            <v>37057</v>
          </cell>
          <cell r="V123">
            <v>614.75</v>
          </cell>
        </row>
        <row r="124">
          <cell r="U124">
            <v>37060</v>
          </cell>
          <cell r="V124">
            <v>620.75</v>
          </cell>
        </row>
        <row r="125">
          <cell r="U125">
            <v>37061</v>
          </cell>
          <cell r="V125">
            <v>622.70000000000005</v>
          </cell>
        </row>
        <row r="126">
          <cell r="U126">
            <v>37062</v>
          </cell>
          <cell r="V126">
            <v>624.07000000000005</v>
          </cell>
        </row>
        <row r="127">
          <cell r="U127">
            <v>37063</v>
          </cell>
          <cell r="V127">
            <v>622.75</v>
          </cell>
        </row>
        <row r="128">
          <cell r="U128">
            <v>37064</v>
          </cell>
          <cell r="V128">
            <v>623.95000000000005</v>
          </cell>
        </row>
        <row r="129">
          <cell r="U129">
            <v>37067</v>
          </cell>
          <cell r="V129">
            <v>623</v>
          </cell>
        </row>
        <row r="130">
          <cell r="U130">
            <v>37068</v>
          </cell>
          <cell r="V130">
            <v>624.15</v>
          </cell>
        </row>
        <row r="131">
          <cell r="U131">
            <v>37069</v>
          </cell>
          <cell r="V131">
            <v>625.04999999999995</v>
          </cell>
        </row>
        <row r="132">
          <cell r="U132">
            <v>37070</v>
          </cell>
          <cell r="V132">
            <v>626.85</v>
          </cell>
        </row>
        <row r="133">
          <cell r="U133">
            <v>37071</v>
          </cell>
          <cell r="V133">
            <v>631.79999999999995</v>
          </cell>
        </row>
        <row r="134">
          <cell r="U134">
            <v>37074</v>
          </cell>
          <cell r="V134">
            <v>631.75</v>
          </cell>
        </row>
        <row r="135">
          <cell r="U135">
            <v>37075</v>
          </cell>
          <cell r="V135">
            <v>635.65</v>
          </cell>
        </row>
        <row r="136">
          <cell r="U136">
            <v>37076</v>
          </cell>
          <cell r="V136">
            <v>642.45000000000005</v>
          </cell>
        </row>
        <row r="137">
          <cell r="U137">
            <v>37077</v>
          </cell>
          <cell r="V137">
            <v>648.79999999999995</v>
          </cell>
        </row>
        <row r="138">
          <cell r="U138">
            <v>37078</v>
          </cell>
          <cell r="V138">
            <v>642.29999999999995</v>
          </cell>
        </row>
        <row r="139">
          <cell r="U139">
            <v>37081</v>
          </cell>
          <cell r="V139">
            <v>642.5</v>
          </cell>
        </row>
        <row r="140">
          <cell r="U140">
            <v>37082</v>
          </cell>
          <cell r="V140">
            <v>651.35</v>
          </cell>
        </row>
        <row r="141">
          <cell r="U141">
            <v>37083</v>
          </cell>
          <cell r="V141">
            <v>664.15</v>
          </cell>
        </row>
        <row r="142">
          <cell r="U142">
            <v>37084</v>
          </cell>
          <cell r="V142">
            <v>665.15</v>
          </cell>
        </row>
        <row r="143">
          <cell r="U143">
            <v>37085</v>
          </cell>
          <cell r="V143">
            <v>668.45</v>
          </cell>
        </row>
        <row r="144">
          <cell r="U144">
            <v>37088</v>
          </cell>
          <cell r="V144">
            <v>668.45</v>
          </cell>
        </row>
        <row r="145">
          <cell r="U145">
            <v>37089</v>
          </cell>
          <cell r="V145">
            <v>659.55</v>
          </cell>
        </row>
        <row r="146">
          <cell r="U146">
            <v>37090</v>
          </cell>
          <cell r="V146">
            <v>659.75</v>
          </cell>
        </row>
        <row r="147">
          <cell r="U147">
            <v>37091</v>
          </cell>
          <cell r="V147">
            <v>665.35</v>
          </cell>
        </row>
        <row r="148">
          <cell r="U148">
            <v>37092</v>
          </cell>
          <cell r="V148">
            <v>662.8</v>
          </cell>
        </row>
        <row r="149">
          <cell r="U149">
            <v>37095</v>
          </cell>
          <cell r="V149">
            <v>659.15</v>
          </cell>
        </row>
        <row r="150">
          <cell r="U150">
            <v>37096</v>
          </cell>
          <cell r="V150">
            <v>661.45</v>
          </cell>
        </row>
        <row r="151">
          <cell r="U151">
            <v>37097</v>
          </cell>
          <cell r="V151">
            <v>664.35</v>
          </cell>
        </row>
        <row r="152">
          <cell r="U152">
            <v>37098</v>
          </cell>
          <cell r="V152">
            <v>665</v>
          </cell>
        </row>
        <row r="153">
          <cell r="U153">
            <v>37099</v>
          </cell>
          <cell r="V153">
            <v>665.35</v>
          </cell>
        </row>
        <row r="154">
          <cell r="U154">
            <v>37102</v>
          </cell>
          <cell r="V154">
            <v>665.55</v>
          </cell>
        </row>
        <row r="155">
          <cell r="U155">
            <v>37103</v>
          </cell>
          <cell r="V155">
            <v>670.25</v>
          </cell>
        </row>
        <row r="156">
          <cell r="U156">
            <v>37104</v>
          </cell>
          <cell r="V156">
            <v>679.65</v>
          </cell>
        </row>
        <row r="157">
          <cell r="U157">
            <v>37105</v>
          </cell>
          <cell r="V157">
            <v>675.15</v>
          </cell>
        </row>
        <row r="158">
          <cell r="U158">
            <v>37106</v>
          </cell>
          <cell r="V158">
            <v>673.05</v>
          </cell>
        </row>
        <row r="159">
          <cell r="U159">
            <v>37109</v>
          </cell>
          <cell r="V159">
            <v>676.05</v>
          </cell>
        </row>
        <row r="160">
          <cell r="U160">
            <v>37110</v>
          </cell>
          <cell r="V160">
            <v>676.05</v>
          </cell>
        </row>
        <row r="161">
          <cell r="U161">
            <v>37111</v>
          </cell>
          <cell r="V161">
            <v>678</v>
          </cell>
        </row>
        <row r="162">
          <cell r="U162">
            <v>37112</v>
          </cell>
          <cell r="V162">
            <v>677.3</v>
          </cell>
        </row>
        <row r="163">
          <cell r="U163">
            <v>37113</v>
          </cell>
          <cell r="V163">
            <v>681.55</v>
          </cell>
        </row>
        <row r="164">
          <cell r="U164">
            <v>37116</v>
          </cell>
          <cell r="V164">
            <v>682.95</v>
          </cell>
        </row>
        <row r="165">
          <cell r="U165">
            <v>37117</v>
          </cell>
          <cell r="V165">
            <v>691.85</v>
          </cell>
        </row>
        <row r="166">
          <cell r="U166">
            <v>37118</v>
          </cell>
          <cell r="V166">
            <v>691.85</v>
          </cell>
        </row>
        <row r="167">
          <cell r="U167">
            <v>37119</v>
          </cell>
          <cell r="V167">
            <v>689.35</v>
          </cell>
        </row>
        <row r="168">
          <cell r="U168">
            <v>37120</v>
          </cell>
          <cell r="V168">
            <v>680.15</v>
          </cell>
        </row>
        <row r="169">
          <cell r="U169">
            <v>37123</v>
          </cell>
          <cell r="V169">
            <v>675.45</v>
          </cell>
        </row>
        <row r="170">
          <cell r="U170">
            <v>37124</v>
          </cell>
          <cell r="V170">
            <v>672.55</v>
          </cell>
        </row>
        <row r="171">
          <cell r="U171">
            <v>37125</v>
          </cell>
          <cell r="V171">
            <v>668.88</v>
          </cell>
        </row>
        <row r="172">
          <cell r="U172">
            <v>37126</v>
          </cell>
          <cell r="V172">
            <v>663.95</v>
          </cell>
        </row>
        <row r="173">
          <cell r="U173">
            <v>37127</v>
          </cell>
          <cell r="V173">
            <v>662.65</v>
          </cell>
        </row>
        <row r="174">
          <cell r="U174">
            <v>37130</v>
          </cell>
          <cell r="V174">
            <v>664.4</v>
          </cell>
        </row>
        <row r="175">
          <cell r="U175">
            <v>37131</v>
          </cell>
          <cell r="V175">
            <v>658.15</v>
          </cell>
        </row>
        <row r="176">
          <cell r="U176">
            <v>37132</v>
          </cell>
          <cell r="V176">
            <v>660.65</v>
          </cell>
        </row>
        <row r="177">
          <cell r="U177">
            <v>37133</v>
          </cell>
          <cell r="V177">
            <v>661.85</v>
          </cell>
        </row>
        <row r="178">
          <cell r="U178">
            <v>37134</v>
          </cell>
          <cell r="V178">
            <v>664.75</v>
          </cell>
        </row>
        <row r="179">
          <cell r="U179">
            <v>37137</v>
          </cell>
          <cell r="V179">
            <v>664.65</v>
          </cell>
        </row>
        <row r="180">
          <cell r="U180">
            <v>37138</v>
          </cell>
          <cell r="V180">
            <v>664.85</v>
          </cell>
        </row>
        <row r="181">
          <cell r="U181">
            <v>37139</v>
          </cell>
          <cell r="V181">
            <v>665.5</v>
          </cell>
        </row>
        <row r="182">
          <cell r="U182">
            <v>37140</v>
          </cell>
          <cell r="V182">
            <v>665</v>
          </cell>
        </row>
        <row r="183">
          <cell r="U183">
            <v>37141</v>
          </cell>
          <cell r="V183">
            <v>667.05</v>
          </cell>
        </row>
        <row r="184">
          <cell r="U184">
            <v>37144</v>
          </cell>
          <cell r="V184">
            <v>668.45</v>
          </cell>
        </row>
        <row r="185">
          <cell r="U185">
            <v>37145</v>
          </cell>
          <cell r="V185">
            <v>686</v>
          </cell>
        </row>
        <row r="186">
          <cell r="U186">
            <v>37146</v>
          </cell>
          <cell r="V186">
            <v>678.75</v>
          </cell>
        </row>
        <row r="187">
          <cell r="U187">
            <v>37147</v>
          </cell>
          <cell r="V187">
            <v>680.75</v>
          </cell>
        </row>
        <row r="188">
          <cell r="U188">
            <v>37148</v>
          </cell>
          <cell r="V188">
            <v>690.7</v>
          </cell>
        </row>
        <row r="189">
          <cell r="U189">
            <v>37151</v>
          </cell>
          <cell r="V189">
            <v>690.4</v>
          </cell>
        </row>
        <row r="190">
          <cell r="U190">
            <v>37152</v>
          </cell>
          <cell r="V190">
            <v>690.25</v>
          </cell>
        </row>
        <row r="191">
          <cell r="U191">
            <v>37153</v>
          </cell>
          <cell r="V191">
            <v>690.15</v>
          </cell>
        </row>
        <row r="192">
          <cell r="U192">
            <v>37154</v>
          </cell>
          <cell r="V192">
            <v>692.25</v>
          </cell>
        </row>
        <row r="193">
          <cell r="U193">
            <v>37155</v>
          </cell>
          <cell r="V193">
            <v>694.5</v>
          </cell>
        </row>
        <row r="194">
          <cell r="U194">
            <v>37158</v>
          </cell>
          <cell r="V194">
            <v>692.05</v>
          </cell>
        </row>
        <row r="195">
          <cell r="U195">
            <v>37159</v>
          </cell>
          <cell r="V195">
            <v>692.65</v>
          </cell>
        </row>
        <row r="196">
          <cell r="U196">
            <v>37160</v>
          </cell>
          <cell r="V196">
            <v>695.75</v>
          </cell>
        </row>
        <row r="197">
          <cell r="U197">
            <v>37161</v>
          </cell>
          <cell r="V197">
            <v>696.15</v>
          </cell>
        </row>
        <row r="198">
          <cell r="U198">
            <v>37162</v>
          </cell>
          <cell r="V198">
            <v>693.22</v>
          </cell>
        </row>
        <row r="199">
          <cell r="U199">
            <v>37165</v>
          </cell>
          <cell r="V199">
            <v>695.25</v>
          </cell>
        </row>
        <row r="200">
          <cell r="U200">
            <v>37166</v>
          </cell>
          <cell r="V200">
            <v>695.15</v>
          </cell>
        </row>
        <row r="201">
          <cell r="U201">
            <v>37167</v>
          </cell>
          <cell r="V201">
            <v>699.45</v>
          </cell>
        </row>
        <row r="202">
          <cell r="U202">
            <v>37168</v>
          </cell>
          <cell r="V202">
            <v>703.3</v>
          </cell>
        </row>
        <row r="203">
          <cell r="U203">
            <v>37169</v>
          </cell>
          <cell r="V203">
            <v>709.15</v>
          </cell>
        </row>
        <row r="204">
          <cell r="U204">
            <v>37172</v>
          </cell>
          <cell r="V204">
            <v>714.2</v>
          </cell>
        </row>
        <row r="205">
          <cell r="U205">
            <v>37173</v>
          </cell>
          <cell r="V205">
            <v>718.22</v>
          </cell>
        </row>
        <row r="206">
          <cell r="U206">
            <v>37174</v>
          </cell>
          <cell r="V206">
            <v>711</v>
          </cell>
        </row>
        <row r="207">
          <cell r="U207">
            <v>37175</v>
          </cell>
          <cell r="V207">
            <v>702.8</v>
          </cell>
        </row>
        <row r="208">
          <cell r="U208">
            <v>37176</v>
          </cell>
          <cell r="V208">
            <v>713.5</v>
          </cell>
        </row>
        <row r="209">
          <cell r="U209">
            <v>37179</v>
          </cell>
          <cell r="V209">
            <v>713.55</v>
          </cell>
        </row>
        <row r="210">
          <cell r="U210">
            <v>37180</v>
          </cell>
          <cell r="V210">
            <v>704.45</v>
          </cell>
        </row>
        <row r="211">
          <cell r="U211">
            <v>37181</v>
          </cell>
          <cell r="V211">
            <v>705</v>
          </cell>
        </row>
        <row r="212">
          <cell r="U212">
            <v>37182</v>
          </cell>
          <cell r="V212">
            <v>709.35</v>
          </cell>
        </row>
        <row r="213">
          <cell r="U213">
            <v>37183</v>
          </cell>
          <cell r="V213">
            <v>714.75</v>
          </cell>
        </row>
        <row r="214">
          <cell r="U214">
            <v>37186</v>
          </cell>
          <cell r="V214">
            <v>708.15</v>
          </cell>
        </row>
        <row r="215">
          <cell r="U215">
            <v>37187</v>
          </cell>
          <cell r="V215">
            <v>710.5</v>
          </cell>
        </row>
        <row r="216">
          <cell r="U216">
            <v>37188</v>
          </cell>
          <cell r="V216">
            <v>710</v>
          </cell>
        </row>
        <row r="217">
          <cell r="U217">
            <v>37189</v>
          </cell>
          <cell r="V217">
            <v>712.85</v>
          </cell>
        </row>
        <row r="218">
          <cell r="U218">
            <v>37190</v>
          </cell>
          <cell r="V218">
            <v>715.3</v>
          </cell>
        </row>
        <row r="219">
          <cell r="U219">
            <v>37193</v>
          </cell>
          <cell r="V219">
            <v>715.88</v>
          </cell>
        </row>
        <row r="220">
          <cell r="U220">
            <v>37194</v>
          </cell>
          <cell r="V220">
            <v>716.35</v>
          </cell>
        </row>
        <row r="221">
          <cell r="U221">
            <v>37195</v>
          </cell>
          <cell r="V221">
            <v>713.05</v>
          </cell>
        </row>
        <row r="222">
          <cell r="U222">
            <v>37196</v>
          </cell>
          <cell r="V222">
            <v>713.65</v>
          </cell>
        </row>
        <row r="223">
          <cell r="U223">
            <v>37197</v>
          </cell>
          <cell r="V223">
            <v>713.95</v>
          </cell>
        </row>
        <row r="224">
          <cell r="U224">
            <v>37200</v>
          </cell>
          <cell r="V224">
            <v>711.15</v>
          </cell>
        </row>
        <row r="225">
          <cell r="U225">
            <v>37201</v>
          </cell>
          <cell r="V225">
            <v>704.8</v>
          </cell>
        </row>
        <row r="226">
          <cell r="U226">
            <v>37202</v>
          </cell>
          <cell r="V226">
            <v>701</v>
          </cell>
        </row>
        <row r="227">
          <cell r="U227">
            <v>37203</v>
          </cell>
          <cell r="V227">
            <v>697.65</v>
          </cell>
        </row>
        <row r="228">
          <cell r="U228">
            <v>37204</v>
          </cell>
          <cell r="V228">
            <v>699.45</v>
          </cell>
        </row>
        <row r="229">
          <cell r="U229">
            <v>37207</v>
          </cell>
          <cell r="V229">
            <v>703.25</v>
          </cell>
        </row>
        <row r="230">
          <cell r="U230">
            <v>37208</v>
          </cell>
          <cell r="V230">
            <v>689.15</v>
          </cell>
        </row>
        <row r="231">
          <cell r="U231">
            <v>37209</v>
          </cell>
          <cell r="V231">
            <v>686.15</v>
          </cell>
        </row>
        <row r="232">
          <cell r="U232">
            <v>37210</v>
          </cell>
          <cell r="V232">
            <v>682.15</v>
          </cell>
        </row>
        <row r="233">
          <cell r="U233">
            <v>37211</v>
          </cell>
          <cell r="V233">
            <v>678.25</v>
          </cell>
        </row>
        <row r="234">
          <cell r="U234">
            <v>37214</v>
          </cell>
          <cell r="V234">
            <v>674.9</v>
          </cell>
        </row>
        <row r="235">
          <cell r="U235">
            <v>37215</v>
          </cell>
          <cell r="V235">
            <v>680.88</v>
          </cell>
        </row>
        <row r="236">
          <cell r="U236">
            <v>37216</v>
          </cell>
          <cell r="V236">
            <v>674.5</v>
          </cell>
        </row>
        <row r="237">
          <cell r="U237">
            <v>37217</v>
          </cell>
          <cell r="V237">
            <v>677.5</v>
          </cell>
        </row>
        <row r="238">
          <cell r="U238">
            <v>37218</v>
          </cell>
          <cell r="V238">
            <v>676.15</v>
          </cell>
        </row>
        <row r="239">
          <cell r="U239">
            <v>37221</v>
          </cell>
          <cell r="V239">
            <v>670.65</v>
          </cell>
        </row>
        <row r="240">
          <cell r="U240">
            <v>37222</v>
          </cell>
          <cell r="V240">
            <v>670.95</v>
          </cell>
        </row>
        <row r="241">
          <cell r="U241">
            <v>37223</v>
          </cell>
          <cell r="V241">
            <v>676.25</v>
          </cell>
        </row>
        <row r="242">
          <cell r="U242">
            <v>37224</v>
          </cell>
          <cell r="V242">
            <v>686.85</v>
          </cell>
        </row>
        <row r="243">
          <cell r="U243">
            <v>37225</v>
          </cell>
          <cell r="V243">
            <v>686.15</v>
          </cell>
        </row>
        <row r="244">
          <cell r="U244">
            <v>37228</v>
          </cell>
          <cell r="V244">
            <v>676.15</v>
          </cell>
        </row>
        <row r="245">
          <cell r="U245">
            <v>37229</v>
          </cell>
          <cell r="V245">
            <v>669.15</v>
          </cell>
        </row>
        <row r="246">
          <cell r="U246">
            <v>37230</v>
          </cell>
          <cell r="V246">
            <v>671.35</v>
          </cell>
        </row>
        <row r="247">
          <cell r="U247">
            <v>37231</v>
          </cell>
          <cell r="V247">
            <v>674.65</v>
          </cell>
        </row>
        <row r="248">
          <cell r="U248">
            <v>37232</v>
          </cell>
          <cell r="V248">
            <v>673.15</v>
          </cell>
        </row>
        <row r="249">
          <cell r="U249">
            <v>37235</v>
          </cell>
          <cell r="V249">
            <v>664.4</v>
          </cell>
        </row>
        <row r="250">
          <cell r="U250">
            <v>37236</v>
          </cell>
          <cell r="V250">
            <v>666.15</v>
          </cell>
        </row>
        <row r="251">
          <cell r="U251">
            <v>37237</v>
          </cell>
          <cell r="V251">
            <v>669.75</v>
          </cell>
        </row>
        <row r="252">
          <cell r="U252">
            <v>37238</v>
          </cell>
          <cell r="V252">
            <v>670.65</v>
          </cell>
        </row>
        <row r="253">
          <cell r="U253">
            <v>37239</v>
          </cell>
          <cell r="V253">
            <v>670.95</v>
          </cell>
        </row>
        <row r="254">
          <cell r="U254">
            <v>37242</v>
          </cell>
          <cell r="V254">
            <v>665.42</v>
          </cell>
        </row>
        <row r="255">
          <cell r="U255">
            <v>37243</v>
          </cell>
          <cell r="V255">
            <v>663.65</v>
          </cell>
        </row>
        <row r="256">
          <cell r="U256">
            <v>37244</v>
          </cell>
          <cell r="V256">
            <v>660.15</v>
          </cell>
        </row>
        <row r="257">
          <cell r="U257">
            <v>37245</v>
          </cell>
          <cell r="V257">
            <v>667.65</v>
          </cell>
        </row>
        <row r="258">
          <cell r="U258">
            <v>37246</v>
          </cell>
          <cell r="V258">
            <v>664.65</v>
          </cell>
        </row>
        <row r="259">
          <cell r="U259">
            <v>37249</v>
          </cell>
          <cell r="V259">
            <v>663.45</v>
          </cell>
        </row>
        <row r="260">
          <cell r="U260">
            <v>37250</v>
          </cell>
          <cell r="V260">
            <v>663.45</v>
          </cell>
        </row>
        <row r="261">
          <cell r="U261">
            <v>37251</v>
          </cell>
          <cell r="V261">
            <v>660.95</v>
          </cell>
        </row>
        <row r="262">
          <cell r="U262">
            <v>37252</v>
          </cell>
          <cell r="V262">
            <v>654.15</v>
          </cell>
        </row>
        <row r="263">
          <cell r="U263">
            <v>37253</v>
          </cell>
          <cell r="V263">
            <v>661.25</v>
          </cell>
        </row>
        <row r="264">
          <cell r="U264">
            <v>37256</v>
          </cell>
          <cell r="V264">
            <v>661.25</v>
          </cell>
        </row>
        <row r="265">
          <cell r="U265">
            <v>37257</v>
          </cell>
          <cell r="V265">
            <v>661.25</v>
          </cell>
        </row>
        <row r="266">
          <cell r="U266">
            <v>37258</v>
          </cell>
          <cell r="V266">
            <v>651.75</v>
          </cell>
        </row>
        <row r="267">
          <cell r="U267">
            <v>37259</v>
          </cell>
          <cell r="V267">
            <v>646.25</v>
          </cell>
        </row>
        <row r="268">
          <cell r="U268">
            <v>37260</v>
          </cell>
          <cell r="V268">
            <v>652.65</v>
          </cell>
        </row>
        <row r="269">
          <cell r="U269">
            <v>37263</v>
          </cell>
          <cell r="V269">
            <v>655.15</v>
          </cell>
        </row>
        <row r="270">
          <cell r="U270">
            <v>37264</v>
          </cell>
          <cell r="V270">
            <v>663.25</v>
          </cell>
        </row>
        <row r="271">
          <cell r="U271">
            <v>37265</v>
          </cell>
          <cell r="V271">
            <v>670.7</v>
          </cell>
        </row>
        <row r="272">
          <cell r="U272">
            <v>37266</v>
          </cell>
          <cell r="V272">
            <v>682.15</v>
          </cell>
        </row>
        <row r="273">
          <cell r="U273">
            <v>37267</v>
          </cell>
          <cell r="V273">
            <v>676.6</v>
          </cell>
        </row>
        <row r="274">
          <cell r="U274">
            <v>37270</v>
          </cell>
          <cell r="V274">
            <v>666.3</v>
          </cell>
        </row>
        <row r="275">
          <cell r="U275">
            <v>37271</v>
          </cell>
          <cell r="V275">
            <v>667.65</v>
          </cell>
        </row>
        <row r="276">
          <cell r="U276">
            <v>37272</v>
          </cell>
          <cell r="V276">
            <v>670.15</v>
          </cell>
        </row>
        <row r="277">
          <cell r="U277">
            <v>37273</v>
          </cell>
          <cell r="V277">
            <v>669.1</v>
          </cell>
        </row>
        <row r="278">
          <cell r="U278">
            <v>37274</v>
          </cell>
          <cell r="V278">
            <v>671.65</v>
          </cell>
        </row>
        <row r="279">
          <cell r="U279">
            <v>37277</v>
          </cell>
          <cell r="V279">
            <v>670.65</v>
          </cell>
        </row>
        <row r="280">
          <cell r="U280">
            <v>37278</v>
          </cell>
          <cell r="V280">
            <v>666.75</v>
          </cell>
        </row>
        <row r="281">
          <cell r="U281">
            <v>37279</v>
          </cell>
          <cell r="V281">
            <v>671.5</v>
          </cell>
        </row>
        <row r="282">
          <cell r="U282">
            <v>37280</v>
          </cell>
          <cell r="V282">
            <v>669.1</v>
          </cell>
        </row>
        <row r="283">
          <cell r="U283">
            <v>37281</v>
          </cell>
          <cell r="V283">
            <v>671.2</v>
          </cell>
        </row>
        <row r="284">
          <cell r="U284">
            <v>37284</v>
          </cell>
          <cell r="V284">
            <v>678.72</v>
          </cell>
        </row>
        <row r="285">
          <cell r="U285">
            <v>37285</v>
          </cell>
          <cell r="V285">
            <v>679.15</v>
          </cell>
        </row>
        <row r="286">
          <cell r="U286">
            <v>37286</v>
          </cell>
          <cell r="V286">
            <v>677.55</v>
          </cell>
        </row>
        <row r="287">
          <cell r="U287">
            <v>37287</v>
          </cell>
          <cell r="V287">
            <v>678.75</v>
          </cell>
        </row>
        <row r="288">
          <cell r="U288">
            <v>37288</v>
          </cell>
          <cell r="V288">
            <v>678.9</v>
          </cell>
        </row>
        <row r="289">
          <cell r="U289">
            <v>37291</v>
          </cell>
          <cell r="V289">
            <v>687.35</v>
          </cell>
        </row>
        <row r="290">
          <cell r="U290">
            <v>37292</v>
          </cell>
          <cell r="V290">
            <v>689.65</v>
          </cell>
        </row>
        <row r="291">
          <cell r="U291">
            <v>37293</v>
          </cell>
          <cell r="V291">
            <v>688</v>
          </cell>
        </row>
        <row r="292">
          <cell r="U292">
            <v>37294</v>
          </cell>
          <cell r="V292">
            <v>687.25</v>
          </cell>
        </row>
        <row r="293">
          <cell r="U293">
            <v>37295</v>
          </cell>
          <cell r="V293">
            <v>685.25</v>
          </cell>
        </row>
        <row r="294">
          <cell r="U294">
            <v>37298</v>
          </cell>
          <cell r="V294">
            <v>684.75</v>
          </cell>
        </row>
        <row r="295">
          <cell r="U295">
            <v>37299</v>
          </cell>
          <cell r="V295">
            <v>677.5</v>
          </cell>
        </row>
        <row r="296">
          <cell r="U296">
            <v>37300</v>
          </cell>
          <cell r="V296">
            <v>673.65</v>
          </cell>
        </row>
        <row r="297">
          <cell r="U297">
            <v>37301</v>
          </cell>
          <cell r="V297">
            <v>676.6</v>
          </cell>
        </row>
        <row r="298">
          <cell r="U298">
            <v>37302</v>
          </cell>
          <cell r="V298">
            <v>677.15</v>
          </cell>
        </row>
        <row r="299">
          <cell r="U299">
            <v>37305</v>
          </cell>
          <cell r="V299">
            <v>673.25</v>
          </cell>
        </row>
        <row r="300">
          <cell r="U300">
            <v>37306</v>
          </cell>
          <cell r="V300">
            <v>672.95</v>
          </cell>
        </row>
        <row r="301">
          <cell r="U301">
            <v>37307</v>
          </cell>
          <cell r="V301">
            <v>674.65</v>
          </cell>
        </row>
        <row r="302">
          <cell r="U302">
            <v>37308</v>
          </cell>
          <cell r="V302">
            <v>673.25</v>
          </cell>
        </row>
        <row r="303">
          <cell r="U303">
            <v>37309</v>
          </cell>
          <cell r="V303">
            <v>675.45</v>
          </cell>
        </row>
        <row r="304">
          <cell r="U304">
            <v>37312</v>
          </cell>
          <cell r="V304">
            <v>673.65</v>
          </cell>
        </row>
        <row r="305">
          <cell r="U305">
            <v>37313</v>
          </cell>
          <cell r="V305">
            <v>674.8</v>
          </cell>
        </row>
        <row r="306">
          <cell r="U306">
            <v>37314</v>
          </cell>
          <cell r="V306">
            <v>673.15</v>
          </cell>
        </row>
        <row r="307">
          <cell r="U307">
            <v>37315</v>
          </cell>
          <cell r="V307">
            <v>672.15</v>
          </cell>
        </row>
        <row r="308">
          <cell r="U308">
            <v>37316</v>
          </cell>
          <cell r="V308">
            <v>668.25</v>
          </cell>
        </row>
        <row r="309">
          <cell r="U309">
            <v>37319</v>
          </cell>
          <cell r="V309">
            <v>665.65</v>
          </cell>
        </row>
        <row r="310">
          <cell r="U310">
            <v>37320</v>
          </cell>
          <cell r="V310">
            <v>667.42</v>
          </cell>
        </row>
        <row r="311">
          <cell r="U311">
            <v>37321</v>
          </cell>
          <cell r="V311">
            <v>667.2</v>
          </cell>
        </row>
        <row r="312">
          <cell r="U312">
            <v>37322</v>
          </cell>
          <cell r="V312">
            <v>664.65</v>
          </cell>
        </row>
        <row r="313">
          <cell r="U313">
            <v>37323</v>
          </cell>
          <cell r="V313">
            <v>660.15</v>
          </cell>
        </row>
        <row r="314">
          <cell r="U314">
            <v>37326</v>
          </cell>
          <cell r="V314">
            <v>662.05</v>
          </cell>
        </row>
        <row r="315">
          <cell r="U315">
            <v>37327</v>
          </cell>
          <cell r="V315">
            <v>661.25</v>
          </cell>
        </row>
        <row r="316">
          <cell r="U316">
            <v>37328</v>
          </cell>
          <cell r="V316">
            <v>655.76</v>
          </cell>
        </row>
        <row r="317">
          <cell r="U317">
            <v>37329</v>
          </cell>
          <cell r="V317">
            <v>654.54999999999995</v>
          </cell>
        </row>
        <row r="318">
          <cell r="U318">
            <v>37330</v>
          </cell>
          <cell r="V318">
            <v>659.1</v>
          </cell>
        </row>
        <row r="319">
          <cell r="U319">
            <v>37333</v>
          </cell>
          <cell r="V319">
            <v>656.75</v>
          </cell>
        </row>
        <row r="320">
          <cell r="U320">
            <v>37334</v>
          </cell>
          <cell r="V320">
            <v>657.25</v>
          </cell>
        </row>
        <row r="321">
          <cell r="U321">
            <v>37335</v>
          </cell>
          <cell r="V321">
            <v>657.65</v>
          </cell>
        </row>
        <row r="322">
          <cell r="U322">
            <v>37336</v>
          </cell>
          <cell r="V322">
            <v>662.65</v>
          </cell>
        </row>
        <row r="323">
          <cell r="U323">
            <v>37337</v>
          </cell>
          <cell r="V323">
            <v>668.45</v>
          </cell>
        </row>
        <row r="324">
          <cell r="U324">
            <v>37340</v>
          </cell>
          <cell r="V324">
            <v>670.15</v>
          </cell>
        </row>
        <row r="325">
          <cell r="U325">
            <v>37341</v>
          </cell>
          <cell r="V325">
            <v>667.35</v>
          </cell>
        </row>
        <row r="326">
          <cell r="U326">
            <v>37342</v>
          </cell>
          <cell r="V326">
            <v>657.15</v>
          </cell>
        </row>
        <row r="327">
          <cell r="U327">
            <v>37343</v>
          </cell>
          <cell r="V327">
            <v>656.45</v>
          </cell>
        </row>
        <row r="328">
          <cell r="U328">
            <v>37344</v>
          </cell>
          <cell r="V328">
            <v>656.5</v>
          </cell>
        </row>
        <row r="329">
          <cell r="U329">
            <v>37347</v>
          </cell>
          <cell r="V329">
            <v>656</v>
          </cell>
        </row>
        <row r="330">
          <cell r="U330">
            <v>37348</v>
          </cell>
          <cell r="V330">
            <v>657.2</v>
          </cell>
        </row>
        <row r="331">
          <cell r="U331">
            <v>37349</v>
          </cell>
          <cell r="V331">
            <v>662.35</v>
          </cell>
        </row>
        <row r="332">
          <cell r="U332">
            <v>37350</v>
          </cell>
          <cell r="V332">
            <v>658.95</v>
          </cell>
        </row>
        <row r="333">
          <cell r="U333">
            <v>37351</v>
          </cell>
          <cell r="V333">
            <v>647.15</v>
          </cell>
        </row>
        <row r="334">
          <cell r="U334">
            <v>37354</v>
          </cell>
          <cell r="V334">
            <v>647.79999999999995</v>
          </cell>
        </row>
        <row r="335">
          <cell r="U335">
            <v>37355</v>
          </cell>
          <cell r="V335">
            <v>648.15</v>
          </cell>
        </row>
        <row r="336">
          <cell r="U336">
            <v>37356</v>
          </cell>
          <cell r="V336">
            <v>641.04999999999995</v>
          </cell>
        </row>
        <row r="337">
          <cell r="U337">
            <v>37357</v>
          </cell>
          <cell r="V337">
            <v>645.65</v>
          </cell>
        </row>
        <row r="338">
          <cell r="U338">
            <v>37358</v>
          </cell>
          <cell r="V338">
            <v>642.65</v>
          </cell>
        </row>
        <row r="339">
          <cell r="U339">
            <v>37361</v>
          </cell>
          <cell r="V339">
            <v>647.65</v>
          </cell>
        </row>
        <row r="340">
          <cell r="U340">
            <v>37362</v>
          </cell>
          <cell r="V340">
            <v>647.16999999999996</v>
          </cell>
        </row>
        <row r="341">
          <cell r="U341">
            <v>37363</v>
          </cell>
          <cell r="V341">
            <v>644.54999999999995</v>
          </cell>
        </row>
        <row r="342">
          <cell r="U342">
            <v>37364</v>
          </cell>
          <cell r="V342">
            <v>647.45000000000005</v>
          </cell>
        </row>
        <row r="343">
          <cell r="U343">
            <v>37365</v>
          </cell>
          <cell r="V343">
            <v>647.85</v>
          </cell>
        </row>
        <row r="344">
          <cell r="U344">
            <v>37368</v>
          </cell>
          <cell r="V344">
            <v>654.20000000000005</v>
          </cell>
        </row>
        <row r="345">
          <cell r="U345">
            <v>37369</v>
          </cell>
          <cell r="V345">
            <v>653.95000000000005</v>
          </cell>
        </row>
        <row r="346">
          <cell r="U346">
            <v>37370</v>
          </cell>
          <cell r="V346">
            <v>653.95000000000005</v>
          </cell>
        </row>
        <row r="347">
          <cell r="U347">
            <v>37371</v>
          </cell>
          <cell r="V347">
            <v>652.75</v>
          </cell>
        </row>
        <row r="348">
          <cell r="U348">
            <v>37372</v>
          </cell>
          <cell r="V348">
            <v>651.15</v>
          </cell>
        </row>
        <row r="349">
          <cell r="U349">
            <v>37375</v>
          </cell>
          <cell r="V349">
            <v>647.75</v>
          </cell>
        </row>
        <row r="350">
          <cell r="U350">
            <v>37376</v>
          </cell>
          <cell r="V350">
            <v>646.85</v>
          </cell>
        </row>
        <row r="351">
          <cell r="U351">
            <v>37377</v>
          </cell>
          <cell r="V351">
            <v>646.97</v>
          </cell>
        </row>
        <row r="352">
          <cell r="U352">
            <v>37378</v>
          </cell>
          <cell r="V352">
            <v>651.95000000000005</v>
          </cell>
        </row>
        <row r="353">
          <cell r="U353">
            <v>37379</v>
          </cell>
          <cell r="V353">
            <v>653.15</v>
          </cell>
        </row>
        <row r="354">
          <cell r="U354">
            <v>37382</v>
          </cell>
          <cell r="V354">
            <v>656.65</v>
          </cell>
        </row>
        <row r="355">
          <cell r="U355">
            <v>37383</v>
          </cell>
          <cell r="V355">
            <v>652.75</v>
          </cell>
        </row>
        <row r="356">
          <cell r="U356">
            <v>37384</v>
          </cell>
          <cell r="V356">
            <v>652.35</v>
          </cell>
        </row>
        <row r="357">
          <cell r="U357">
            <v>37385</v>
          </cell>
          <cell r="V357">
            <v>658.1</v>
          </cell>
        </row>
        <row r="358">
          <cell r="U358">
            <v>37386</v>
          </cell>
          <cell r="V358">
            <v>655.15</v>
          </cell>
        </row>
        <row r="359">
          <cell r="U359">
            <v>37389</v>
          </cell>
          <cell r="V359">
            <v>657.75</v>
          </cell>
        </row>
        <row r="360">
          <cell r="U360">
            <v>37390</v>
          </cell>
          <cell r="V360">
            <v>654.65</v>
          </cell>
        </row>
        <row r="361">
          <cell r="U361">
            <v>37391</v>
          </cell>
          <cell r="V361">
            <v>651.65</v>
          </cell>
        </row>
        <row r="362">
          <cell r="U362">
            <v>37392</v>
          </cell>
          <cell r="V362">
            <v>651.75</v>
          </cell>
        </row>
        <row r="363">
          <cell r="U363">
            <v>37393</v>
          </cell>
          <cell r="V363">
            <v>651.35</v>
          </cell>
        </row>
        <row r="364">
          <cell r="U364">
            <v>37396</v>
          </cell>
          <cell r="V364">
            <v>651.95000000000005</v>
          </cell>
        </row>
        <row r="365">
          <cell r="U365">
            <v>37397</v>
          </cell>
          <cell r="V365">
            <v>651.95000000000005</v>
          </cell>
        </row>
        <row r="366">
          <cell r="U366">
            <v>37398</v>
          </cell>
          <cell r="V366">
            <v>656.4</v>
          </cell>
        </row>
        <row r="367">
          <cell r="U367">
            <v>37399</v>
          </cell>
          <cell r="V367">
            <v>655.75</v>
          </cell>
        </row>
        <row r="368">
          <cell r="U368">
            <v>37400</v>
          </cell>
          <cell r="V368">
            <v>656.15</v>
          </cell>
        </row>
        <row r="369">
          <cell r="U369">
            <v>37403</v>
          </cell>
          <cell r="V369">
            <v>655.75</v>
          </cell>
        </row>
        <row r="370">
          <cell r="U370">
            <v>37404</v>
          </cell>
          <cell r="V370">
            <v>656.15</v>
          </cell>
        </row>
        <row r="371">
          <cell r="U371">
            <v>37405</v>
          </cell>
          <cell r="V371">
            <v>654.04999999999995</v>
          </cell>
        </row>
        <row r="372">
          <cell r="U372">
            <v>37406</v>
          </cell>
          <cell r="V372">
            <v>655.55</v>
          </cell>
        </row>
        <row r="373">
          <cell r="U373">
            <v>37407</v>
          </cell>
          <cell r="V373">
            <v>655.55</v>
          </cell>
        </row>
        <row r="374">
          <cell r="U374">
            <v>37410</v>
          </cell>
          <cell r="V374">
            <v>659.65</v>
          </cell>
        </row>
        <row r="375">
          <cell r="U375">
            <v>37411</v>
          </cell>
          <cell r="V375">
            <v>661.35</v>
          </cell>
        </row>
        <row r="376">
          <cell r="U376">
            <v>37412</v>
          </cell>
          <cell r="V376">
            <v>660.75</v>
          </cell>
        </row>
        <row r="377">
          <cell r="U377">
            <v>37413</v>
          </cell>
          <cell r="V377">
            <v>662.75</v>
          </cell>
        </row>
        <row r="378">
          <cell r="U378">
            <v>37414</v>
          </cell>
          <cell r="V378">
            <v>660.65</v>
          </cell>
        </row>
        <row r="379">
          <cell r="U379">
            <v>37417</v>
          </cell>
          <cell r="V379">
            <v>661.85</v>
          </cell>
        </row>
        <row r="380">
          <cell r="U380">
            <v>37418</v>
          </cell>
          <cell r="V380">
            <v>666.2</v>
          </cell>
        </row>
        <row r="381">
          <cell r="U381">
            <v>37419</v>
          </cell>
          <cell r="V381">
            <v>668.4</v>
          </cell>
        </row>
        <row r="382">
          <cell r="U382">
            <v>37420</v>
          </cell>
          <cell r="V382">
            <v>665.65</v>
          </cell>
        </row>
        <row r="383">
          <cell r="U383">
            <v>37421</v>
          </cell>
          <cell r="V383">
            <v>668.65</v>
          </cell>
        </row>
        <row r="384">
          <cell r="U384">
            <v>37424</v>
          </cell>
          <cell r="V384">
            <v>667.65</v>
          </cell>
        </row>
        <row r="385">
          <cell r="U385">
            <v>37425</v>
          </cell>
          <cell r="V385">
            <v>672.05</v>
          </cell>
        </row>
        <row r="386">
          <cell r="U386">
            <v>37426</v>
          </cell>
          <cell r="V386">
            <v>679.1</v>
          </cell>
        </row>
        <row r="387">
          <cell r="U387">
            <v>37427</v>
          </cell>
          <cell r="V387">
            <v>687.65</v>
          </cell>
        </row>
        <row r="388">
          <cell r="U388">
            <v>37428</v>
          </cell>
          <cell r="V388">
            <v>698.65</v>
          </cell>
        </row>
        <row r="389">
          <cell r="U389">
            <v>37431</v>
          </cell>
          <cell r="V389">
            <v>693</v>
          </cell>
        </row>
        <row r="390">
          <cell r="U390">
            <v>37432</v>
          </cell>
          <cell r="V390">
            <v>697.8</v>
          </cell>
        </row>
        <row r="391">
          <cell r="U391">
            <v>37433</v>
          </cell>
          <cell r="V391">
            <v>702.65</v>
          </cell>
        </row>
        <row r="392">
          <cell r="U392">
            <v>37434</v>
          </cell>
          <cell r="V392">
            <v>695.45</v>
          </cell>
        </row>
        <row r="393">
          <cell r="U393">
            <v>37435</v>
          </cell>
          <cell r="V393">
            <v>686.15</v>
          </cell>
        </row>
        <row r="394">
          <cell r="U394">
            <v>37438</v>
          </cell>
          <cell r="V394">
            <v>691.5</v>
          </cell>
        </row>
        <row r="395">
          <cell r="U395">
            <v>37439</v>
          </cell>
          <cell r="V395">
            <v>699.35</v>
          </cell>
        </row>
        <row r="396">
          <cell r="U396">
            <v>37440</v>
          </cell>
          <cell r="V396">
            <v>694.65</v>
          </cell>
        </row>
        <row r="397">
          <cell r="U397">
            <v>37441</v>
          </cell>
          <cell r="V397">
            <v>690.8</v>
          </cell>
        </row>
        <row r="398">
          <cell r="U398">
            <v>37442</v>
          </cell>
          <cell r="V398">
            <v>696.15</v>
          </cell>
        </row>
        <row r="399">
          <cell r="U399">
            <v>37445</v>
          </cell>
          <cell r="V399">
            <v>699.15</v>
          </cell>
        </row>
        <row r="400">
          <cell r="U400">
            <v>37446</v>
          </cell>
          <cell r="V400">
            <v>697</v>
          </cell>
        </row>
        <row r="401">
          <cell r="U401">
            <v>37447</v>
          </cell>
          <cell r="V401">
            <v>699.25</v>
          </cell>
        </row>
        <row r="402">
          <cell r="U402">
            <v>37448</v>
          </cell>
          <cell r="V402">
            <v>695.8</v>
          </cell>
        </row>
        <row r="403">
          <cell r="U403">
            <v>37449</v>
          </cell>
          <cell r="V403">
            <v>693.35</v>
          </cell>
        </row>
        <row r="404">
          <cell r="U404">
            <v>37452</v>
          </cell>
          <cell r="V404">
            <v>697.95</v>
          </cell>
        </row>
        <row r="405">
          <cell r="U405">
            <v>37453</v>
          </cell>
          <cell r="V405">
            <v>696.25</v>
          </cell>
        </row>
        <row r="406">
          <cell r="U406">
            <v>37454</v>
          </cell>
          <cell r="V406">
            <v>697.25</v>
          </cell>
        </row>
        <row r="407">
          <cell r="U407">
            <v>37455</v>
          </cell>
          <cell r="V407">
            <v>690.85</v>
          </cell>
        </row>
        <row r="408">
          <cell r="U408">
            <v>37456</v>
          </cell>
          <cell r="V408">
            <v>691.45</v>
          </cell>
        </row>
        <row r="409">
          <cell r="U409">
            <v>37459</v>
          </cell>
          <cell r="V409">
            <v>692.85</v>
          </cell>
        </row>
        <row r="410">
          <cell r="U410">
            <v>37460</v>
          </cell>
          <cell r="V410">
            <v>697.95</v>
          </cell>
        </row>
        <row r="411">
          <cell r="U411">
            <v>37461</v>
          </cell>
          <cell r="V411">
            <v>701</v>
          </cell>
        </row>
        <row r="412">
          <cell r="U412">
            <v>37462</v>
          </cell>
          <cell r="V412">
            <v>705.25</v>
          </cell>
        </row>
        <row r="413">
          <cell r="U413">
            <v>37463</v>
          </cell>
          <cell r="V413">
            <v>697.75</v>
          </cell>
        </row>
        <row r="414">
          <cell r="U414">
            <v>37466</v>
          </cell>
          <cell r="V414">
            <v>699.05</v>
          </cell>
        </row>
        <row r="415">
          <cell r="U415">
            <v>37467</v>
          </cell>
          <cell r="V415">
            <v>699.6</v>
          </cell>
        </row>
        <row r="416">
          <cell r="U416">
            <v>37468</v>
          </cell>
          <cell r="V416">
            <v>706.95</v>
          </cell>
        </row>
        <row r="417">
          <cell r="U417">
            <v>37469</v>
          </cell>
          <cell r="V417">
            <v>703</v>
          </cell>
        </row>
        <row r="418">
          <cell r="U418">
            <v>37470</v>
          </cell>
          <cell r="V418">
            <v>697.75</v>
          </cell>
        </row>
        <row r="419">
          <cell r="U419">
            <v>37473</v>
          </cell>
          <cell r="V419">
            <v>700.29</v>
          </cell>
        </row>
        <row r="420">
          <cell r="U420">
            <v>37474</v>
          </cell>
          <cell r="V420">
            <v>700.25</v>
          </cell>
        </row>
        <row r="421">
          <cell r="U421">
            <v>37475</v>
          </cell>
          <cell r="V421">
            <v>697</v>
          </cell>
        </row>
        <row r="422">
          <cell r="U422">
            <v>37476</v>
          </cell>
          <cell r="V422">
            <v>693.25</v>
          </cell>
        </row>
        <row r="423">
          <cell r="U423">
            <v>37477</v>
          </cell>
          <cell r="V423">
            <v>697.25</v>
          </cell>
        </row>
        <row r="424">
          <cell r="U424">
            <v>37480</v>
          </cell>
          <cell r="V424">
            <v>700.95</v>
          </cell>
        </row>
        <row r="425">
          <cell r="U425">
            <v>37481</v>
          </cell>
          <cell r="V425">
            <v>701.25</v>
          </cell>
        </row>
        <row r="426">
          <cell r="U426">
            <v>37482</v>
          </cell>
          <cell r="V426">
            <v>703.45</v>
          </cell>
        </row>
        <row r="427">
          <cell r="U427">
            <v>37483</v>
          </cell>
          <cell r="V427">
            <v>703.25</v>
          </cell>
        </row>
        <row r="428">
          <cell r="U428">
            <v>37484</v>
          </cell>
          <cell r="V428">
            <v>699.75</v>
          </cell>
        </row>
        <row r="429">
          <cell r="U429">
            <v>37487</v>
          </cell>
          <cell r="V429">
            <v>698.75</v>
          </cell>
        </row>
        <row r="430">
          <cell r="U430">
            <v>37488</v>
          </cell>
          <cell r="V430">
            <v>701.65</v>
          </cell>
        </row>
        <row r="431">
          <cell r="U431">
            <v>37489</v>
          </cell>
          <cell r="V431">
            <v>703</v>
          </cell>
        </row>
        <row r="432">
          <cell r="U432">
            <v>37490</v>
          </cell>
          <cell r="V432">
            <v>708</v>
          </cell>
        </row>
        <row r="433">
          <cell r="U433">
            <v>37491</v>
          </cell>
          <cell r="V433">
            <v>706.55</v>
          </cell>
        </row>
        <row r="434">
          <cell r="U434">
            <v>37494</v>
          </cell>
          <cell r="V434">
            <v>704.85</v>
          </cell>
        </row>
        <row r="435">
          <cell r="U435">
            <v>37495</v>
          </cell>
          <cell r="V435">
            <v>709.55</v>
          </cell>
        </row>
        <row r="436">
          <cell r="U436">
            <v>37496</v>
          </cell>
          <cell r="V436">
            <v>716.45</v>
          </cell>
        </row>
        <row r="437">
          <cell r="U437">
            <v>37497</v>
          </cell>
          <cell r="V437">
            <v>714.25</v>
          </cell>
        </row>
        <row r="438">
          <cell r="U438">
            <v>37498</v>
          </cell>
          <cell r="V438">
            <v>709.88</v>
          </cell>
        </row>
        <row r="439">
          <cell r="U439">
            <v>37501</v>
          </cell>
          <cell r="V439">
            <v>709.38</v>
          </cell>
        </row>
        <row r="440">
          <cell r="U440">
            <v>37502</v>
          </cell>
          <cell r="V440">
            <v>716.25</v>
          </cell>
        </row>
        <row r="441">
          <cell r="U441">
            <v>37503</v>
          </cell>
          <cell r="V441">
            <v>716</v>
          </cell>
        </row>
        <row r="442">
          <cell r="U442">
            <v>37504</v>
          </cell>
          <cell r="V442">
            <v>715.95</v>
          </cell>
        </row>
        <row r="443">
          <cell r="U443">
            <v>37505</v>
          </cell>
          <cell r="V443">
            <v>715.85</v>
          </cell>
        </row>
        <row r="444">
          <cell r="U444">
            <v>37508</v>
          </cell>
          <cell r="V444">
            <v>717.5</v>
          </cell>
        </row>
        <row r="445">
          <cell r="U445">
            <v>37509</v>
          </cell>
          <cell r="V445">
            <v>720.75</v>
          </cell>
        </row>
        <row r="446">
          <cell r="U446">
            <v>37510</v>
          </cell>
          <cell r="V446">
            <v>719.5</v>
          </cell>
        </row>
        <row r="447">
          <cell r="U447">
            <v>37511</v>
          </cell>
          <cell r="V447">
            <v>719.95</v>
          </cell>
        </row>
        <row r="448">
          <cell r="U448">
            <v>37512</v>
          </cell>
          <cell r="V448">
            <v>722.25</v>
          </cell>
        </row>
        <row r="449">
          <cell r="U449">
            <v>37515</v>
          </cell>
          <cell r="V449">
            <v>726.75</v>
          </cell>
        </row>
        <row r="450">
          <cell r="U450">
            <v>37516</v>
          </cell>
          <cell r="V450">
            <v>730.25</v>
          </cell>
        </row>
        <row r="451">
          <cell r="U451">
            <v>37517</v>
          </cell>
          <cell r="V451">
            <v>730.25</v>
          </cell>
        </row>
        <row r="452">
          <cell r="U452">
            <v>37518</v>
          </cell>
          <cell r="V452">
            <v>730.25</v>
          </cell>
        </row>
        <row r="453">
          <cell r="U453">
            <v>37519</v>
          </cell>
          <cell r="V453">
            <v>739.8</v>
          </cell>
        </row>
        <row r="454">
          <cell r="U454">
            <v>37522</v>
          </cell>
          <cell r="V454">
            <v>747.75</v>
          </cell>
        </row>
        <row r="455">
          <cell r="U455">
            <v>37523</v>
          </cell>
          <cell r="V455">
            <v>740.95</v>
          </cell>
        </row>
        <row r="456">
          <cell r="U456">
            <v>37524</v>
          </cell>
          <cell r="V456">
            <v>743.5</v>
          </cell>
        </row>
        <row r="457">
          <cell r="U457">
            <v>37525</v>
          </cell>
          <cell r="V457">
            <v>746.75</v>
          </cell>
        </row>
        <row r="458">
          <cell r="U458">
            <v>37526</v>
          </cell>
          <cell r="V458">
            <v>746</v>
          </cell>
        </row>
        <row r="459">
          <cell r="U459">
            <v>37529</v>
          </cell>
          <cell r="V459">
            <v>749.25</v>
          </cell>
        </row>
        <row r="460">
          <cell r="U460">
            <v>37530</v>
          </cell>
          <cell r="V460">
            <v>745.55</v>
          </cell>
        </row>
        <row r="461">
          <cell r="U461">
            <v>37531</v>
          </cell>
          <cell r="V461">
            <v>742.55</v>
          </cell>
        </row>
        <row r="462">
          <cell r="U462">
            <v>37532</v>
          </cell>
          <cell r="V462">
            <v>745.25</v>
          </cell>
        </row>
        <row r="463">
          <cell r="U463">
            <v>37533</v>
          </cell>
          <cell r="V463">
            <v>744.25</v>
          </cell>
        </row>
        <row r="464">
          <cell r="U464">
            <v>37536</v>
          </cell>
          <cell r="V464">
            <v>744.75</v>
          </cell>
        </row>
        <row r="465">
          <cell r="U465">
            <v>37537</v>
          </cell>
          <cell r="V465">
            <v>745.05</v>
          </cell>
        </row>
        <row r="466">
          <cell r="U466">
            <v>37538</v>
          </cell>
          <cell r="V466">
            <v>751.25</v>
          </cell>
        </row>
        <row r="467">
          <cell r="U467">
            <v>37539</v>
          </cell>
          <cell r="V467">
            <v>759.75</v>
          </cell>
        </row>
        <row r="468">
          <cell r="U468">
            <v>37540</v>
          </cell>
          <cell r="V468">
            <v>742.58</v>
          </cell>
        </row>
        <row r="469">
          <cell r="U469">
            <v>37543</v>
          </cell>
          <cell r="V469">
            <v>745.7</v>
          </cell>
        </row>
        <row r="470">
          <cell r="U470">
            <v>37544</v>
          </cell>
          <cell r="V470">
            <v>743.13</v>
          </cell>
        </row>
        <row r="471">
          <cell r="U471">
            <v>37545</v>
          </cell>
          <cell r="V471">
            <v>746.45</v>
          </cell>
        </row>
        <row r="472">
          <cell r="U472">
            <v>37546</v>
          </cell>
          <cell r="V472">
            <v>746.05</v>
          </cell>
        </row>
        <row r="473">
          <cell r="U473">
            <v>37547</v>
          </cell>
          <cell r="V473">
            <v>743.26</v>
          </cell>
        </row>
        <row r="474">
          <cell r="U474">
            <v>37550</v>
          </cell>
          <cell r="V474">
            <v>736.75</v>
          </cell>
        </row>
        <row r="475">
          <cell r="U475">
            <v>37551</v>
          </cell>
          <cell r="V475">
            <v>736.15</v>
          </cell>
        </row>
        <row r="476">
          <cell r="U476">
            <v>37552</v>
          </cell>
          <cell r="V476">
            <v>735.58</v>
          </cell>
        </row>
        <row r="477">
          <cell r="U477">
            <v>37553</v>
          </cell>
          <cell r="V477">
            <v>735.75</v>
          </cell>
        </row>
        <row r="478">
          <cell r="U478">
            <v>37554</v>
          </cell>
          <cell r="V478">
            <v>732.38</v>
          </cell>
        </row>
        <row r="479">
          <cell r="U479">
            <v>37557</v>
          </cell>
          <cell r="V479">
            <v>731.3</v>
          </cell>
        </row>
        <row r="480">
          <cell r="U480">
            <v>37558</v>
          </cell>
          <cell r="V480">
            <v>735.15</v>
          </cell>
        </row>
        <row r="481">
          <cell r="U481">
            <v>37559</v>
          </cell>
          <cell r="V481">
            <v>733.35</v>
          </cell>
        </row>
        <row r="482">
          <cell r="U482">
            <v>37560</v>
          </cell>
          <cell r="V482">
            <v>726.25</v>
          </cell>
        </row>
        <row r="483">
          <cell r="U483">
            <v>37561</v>
          </cell>
          <cell r="V483">
            <v>727.25</v>
          </cell>
        </row>
        <row r="484">
          <cell r="U484">
            <v>37564</v>
          </cell>
          <cell r="V484">
            <v>719.25</v>
          </cell>
        </row>
        <row r="485">
          <cell r="U485">
            <v>37565</v>
          </cell>
          <cell r="V485">
            <v>720.05</v>
          </cell>
        </row>
        <row r="486">
          <cell r="U486">
            <v>37566</v>
          </cell>
          <cell r="V486">
            <v>718.75</v>
          </cell>
        </row>
        <row r="487">
          <cell r="U487">
            <v>37567</v>
          </cell>
          <cell r="V487">
            <v>713.75</v>
          </cell>
        </row>
        <row r="488">
          <cell r="U488">
            <v>37568</v>
          </cell>
          <cell r="V488">
            <v>711.45</v>
          </cell>
        </row>
        <row r="489">
          <cell r="U489">
            <v>37571</v>
          </cell>
          <cell r="V489">
            <v>710.25</v>
          </cell>
        </row>
        <row r="490">
          <cell r="U490">
            <v>37572</v>
          </cell>
          <cell r="V490">
            <v>707.25</v>
          </cell>
        </row>
        <row r="491">
          <cell r="U491">
            <v>37573</v>
          </cell>
          <cell r="V491">
            <v>708.95</v>
          </cell>
        </row>
        <row r="492">
          <cell r="U492">
            <v>37574</v>
          </cell>
          <cell r="V492">
            <v>709.75</v>
          </cell>
        </row>
        <row r="493">
          <cell r="U493">
            <v>37575</v>
          </cell>
          <cell r="V493">
            <v>705.55</v>
          </cell>
        </row>
        <row r="494">
          <cell r="U494">
            <v>37578</v>
          </cell>
          <cell r="V494">
            <v>701.95</v>
          </cell>
        </row>
        <row r="495">
          <cell r="U495">
            <v>37579</v>
          </cell>
          <cell r="V495">
            <v>698.75</v>
          </cell>
        </row>
        <row r="496">
          <cell r="U496">
            <v>37580</v>
          </cell>
          <cell r="V496">
            <v>696.75</v>
          </cell>
        </row>
        <row r="497">
          <cell r="U497">
            <v>37581</v>
          </cell>
          <cell r="V497">
            <v>704.25</v>
          </cell>
        </row>
        <row r="498">
          <cell r="U498">
            <v>37582</v>
          </cell>
          <cell r="V498">
            <v>709.55</v>
          </cell>
        </row>
        <row r="499">
          <cell r="U499">
            <v>37585</v>
          </cell>
          <cell r="V499">
            <v>707.75</v>
          </cell>
        </row>
        <row r="500">
          <cell r="U500">
            <v>37586</v>
          </cell>
          <cell r="V500">
            <v>707.25</v>
          </cell>
        </row>
        <row r="501">
          <cell r="U501">
            <v>37587</v>
          </cell>
          <cell r="V501">
            <v>707.25</v>
          </cell>
        </row>
        <row r="502">
          <cell r="U502">
            <v>37588</v>
          </cell>
          <cell r="V502">
            <v>704.45</v>
          </cell>
        </row>
        <row r="503">
          <cell r="U503">
            <v>37589</v>
          </cell>
          <cell r="V503">
            <v>703.75</v>
          </cell>
        </row>
        <row r="504">
          <cell r="U504">
            <v>37592</v>
          </cell>
          <cell r="V504">
            <v>701.25</v>
          </cell>
        </row>
        <row r="505">
          <cell r="U505">
            <v>37593</v>
          </cell>
          <cell r="V505">
            <v>705.25</v>
          </cell>
        </row>
        <row r="506">
          <cell r="U506">
            <v>37594</v>
          </cell>
          <cell r="V506">
            <v>712.25</v>
          </cell>
        </row>
        <row r="507">
          <cell r="U507">
            <v>37595</v>
          </cell>
          <cell r="V507">
            <v>707.05</v>
          </cell>
        </row>
        <row r="508">
          <cell r="U508">
            <v>37596</v>
          </cell>
          <cell r="V508">
            <v>704</v>
          </cell>
        </row>
        <row r="509">
          <cell r="U509">
            <v>37599</v>
          </cell>
          <cell r="V509">
            <v>705.25</v>
          </cell>
        </row>
        <row r="510">
          <cell r="U510">
            <v>37600</v>
          </cell>
          <cell r="V510">
            <v>702.25</v>
          </cell>
        </row>
        <row r="511">
          <cell r="U511">
            <v>37601</v>
          </cell>
          <cell r="V511">
            <v>697.25</v>
          </cell>
        </row>
        <row r="512">
          <cell r="U512">
            <v>37602</v>
          </cell>
          <cell r="V512">
            <v>692.75</v>
          </cell>
        </row>
        <row r="513">
          <cell r="U513">
            <v>37603</v>
          </cell>
          <cell r="V513">
            <v>696.5</v>
          </cell>
        </row>
        <row r="514">
          <cell r="U514">
            <v>37606</v>
          </cell>
          <cell r="V514">
            <v>695.45</v>
          </cell>
        </row>
        <row r="515">
          <cell r="U515">
            <v>37607</v>
          </cell>
          <cell r="V515">
            <v>694.15</v>
          </cell>
        </row>
        <row r="516">
          <cell r="U516">
            <v>37608</v>
          </cell>
          <cell r="V516">
            <v>696.25</v>
          </cell>
        </row>
        <row r="517">
          <cell r="U517">
            <v>37609</v>
          </cell>
          <cell r="V517">
            <v>698.25</v>
          </cell>
        </row>
        <row r="518">
          <cell r="U518">
            <v>37610</v>
          </cell>
          <cell r="V518">
            <v>699.65</v>
          </cell>
        </row>
        <row r="519">
          <cell r="U519">
            <v>37613</v>
          </cell>
          <cell r="V519">
            <v>707.25</v>
          </cell>
        </row>
        <row r="520">
          <cell r="U520">
            <v>37614</v>
          </cell>
          <cell r="V520">
            <v>706.25</v>
          </cell>
        </row>
        <row r="521">
          <cell r="U521">
            <v>37615</v>
          </cell>
          <cell r="V521">
            <v>706.25</v>
          </cell>
        </row>
        <row r="522">
          <cell r="U522">
            <v>37616</v>
          </cell>
          <cell r="V522">
            <v>710.05</v>
          </cell>
        </row>
        <row r="523">
          <cell r="U523">
            <v>37617</v>
          </cell>
          <cell r="V523">
            <v>713.25</v>
          </cell>
        </row>
        <row r="524">
          <cell r="U524">
            <v>37620</v>
          </cell>
          <cell r="V524">
            <v>720.35</v>
          </cell>
        </row>
        <row r="525">
          <cell r="U525">
            <v>37621</v>
          </cell>
          <cell r="V525">
            <v>720.25</v>
          </cell>
        </row>
        <row r="526">
          <cell r="U526">
            <v>37622</v>
          </cell>
          <cell r="V526">
            <v>720.25</v>
          </cell>
        </row>
        <row r="527">
          <cell r="U527">
            <v>37623</v>
          </cell>
          <cell r="V527">
            <v>718.35</v>
          </cell>
        </row>
        <row r="528">
          <cell r="U528">
            <v>37624</v>
          </cell>
          <cell r="V528">
            <v>713.95</v>
          </cell>
        </row>
        <row r="529">
          <cell r="U529">
            <v>37627</v>
          </cell>
          <cell r="V529">
            <v>712.75</v>
          </cell>
        </row>
        <row r="530">
          <cell r="U530">
            <v>37628</v>
          </cell>
          <cell r="V530">
            <v>711.25</v>
          </cell>
        </row>
        <row r="531">
          <cell r="U531">
            <v>37629</v>
          </cell>
          <cell r="V531">
            <v>710.75</v>
          </cell>
        </row>
        <row r="532">
          <cell r="U532">
            <v>37630</v>
          </cell>
          <cell r="V532">
            <v>711.05</v>
          </cell>
        </row>
        <row r="533">
          <cell r="U533">
            <v>37631</v>
          </cell>
          <cell r="V533">
            <v>713.65</v>
          </cell>
        </row>
        <row r="534">
          <cell r="U534">
            <v>37634</v>
          </cell>
          <cell r="V534">
            <v>711.47</v>
          </cell>
        </row>
        <row r="535">
          <cell r="U535">
            <v>37635</v>
          </cell>
          <cell r="V535">
            <v>713.25</v>
          </cell>
        </row>
        <row r="536">
          <cell r="U536">
            <v>37636</v>
          </cell>
          <cell r="V536">
            <v>718.45</v>
          </cell>
        </row>
        <row r="537">
          <cell r="U537">
            <v>37637</v>
          </cell>
          <cell r="V537">
            <v>719.05</v>
          </cell>
        </row>
        <row r="538">
          <cell r="U538">
            <v>37638</v>
          </cell>
          <cell r="V538">
            <v>726.45</v>
          </cell>
        </row>
        <row r="539">
          <cell r="U539">
            <v>37641</v>
          </cell>
          <cell r="V539">
            <v>723.25</v>
          </cell>
        </row>
        <row r="540">
          <cell r="U540">
            <v>37642</v>
          </cell>
          <cell r="V540">
            <v>727.75</v>
          </cell>
        </row>
        <row r="541">
          <cell r="U541">
            <v>37643</v>
          </cell>
          <cell r="V541">
            <v>730.25</v>
          </cell>
        </row>
        <row r="542">
          <cell r="U542">
            <v>37644</v>
          </cell>
          <cell r="V542">
            <v>729.75</v>
          </cell>
        </row>
        <row r="543">
          <cell r="U543">
            <v>37645</v>
          </cell>
          <cell r="V543">
            <v>734.85</v>
          </cell>
        </row>
        <row r="544">
          <cell r="U544">
            <v>37648</v>
          </cell>
          <cell r="V544">
            <v>738.55</v>
          </cell>
        </row>
        <row r="545">
          <cell r="U545">
            <v>37649</v>
          </cell>
          <cell r="V545">
            <v>738.55</v>
          </cell>
        </row>
        <row r="546">
          <cell r="U546">
            <v>37650</v>
          </cell>
          <cell r="V546">
            <v>738.75</v>
          </cell>
        </row>
        <row r="547">
          <cell r="U547">
            <v>37651</v>
          </cell>
          <cell r="V547">
            <v>735.25</v>
          </cell>
        </row>
        <row r="548">
          <cell r="U548">
            <v>37652</v>
          </cell>
          <cell r="V548">
            <v>735.25</v>
          </cell>
        </row>
        <row r="549">
          <cell r="U549">
            <v>37655</v>
          </cell>
          <cell r="V549">
            <v>733.5</v>
          </cell>
        </row>
        <row r="550">
          <cell r="U550">
            <v>37656</v>
          </cell>
          <cell r="V550">
            <v>743.15</v>
          </cell>
        </row>
        <row r="551">
          <cell r="U551">
            <v>37657</v>
          </cell>
          <cell r="V551">
            <v>741.75</v>
          </cell>
        </row>
        <row r="552">
          <cell r="U552">
            <v>37658</v>
          </cell>
          <cell r="V552">
            <v>743</v>
          </cell>
        </row>
        <row r="553">
          <cell r="U553">
            <v>37659</v>
          </cell>
          <cell r="V553">
            <v>742.25</v>
          </cell>
        </row>
        <row r="554">
          <cell r="U554">
            <v>37662</v>
          </cell>
          <cell r="V554">
            <v>743.75</v>
          </cell>
        </row>
        <row r="555">
          <cell r="U555">
            <v>37663</v>
          </cell>
          <cell r="V555">
            <v>745.15</v>
          </cell>
        </row>
        <row r="556">
          <cell r="U556">
            <v>37664</v>
          </cell>
          <cell r="V556">
            <v>747.5</v>
          </cell>
        </row>
        <row r="557">
          <cell r="U557">
            <v>37665</v>
          </cell>
          <cell r="V557">
            <v>748.8</v>
          </cell>
        </row>
        <row r="558">
          <cell r="U558">
            <v>37666</v>
          </cell>
          <cell r="V558">
            <v>746.25</v>
          </cell>
        </row>
        <row r="559">
          <cell r="U559">
            <v>37669</v>
          </cell>
          <cell r="V559">
            <v>741.35</v>
          </cell>
        </row>
        <row r="560">
          <cell r="U560">
            <v>37670</v>
          </cell>
          <cell r="V560">
            <v>740.25</v>
          </cell>
        </row>
        <row r="561">
          <cell r="U561">
            <v>37671</v>
          </cell>
          <cell r="V561">
            <v>746.75</v>
          </cell>
        </row>
        <row r="562">
          <cell r="U562">
            <v>37672</v>
          </cell>
          <cell r="V562">
            <v>748.05</v>
          </cell>
        </row>
        <row r="563">
          <cell r="U563">
            <v>37673</v>
          </cell>
          <cell r="V563">
            <v>750.45</v>
          </cell>
        </row>
        <row r="564">
          <cell r="U564">
            <v>37676</v>
          </cell>
          <cell r="V564">
            <v>754.25</v>
          </cell>
        </row>
        <row r="565">
          <cell r="U565">
            <v>37677</v>
          </cell>
          <cell r="V565">
            <v>753.25</v>
          </cell>
        </row>
        <row r="566">
          <cell r="U566">
            <v>37678</v>
          </cell>
          <cell r="V566">
            <v>753.75</v>
          </cell>
        </row>
        <row r="567">
          <cell r="U567">
            <v>37679</v>
          </cell>
          <cell r="V567">
            <v>751.5</v>
          </cell>
        </row>
        <row r="568">
          <cell r="U568">
            <v>37680</v>
          </cell>
          <cell r="V568">
            <v>749.15</v>
          </cell>
        </row>
        <row r="569">
          <cell r="U569">
            <v>37683</v>
          </cell>
          <cell r="V569">
            <v>749.25</v>
          </cell>
        </row>
        <row r="570">
          <cell r="U570">
            <v>37684</v>
          </cell>
          <cell r="V570">
            <v>753.95</v>
          </cell>
        </row>
        <row r="571">
          <cell r="U571">
            <v>37685</v>
          </cell>
          <cell r="V571">
            <v>756.15</v>
          </cell>
        </row>
        <row r="572">
          <cell r="U572">
            <v>37686</v>
          </cell>
          <cell r="V572">
            <v>754.55</v>
          </cell>
        </row>
        <row r="573">
          <cell r="U573">
            <v>37687</v>
          </cell>
          <cell r="V573">
            <v>754.35</v>
          </cell>
        </row>
        <row r="574">
          <cell r="U574">
            <v>37690</v>
          </cell>
          <cell r="V574">
            <v>757.05</v>
          </cell>
        </row>
        <row r="575">
          <cell r="U575">
            <v>37691</v>
          </cell>
          <cell r="V575">
            <v>752.05</v>
          </cell>
        </row>
        <row r="576">
          <cell r="U576">
            <v>37692</v>
          </cell>
          <cell r="V576">
            <v>755.45</v>
          </cell>
        </row>
        <row r="577">
          <cell r="U577">
            <v>37693</v>
          </cell>
          <cell r="V577">
            <v>742.25</v>
          </cell>
        </row>
        <row r="578">
          <cell r="U578">
            <v>37694</v>
          </cell>
          <cell r="V578">
            <v>738.25</v>
          </cell>
        </row>
        <row r="579">
          <cell r="U579">
            <v>37697</v>
          </cell>
          <cell r="V579">
            <v>738.75</v>
          </cell>
        </row>
        <row r="580">
          <cell r="U580">
            <v>37698</v>
          </cell>
          <cell r="V580">
            <v>734.45</v>
          </cell>
        </row>
        <row r="581">
          <cell r="U581">
            <v>37699</v>
          </cell>
          <cell r="V581">
            <v>738.75</v>
          </cell>
        </row>
        <row r="582">
          <cell r="U582">
            <v>37700</v>
          </cell>
          <cell r="V582">
            <v>742.3</v>
          </cell>
        </row>
        <row r="583">
          <cell r="U583">
            <v>37701</v>
          </cell>
          <cell r="V583">
            <v>730.25</v>
          </cell>
        </row>
        <row r="584">
          <cell r="U584">
            <v>37704</v>
          </cell>
          <cell r="V584">
            <v>731.25</v>
          </cell>
        </row>
        <row r="585">
          <cell r="U585">
            <v>37705</v>
          </cell>
          <cell r="V585">
            <v>726.45</v>
          </cell>
        </row>
        <row r="586">
          <cell r="U586">
            <v>37706</v>
          </cell>
          <cell r="V586">
            <v>726.25</v>
          </cell>
        </row>
        <row r="587">
          <cell r="U587">
            <v>37707</v>
          </cell>
          <cell r="V587">
            <v>726.25</v>
          </cell>
        </row>
        <row r="588">
          <cell r="U588">
            <v>37708</v>
          </cell>
          <cell r="V588">
            <v>726.15</v>
          </cell>
        </row>
        <row r="589">
          <cell r="U589">
            <v>37711</v>
          </cell>
          <cell r="V589">
            <v>733.25</v>
          </cell>
        </row>
        <row r="590">
          <cell r="U590">
            <v>37712</v>
          </cell>
          <cell r="V590">
            <v>726.15</v>
          </cell>
        </row>
        <row r="591">
          <cell r="U591">
            <v>37713</v>
          </cell>
          <cell r="V591">
            <v>723.35</v>
          </cell>
        </row>
        <row r="592">
          <cell r="U592">
            <v>37714</v>
          </cell>
          <cell r="V592">
            <v>722.6</v>
          </cell>
        </row>
        <row r="593">
          <cell r="U593">
            <v>37715</v>
          </cell>
          <cell r="V593">
            <v>721.35</v>
          </cell>
        </row>
        <row r="594">
          <cell r="U594">
            <v>37718</v>
          </cell>
          <cell r="V594">
            <v>719.9</v>
          </cell>
        </row>
        <row r="595">
          <cell r="U595">
            <v>37719</v>
          </cell>
          <cell r="V595">
            <v>719.75</v>
          </cell>
        </row>
        <row r="596">
          <cell r="U596">
            <v>37720</v>
          </cell>
          <cell r="V596">
            <v>720.75</v>
          </cell>
        </row>
        <row r="597">
          <cell r="U597">
            <v>37721</v>
          </cell>
          <cell r="V597">
            <v>724.55</v>
          </cell>
        </row>
        <row r="598">
          <cell r="U598">
            <v>37722</v>
          </cell>
          <cell r="V598">
            <v>724</v>
          </cell>
        </row>
        <row r="599">
          <cell r="U599">
            <v>37725</v>
          </cell>
          <cell r="V599">
            <v>720.15</v>
          </cell>
        </row>
        <row r="600">
          <cell r="U600">
            <v>37726</v>
          </cell>
          <cell r="V600">
            <v>718.6</v>
          </cell>
        </row>
        <row r="601">
          <cell r="U601">
            <v>37727</v>
          </cell>
          <cell r="V601">
            <v>715.3</v>
          </cell>
        </row>
        <row r="602">
          <cell r="U602">
            <v>37728</v>
          </cell>
          <cell r="V602">
            <v>713.25</v>
          </cell>
        </row>
        <row r="603">
          <cell r="U603">
            <v>37729</v>
          </cell>
          <cell r="V603">
            <v>713.25</v>
          </cell>
        </row>
        <row r="604">
          <cell r="U604">
            <v>37732</v>
          </cell>
          <cell r="V604">
            <v>714.25</v>
          </cell>
        </row>
        <row r="605">
          <cell r="U605">
            <v>37733</v>
          </cell>
          <cell r="V605">
            <v>716.35</v>
          </cell>
        </row>
        <row r="606">
          <cell r="U606">
            <v>37734</v>
          </cell>
          <cell r="V606">
            <v>709.45</v>
          </cell>
        </row>
        <row r="607">
          <cell r="U607">
            <v>37735</v>
          </cell>
          <cell r="V607">
            <v>708.85</v>
          </cell>
        </row>
        <row r="608">
          <cell r="U608">
            <v>37736</v>
          </cell>
          <cell r="V608">
            <v>712.45</v>
          </cell>
        </row>
        <row r="609">
          <cell r="U609">
            <v>37739</v>
          </cell>
          <cell r="V609">
            <v>709.45</v>
          </cell>
        </row>
        <row r="610">
          <cell r="U610">
            <v>37740</v>
          </cell>
          <cell r="V610">
            <v>706.25</v>
          </cell>
        </row>
        <row r="611">
          <cell r="U611">
            <v>37741</v>
          </cell>
          <cell r="V611">
            <v>704.5</v>
          </cell>
        </row>
        <row r="612">
          <cell r="U612">
            <v>37742</v>
          </cell>
          <cell r="V612">
            <v>702.25</v>
          </cell>
        </row>
        <row r="613">
          <cell r="U613">
            <v>37743</v>
          </cell>
          <cell r="V613">
            <v>700.2</v>
          </cell>
        </row>
        <row r="614">
          <cell r="U614">
            <v>37746</v>
          </cell>
          <cell r="V614">
            <v>698.3</v>
          </cell>
        </row>
        <row r="615">
          <cell r="U615">
            <v>37747</v>
          </cell>
          <cell r="V615">
            <v>702</v>
          </cell>
        </row>
        <row r="616">
          <cell r="U616">
            <v>37748</v>
          </cell>
          <cell r="V616">
            <v>695.6</v>
          </cell>
        </row>
        <row r="617">
          <cell r="U617">
            <v>37749</v>
          </cell>
          <cell r="V617">
            <v>694.15</v>
          </cell>
        </row>
        <row r="618">
          <cell r="U618">
            <v>37750</v>
          </cell>
          <cell r="V618">
            <v>694.75</v>
          </cell>
        </row>
        <row r="619">
          <cell r="U619">
            <v>37753</v>
          </cell>
          <cell r="V619">
            <v>696</v>
          </cell>
        </row>
        <row r="620">
          <cell r="U620">
            <v>37754</v>
          </cell>
          <cell r="V620">
            <v>693.5</v>
          </cell>
        </row>
        <row r="621">
          <cell r="U621">
            <v>37755</v>
          </cell>
          <cell r="V621">
            <v>697.35</v>
          </cell>
        </row>
        <row r="622">
          <cell r="U622">
            <v>37756</v>
          </cell>
          <cell r="V622">
            <v>706.08</v>
          </cell>
        </row>
        <row r="623">
          <cell r="U623">
            <v>37757</v>
          </cell>
          <cell r="V623">
            <v>705.05</v>
          </cell>
        </row>
        <row r="624">
          <cell r="U624">
            <v>37760</v>
          </cell>
          <cell r="V624">
            <v>708.95</v>
          </cell>
        </row>
        <row r="625">
          <cell r="U625">
            <v>37761</v>
          </cell>
          <cell r="V625">
            <v>714.2</v>
          </cell>
        </row>
        <row r="626">
          <cell r="U626">
            <v>37762</v>
          </cell>
          <cell r="V626">
            <v>711.45</v>
          </cell>
        </row>
        <row r="627">
          <cell r="U627">
            <v>37763</v>
          </cell>
          <cell r="V627">
            <v>707.25</v>
          </cell>
        </row>
        <row r="628">
          <cell r="U628">
            <v>37764</v>
          </cell>
          <cell r="V628">
            <v>706.28</v>
          </cell>
        </row>
        <row r="629">
          <cell r="U629">
            <v>37767</v>
          </cell>
          <cell r="V629">
            <v>705.1</v>
          </cell>
        </row>
        <row r="630">
          <cell r="U630">
            <v>37768</v>
          </cell>
          <cell r="V630">
            <v>710.67</v>
          </cell>
        </row>
        <row r="631">
          <cell r="U631">
            <v>37769</v>
          </cell>
          <cell r="V631">
            <v>713.85</v>
          </cell>
        </row>
        <row r="632">
          <cell r="U632">
            <v>37770</v>
          </cell>
          <cell r="V632">
            <v>711.39</v>
          </cell>
        </row>
        <row r="633">
          <cell r="U633">
            <v>37771</v>
          </cell>
          <cell r="V633">
            <v>713.5</v>
          </cell>
        </row>
        <row r="634">
          <cell r="U634">
            <v>37774</v>
          </cell>
          <cell r="V634">
            <v>711.25</v>
          </cell>
        </row>
        <row r="635">
          <cell r="U635">
            <v>37775</v>
          </cell>
          <cell r="V635">
            <v>713</v>
          </cell>
        </row>
        <row r="636">
          <cell r="U636">
            <v>37776</v>
          </cell>
          <cell r="V636">
            <v>715.25</v>
          </cell>
        </row>
        <row r="637">
          <cell r="U637">
            <v>37777</v>
          </cell>
          <cell r="V637">
            <v>716.15</v>
          </cell>
        </row>
        <row r="638">
          <cell r="U638">
            <v>37778</v>
          </cell>
          <cell r="V638">
            <v>712.85</v>
          </cell>
        </row>
        <row r="639">
          <cell r="U639">
            <v>37781</v>
          </cell>
          <cell r="V639">
            <v>717.05</v>
          </cell>
        </row>
        <row r="640">
          <cell r="U640">
            <v>37782</v>
          </cell>
          <cell r="V640">
            <v>717.6</v>
          </cell>
        </row>
        <row r="641">
          <cell r="U641">
            <v>37783</v>
          </cell>
          <cell r="V641">
            <v>712.15</v>
          </cell>
        </row>
        <row r="642">
          <cell r="U642">
            <v>37784</v>
          </cell>
          <cell r="V642">
            <v>709.4</v>
          </cell>
        </row>
        <row r="643">
          <cell r="U643">
            <v>37785</v>
          </cell>
          <cell r="V643">
            <v>707.65</v>
          </cell>
        </row>
        <row r="644">
          <cell r="U644">
            <v>37788</v>
          </cell>
          <cell r="V644">
            <v>707.65</v>
          </cell>
        </row>
        <row r="645">
          <cell r="U645">
            <v>37789</v>
          </cell>
          <cell r="V645">
            <v>704.7</v>
          </cell>
        </row>
        <row r="646">
          <cell r="U646">
            <v>37790</v>
          </cell>
          <cell r="V646">
            <v>707.15</v>
          </cell>
        </row>
        <row r="647">
          <cell r="U647">
            <v>37791</v>
          </cell>
          <cell r="V647">
            <v>706.25</v>
          </cell>
        </row>
        <row r="648">
          <cell r="U648">
            <v>37792</v>
          </cell>
          <cell r="V648">
            <v>705.5</v>
          </cell>
        </row>
        <row r="649">
          <cell r="U649">
            <v>37795</v>
          </cell>
          <cell r="V649">
            <v>703.75</v>
          </cell>
        </row>
        <row r="650">
          <cell r="U650">
            <v>37796</v>
          </cell>
          <cell r="V650">
            <v>703</v>
          </cell>
        </row>
        <row r="651">
          <cell r="U651">
            <v>37797</v>
          </cell>
          <cell r="V651">
            <v>704.65</v>
          </cell>
        </row>
        <row r="652">
          <cell r="U652">
            <v>37798</v>
          </cell>
          <cell r="V652">
            <v>697.08</v>
          </cell>
        </row>
        <row r="653">
          <cell r="U653">
            <v>37799</v>
          </cell>
          <cell r="V653">
            <v>699.3</v>
          </cell>
        </row>
        <row r="654">
          <cell r="U654">
            <v>37802</v>
          </cell>
          <cell r="V654">
            <v>700.9</v>
          </cell>
        </row>
        <row r="655">
          <cell r="U655">
            <v>37803</v>
          </cell>
          <cell r="V655">
            <v>698.8</v>
          </cell>
        </row>
        <row r="656">
          <cell r="U656">
            <v>37804</v>
          </cell>
          <cell r="V656">
            <v>695.8</v>
          </cell>
        </row>
        <row r="657">
          <cell r="U657">
            <v>37805</v>
          </cell>
          <cell r="V657">
            <v>697.58</v>
          </cell>
        </row>
        <row r="658">
          <cell r="U658">
            <v>37806</v>
          </cell>
          <cell r="V658">
            <v>698.38</v>
          </cell>
        </row>
        <row r="659">
          <cell r="U659">
            <v>37809</v>
          </cell>
          <cell r="V659">
            <v>701.1</v>
          </cell>
        </row>
        <row r="660">
          <cell r="U660">
            <v>37810</v>
          </cell>
          <cell r="V660">
            <v>705.1</v>
          </cell>
        </row>
        <row r="661">
          <cell r="U661">
            <v>37811</v>
          </cell>
          <cell r="V661">
            <v>703.6</v>
          </cell>
        </row>
        <row r="662">
          <cell r="U662">
            <v>37812</v>
          </cell>
          <cell r="V662">
            <v>705.3</v>
          </cell>
        </row>
        <row r="663">
          <cell r="U663">
            <v>37813</v>
          </cell>
          <cell r="V663">
            <v>704.3</v>
          </cell>
        </row>
        <row r="664">
          <cell r="U664">
            <v>37816</v>
          </cell>
          <cell r="V664">
            <v>700.55</v>
          </cell>
        </row>
        <row r="665">
          <cell r="U665">
            <v>37817</v>
          </cell>
          <cell r="V665">
            <v>699.4</v>
          </cell>
        </row>
        <row r="666">
          <cell r="U666">
            <v>37818</v>
          </cell>
          <cell r="V666">
            <v>699.33</v>
          </cell>
        </row>
        <row r="667">
          <cell r="U667">
            <v>37819</v>
          </cell>
          <cell r="V667">
            <v>700.3</v>
          </cell>
        </row>
        <row r="668">
          <cell r="U668">
            <v>37820</v>
          </cell>
          <cell r="V668">
            <v>702.8</v>
          </cell>
        </row>
        <row r="669">
          <cell r="U669">
            <v>37823</v>
          </cell>
          <cell r="V669">
            <v>701.72</v>
          </cell>
        </row>
        <row r="670">
          <cell r="U670">
            <v>37824</v>
          </cell>
          <cell r="V670">
            <v>704.3</v>
          </cell>
        </row>
        <row r="671">
          <cell r="U671">
            <v>37825</v>
          </cell>
          <cell r="V671">
            <v>704.4</v>
          </cell>
        </row>
        <row r="672">
          <cell r="U672">
            <v>37826</v>
          </cell>
          <cell r="V672">
            <v>701.85</v>
          </cell>
        </row>
        <row r="673">
          <cell r="U673">
            <v>37827</v>
          </cell>
          <cell r="V673">
            <v>701.35</v>
          </cell>
        </row>
        <row r="674">
          <cell r="U674">
            <v>37830</v>
          </cell>
          <cell r="V674">
            <v>699.85</v>
          </cell>
        </row>
        <row r="675">
          <cell r="U675">
            <v>37831</v>
          </cell>
          <cell r="V675">
            <v>704.45</v>
          </cell>
        </row>
        <row r="676">
          <cell r="U676">
            <v>37832</v>
          </cell>
          <cell r="V676">
            <v>708</v>
          </cell>
        </row>
        <row r="677">
          <cell r="U677">
            <v>37833</v>
          </cell>
          <cell r="V677">
            <v>707.35</v>
          </cell>
        </row>
        <row r="678">
          <cell r="U678">
            <v>37834</v>
          </cell>
          <cell r="V678">
            <v>709.8</v>
          </cell>
        </row>
        <row r="679">
          <cell r="U679">
            <v>37837</v>
          </cell>
          <cell r="V679">
            <v>714.65</v>
          </cell>
        </row>
        <row r="680">
          <cell r="U680">
            <v>37838</v>
          </cell>
          <cell r="V680">
            <v>712.55</v>
          </cell>
        </row>
        <row r="681">
          <cell r="U681">
            <v>37839</v>
          </cell>
          <cell r="V681">
            <v>711.2</v>
          </cell>
        </row>
        <row r="682">
          <cell r="U682">
            <v>37840</v>
          </cell>
          <cell r="V682">
            <v>703.95</v>
          </cell>
        </row>
        <row r="683">
          <cell r="U683">
            <v>37841</v>
          </cell>
          <cell r="V683">
            <v>702.15</v>
          </cell>
        </row>
        <row r="684">
          <cell r="U684">
            <v>37844</v>
          </cell>
          <cell r="V684">
            <v>702.65</v>
          </cell>
        </row>
        <row r="685">
          <cell r="U685">
            <v>37845</v>
          </cell>
          <cell r="V685">
            <v>703.5</v>
          </cell>
        </row>
        <row r="686">
          <cell r="U686">
            <v>37846</v>
          </cell>
          <cell r="V686">
            <v>704.7</v>
          </cell>
        </row>
        <row r="687">
          <cell r="U687">
            <v>37847</v>
          </cell>
          <cell r="V687">
            <v>704.15</v>
          </cell>
        </row>
        <row r="688">
          <cell r="U688">
            <v>37848</v>
          </cell>
          <cell r="V688">
            <v>704.25</v>
          </cell>
        </row>
        <row r="689">
          <cell r="U689">
            <v>37851</v>
          </cell>
          <cell r="V689">
            <v>703.95</v>
          </cell>
        </row>
        <row r="690">
          <cell r="U690">
            <v>37852</v>
          </cell>
          <cell r="V690">
            <v>704.9</v>
          </cell>
        </row>
        <row r="691">
          <cell r="U691">
            <v>37853</v>
          </cell>
          <cell r="V691">
            <v>702.8</v>
          </cell>
        </row>
        <row r="692">
          <cell r="U692">
            <v>37854</v>
          </cell>
          <cell r="V692">
            <v>698.3</v>
          </cell>
        </row>
        <row r="693">
          <cell r="U693">
            <v>37855</v>
          </cell>
          <cell r="V693">
            <v>697.05</v>
          </cell>
        </row>
        <row r="694">
          <cell r="U694">
            <v>37858</v>
          </cell>
          <cell r="V694">
            <v>696.95</v>
          </cell>
        </row>
        <row r="695">
          <cell r="U695">
            <v>37859</v>
          </cell>
          <cell r="V695">
            <v>699.4</v>
          </cell>
        </row>
        <row r="696">
          <cell r="U696">
            <v>37860</v>
          </cell>
          <cell r="V696">
            <v>698.65</v>
          </cell>
        </row>
        <row r="697">
          <cell r="U697">
            <v>37861</v>
          </cell>
          <cell r="V697">
            <v>698.35</v>
          </cell>
        </row>
        <row r="698">
          <cell r="U698">
            <v>37862</v>
          </cell>
          <cell r="V698">
            <v>697.15</v>
          </cell>
        </row>
        <row r="699">
          <cell r="U699">
            <v>37865</v>
          </cell>
          <cell r="V699">
            <v>697.35</v>
          </cell>
        </row>
        <row r="700">
          <cell r="U700">
            <v>37866</v>
          </cell>
          <cell r="V700">
            <v>695.5</v>
          </cell>
        </row>
        <row r="701">
          <cell r="U701">
            <v>37867</v>
          </cell>
          <cell r="V701">
            <v>691.15</v>
          </cell>
        </row>
        <row r="702">
          <cell r="U702">
            <v>37868</v>
          </cell>
          <cell r="V702">
            <v>683.65</v>
          </cell>
        </row>
        <row r="703">
          <cell r="U703">
            <v>37869</v>
          </cell>
          <cell r="V703">
            <v>683.65</v>
          </cell>
        </row>
        <row r="704">
          <cell r="U704">
            <v>37872</v>
          </cell>
          <cell r="V704">
            <v>682.95</v>
          </cell>
        </row>
        <row r="705">
          <cell r="U705">
            <v>37873</v>
          </cell>
          <cell r="V705">
            <v>683.35</v>
          </cell>
        </row>
        <row r="706">
          <cell r="U706">
            <v>37874</v>
          </cell>
          <cell r="V706">
            <v>675.1</v>
          </cell>
        </row>
        <row r="707">
          <cell r="U707">
            <v>37875</v>
          </cell>
          <cell r="V707">
            <v>672.4</v>
          </cell>
        </row>
        <row r="708">
          <cell r="U708">
            <v>37876</v>
          </cell>
          <cell r="V708">
            <v>670.7</v>
          </cell>
        </row>
        <row r="709">
          <cell r="U709">
            <v>37879</v>
          </cell>
          <cell r="V709">
            <v>670.65</v>
          </cell>
        </row>
        <row r="710">
          <cell r="U710">
            <v>37880</v>
          </cell>
          <cell r="V710">
            <v>666.15</v>
          </cell>
        </row>
        <row r="711">
          <cell r="U711">
            <v>37881</v>
          </cell>
          <cell r="V711">
            <v>667.15</v>
          </cell>
        </row>
        <row r="712">
          <cell r="U712">
            <v>37882</v>
          </cell>
          <cell r="V712">
            <v>667.25</v>
          </cell>
        </row>
        <row r="713">
          <cell r="U713">
            <v>37883</v>
          </cell>
          <cell r="V713">
            <v>667.25</v>
          </cell>
        </row>
        <row r="714">
          <cell r="U714">
            <v>37886</v>
          </cell>
          <cell r="V714">
            <v>657.45</v>
          </cell>
        </row>
        <row r="715">
          <cell r="U715">
            <v>37887</v>
          </cell>
          <cell r="V715">
            <v>661.45</v>
          </cell>
        </row>
        <row r="716">
          <cell r="U716">
            <v>37888</v>
          </cell>
          <cell r="V716">
            <v>655.65</v>
          </cell>
        </row>
        <row r="717">
          <cell r="U717">
            <v>37889</v>
          </cell>
          <cell r="V717">
            <v>663.55</v>
          </cell>
        </row>
        <row r="718">
          <cell r="U718">
            <v>37890</v>
          </cell>
          <cell r="V718">
            <v>664.2</v>
          </cell>
        </row>
        <row r="719">
          <cell r="U719">
            <v>37893</v>
          </cell>
          <cell r="V719">
            <v>659.75</v>
          </cell>
        </row>
        <row r="720">
          <cell r="U720">
            <v>37894</v>
          </cell>
          <cell r="V720">
            <v>660.95</v>
          </cell>
        </row>
        <row r="721">
          <cell r="U721">
            <v>37895</v>
          </cell>
          <cell r="V721">
            <v>657</v>
          </cell>
        </row>
        <row r="722">
          <cell r="U722">
            <v>37896</v>
          </cell>
          <cell r="V722">
            <v>661.45</v>
          </cell>
        </row>
        <row r="723">
          <cell r="U723">
            <v>37897</v>
          </cell>
          <cell r="V723">
            <v>659</v>
          </cell>
        </row>
        <row r="724">
          <cell r="U724">
            <v>37900</v>
          </cell>
          <cell r="V724">
            <v>658.3</v>
          </cell>
        </row>
        <row r="725">
          <cell r="U725">
            <v>37901</v>
          </cell>
          <cell r="V725">
            <v>649</v>
          </cell>
        </row>
        <row r="726">
          <cell r="U726">
            <v>37902</v>
          </cell>
          <cell r="V726">
            <v>645.65</v>
          </cell>
        </row>
        <row r="727">
          <cell r="U727">
            <v>37903</v>
          </cell>
          <cell r="V727">
            <v>643.79999999999995</v>
          </cell>
        </row>
        <row r="728">
          <cell r="U728">
            <v>37904</v>
          </cell>
          <cell r="V728">
            <v>646.79999999999995</v>
          </cell>
        </row>
        <row r="729">
          <cell r="U729">
            <v>37907</v>
          </cell>
          <cell r="V729">
            <v>642.6</v>
          </cell>
        </row>
        <row r="730">
          <cell r="U730">
            <v>37908</v>
          </cell>
          <cell r="V730">
            <v>645.45000000000005</v>
          </cell>
        </row>
        <row r="731">
          <cell r="U731">
            <v>37909</v>
          </cell>
          <cell r="V731">
            <v>645.15</v>
          </cell>
        </row>
        <row r="732">
          <cell r="U732">
            <v>37910</v>
          </cell>
          <cell r="V732">
            <v>646.29999999999995</v>
          </cell>
        </row>
        <row r="733">
          <cell r="U733">
            <v>37911</v>
          </cell>
          <cell r="V733">
            <v>647.9</v>
          </cell>
        </row>
        <row r="734">
          <cell r="U734">
            <v>37914</v>
          </cell>
          <cell r="V734">
            <v>645.4</v>
          </cell>
        </row>
        <row r="735">
          <cell r="U735">
            <v>37915</v>
          </cell>
          <cell r="V735">
            <v>644.70000000000005</v>
          </cell>
        </row>
        <row r="736">
          <cell r="U736">
            <v>37916</v>
          </cell>
          <cell r="V736">
            <v>638.75</v>
          </cell>
        </row>
        <row r="737">
          <cell r="U737">
            <v>37917</v>
          </cell>
          <cell r="V737">
            <v>633.45000000000005</v>
          </cell>
        </row>
        <row r="738">
          <cell r="U738">
            <v>37918</v>
          </cell>
          <cell r="V738">
            <v>635.29999999999995</v>
          </cell>
        </row>
        <row r="739">
          <cell r="U739">
            <v>37921</v>
          </cell>
          <cell r="V739">
            <v>635.85</v>
          </cell>
        </row>
        <row r="740">
          <cell r="U740">
            <v>37922</v>
          </cell>
          <cell r="V740">
            <v>637.75</v>
          </cell>
        </row>
        <row r="741">
          <cell r="U741">
            <v>37923</v>
          </cell>
          <cell r="V741">
            <v>633.1</v>
          </cell>
        </row>
        <row r="742">
          <cell r="U742">
            <v>37924</v>
          </cell>
          <cell r="V742">
            <v>627.95000000000005</v>
          </cell>
        </row>
        <row r="743">
          <cell r="U743">
            <v>37925</v>
          </cell>
          <cell r="V743">
            <v>625.9</v>
          </cell>
        </row>
        <row r="744">
          <cell r="U744">
            <v>37928</v>
          </cell>
          <cell r="V744">
            <v>625.75</v>
          </cell>
        </row>
        <row r="745">
          <cell r="U745">
            <v>37929</v>
          </cell>
          <cell r="V745">
            <v>625</v>
          </cell>
        </row>
        <row r="746">
          <cell r="U746">
            <v>37930</v>
          </cell>
          <cell r="V746">
            <v>629.4</v>
          </cell>
        </row>
        <row r="747">
          <cell r="U747">
            <v>37931</v>
          </cell>
          <cell r="V747">
            <v>624.6</v>
          </cell>
        </row>
        <row r="748">
          <cell r="U748">
            <v>37932</v>
          </cell>
          <cell r="V748">
            <v>615.70000000000005</v>
          </cell>
        </row>
        <row r="749">
          <cell r="U749">
            <v>37935</v>
          </cell>
          <cell r="V749">
            <v>617.70000000000005</v>
          </cell>
        </row>
        <row r="750">
          <cell r="U750">
            <v>37936</v>
          </cell>
          <cell r="V750">
            <v>627.79999999999995</v>
          </cell>
        </row>
        <row r="751">
          <cell r="U751">
            <v>37937</v>
          </cell>
          <cell r="V751">
            <v>625.79999999999995</v>
          </cell>
        </row>
        <row r="752">
          <cell r="U752">
            <v>37938</v>
          </cell>
          <cell r="V752">
            <v>625.35</v>
          </cell>
        </row>
        <row r="753">
          <cell r="U753">
            <v>37939</v>
          </cell>
          <cell r="V753">
            <v>618.5</v>
          </cell>
        </row>
        <row r="754">
          <cell r="U754">
            <v>37942</v>
          </cell>
          <cell r="V754">
            <v>624.95000000000005</v>
          </cell>
        </row>
        <row r="755">
          <cell r="U755">
            <v>37943</v>
          </cell>
          <cell r="V755">
            <v>631.15</v>
          </cell>
        </row>
        <row r="756">
          <cell r="U756">
            <v>37944</v>
          </cell>
          <cell r="V756">
            <v>632.15</v>
          </cell>
        </row>
        <row r="757">
          <cell r="U757">
            <v>37945</v>
          </cell>
          <cell r="V757">
            <v>630.1</v>
          </cell>
        </row>
        <row r="758">
          <cell r="U758">
            <v>37946</v>
          </cell>
          <cell r="V758">
            <v>629.4</v>
          </cell>
        </row>
        <row r="759">
          <cell r="U759">
            <v>37949</v>
          </cell>
          <cell r="V759">
            <v>621.6</v>
          </cell>
        </row>
        <row r="760">
          <cell r="U760">
            <v>37950</v>
          </cell>
          <cell r="V760">
            <v>623.1</v>
          </cell>
        </row>
        <row r="761">
          <cell r="U761">
            <v>37951</v>
          </cell>
          <cell r="V761">
            <v>624.9</v>
          </cell>
        </row>
        <row r="762">
          <cell r="U762">
            <v>37952</v>
          </cell>
          <cell r="V762">
            <v>623.79999999999995</v>
          </cell>
        </row>
        <row r="763">
          <cell r="U763">
            <v>37953</v>
          </cell>
          <cell r="V763">
            <v>620.9</v>
          </cell>
        </row>
        <row r="764">
          <cell r="U764">
            <v>37956</v>
          </cell>
          <cell r="V764">
            <v>618.25</v>
          </cell>
        </row>
        <row r="765">
          <cell r="U765">
            <v>37957</v>
          </cell>
          <cell r="V765">
            <v>612.79999999999995</v>
          </cell>
        </row>
        <row r="766">
          <cell r="U766">
            <v>37958</v>
          </cell>
          <cell r="V766">
            <v>605</v>
          </cell>
        </row>
        <row r="767">
          <cell r="U767">
            <v>37959</v>
          </cell>
          <cell r="V767">
            <v>607.25</v>
          </cell>
        </row>
        <row r="768">
          <cell r="U768">
            <v>37960</v>
          </cell>
          <cell r="V768">
            <v>607.75</v>
          </cell>
        </row>
        <row r="769">
          <cell r="U769">
            <v>37963</v>
          </cell>
          <cell r="V769">
            <v>606.45000000000005</v>
          </cell>
        </row>
        <row r="770">
          <cell r="U770">
            <v>37964</v>
          </cell>
          <cell r="V770">
            <v>605</v>
          </cell>
        </row>
        <row r="771">
          <cell r="U771">
            <v>37965</v>
          </cell>
          <cell r="V771">
            <v>605.65</v>
          </cell>
        </row>
        <row r="772">
          <cell r="U772">
            <v>37966</v>
          </cell>
          <cell r="V772">
            <v>599.6</v>
          </cell>
        </row>
        <row r="773">
          <cell r="U773">
            <v>37967</v>
          </cell>
          <cell r="V773">
            <v>598.25</v>
          </cell>
        </row>
        <row r="774">
          <cell r="U774">
            <v>37970</v>
          </cell>
          <cell r="V774">
            <v>599.5</v>
          </cell>
        </row>
        <row r="775">
          <cell r="U775">
            <v>37971</v>
          </cell>
          <cell r="V775">
            <v>600.35</v>
          </cell>
        </row>
        <row r="776">
          <cell r="U776">
            <v>37972</v>
          </cell>
          <cell r="V776">
            <v>602.75</v>
          </cell>
        </row>
        <row r="777">
          <cell r="U777">
            <v>37973</v>
          </cell>
          <cell r="V777">
            <v>599</v>
          </cell>
        </row>
        <row r="778">
          <cell r="U778">
            <v>37974</v>
          </cell>
          <cell r="V778">
            <v>593.70000000000005</v>
          </cell>
        </row>
        <row r="779">
          <cell r="U779">
            <v>37977</v>
          </cell>
          <cell r="V779">
            <v>596.20000000000005</v>
          </cell>
        </row>
        <row r="780">
          <cell r="U780">
            <v>37978</v>
          </cell>
          <cell r="V780">
            <v>595.70000000000005</v>
          </cell>
        </row>
        <row r="781">
          <cell r="U781">
            <v>37979</v>
          </cell>
          <cell r="V781">
            <v>594.29999999999995</v>
          </cell>
        </row>
        <row r="782">
          <cell r="U782">
            <v>37980</v>
          </cell>
          <cell r="V782">
            <v>594.29999999999995</v>
          </cell>
        </row>
        <row r="783">
          <cell r="U783">
            <v>37981</v>
          </cell>
          <cell r="V783">
            <v>595.65</v>
          </cell>
        </row>
        <row r="784">
          <cell r="U784">
            <v>37984</v>
          </cell>
          <cell r="V784">
            <v>597.4</v>
          </cell>
        </row>
        <row r="785">
          <cell r="U785">
            <v>37985</v>
          </cell>
          <cell r="V785">
            <v>592.6</v>
          </cell>
        </row>
        <row r="786">
          <cell r="U786">
            <v>37986</v>
          </cell>
          <cell r="V786">
            <v>592.75</v>
          </cell>
        </row>
        <row r="787">
          <cell r="U787">
            <v>37987</v>
          </cell>
          <cell r="V787">
            <v>592.79999999999995</v>
          </cell>
        </row>
        <row r="788">
          <cell r="U788">
            <v>37988</v>
          </cell>
          <cell r="V788">
            <v>585.4</v>
          </cell>
        </row>
        <row r="789">
          <cell r="U789">
            <v>37991</v>
          </cell>
          <cell r="V789">
            <v>572.54999999999995</v>
          </cell>
        </row>
        <row r="790">
          <cell r="U790">
            <v>37992</v>
          </cell>
          <cell r="V790">
            <v>564.9</v>
          </cell>
        </row>
        <row r="791">
          <cell r="U791">
            <v>37993</v>
          </cell>
          <cell r="V791">
            <v>568.92999999999995</v>
          </cell>
        </row>
        <row r="792">
          <cell r="U792">
            <v>37994</v>
          </cell>
          <cell r="V792">
            <v>564.6</v>
          </cell>
        </row>
        <row r="793">
          <cell r="U793">
            <v>37995</v>
          </cell>
          <cell r="V793">
            <v>558</v>
          </cell>
        </row>
        <row r="794">
          <cell r="U794">
            <v>37998</v>
          </cell>
          <cell r="V794">
            <v>562.25</v>
          </cell>
        </row>
        <row r="795">
          <cell r="U795">
            <v>37999</v>
          </cell>
          <cell r="V795">
            <v>567.25</v>
          </cell>
        </row>
        <row r="796">
          <cell r="U796">
            <v>38000</v>
          </cell>
          <cell r="V796">
            <v>570.6</v>
          </cell>
        </row>
        <row r="797">
          <cell r="U797">
            <v>38001</v>
          </cell>
          <cell r="V797">
            <v>574.65</v>
          </cell>
        </row>
        <row r="798">
          <cell r="U798">
            <v>38002</v>
          </cell>
          <cell r="V798">
            <v>575.70000000000005</v>
          </cell>
        </row>
        <row r="799">
          <cell r="U799">
            <v>38005</v>
          </cell>
          <cell r="V799">
            <v>570.15</v>
          </cell>
        </row>
        <row r="800">
          <cell r="U800">
            <v>38006</v>
          </cell>
          <cell r="V800">
            <v>566.45000000000005</v>
          </cell>
        </row>
        <row r="801">
          <cell r="U801">
            <v>38007</v>
          </cell>
          <cell r="V801">
            <v>566.5</v>
          </cell>
        </row>
        <row r="802">
          <cell r="U802">
            <v>38008</v>
          </cell>
          <cell r="V802">
            <v>569.65</v>
          </cell>
        </row>
        <row r="803">
          <cell r="U803">
            <v>38009</v>
          </cell>
          <cell r="V803">
            <v>574.70000000000005</v>
          </cell>
        </row>
        <row r="804">
          <cell r="U804">
            <v>38012</v>
          </cell>
          <cell r="V804">
            <v>580.25</v>
          </cell>
        </row>
        <row r="805">
          <cell r="U805">
            <v>38013</v>
          </cell>
          <cell r="V805">
            <v>576.65</v>
          </cell>
        </row>
        <row r="806">
          <cell r="U806">
            <v>38014</v>
          </cell>
          <cell r="V806">
            <v>587.75</v>
          </cell>
        </row>
        <row r="807">
          <cell r="U807">
            <v>38015</v>
          </cell>
          <cell r="V807">
            <v>600.04999999999995</v>
          </cell>
        </row>
        <row r="808">
          <cell r="U808">
            <v>38016</v>
          </cell>
          <cell r="V808">
            <v>584.25</v>
          </cell>
        </row>
        <row r="809">
          <cell r="U809">
            <v>38019</v>
          </cell>
          <cell r="V809">
            <v>580.6</v>
          </cell>
        </row>
        <row r="810">
          <cell r="U810">
            <v>38020</v>
          </cell>
          <cell r="V810">
            <v>581.54999999999995</v>
          </cell>
        </row>
        <row r="811">
          <cell r="U811">
            <v>38021</v>
          </cell>
          <cell r="V811">
            <v>589.1</v>
          </cell>
        </row>
        <row r="812">
          <cell r="U812">
            <v>38022</v>
          </cell>
          <cell r="V812">
            <v>595.25</v>
          </cell>
        </row>
        <row r="813">
          <cell r="U813">
            <v>38023</v>
          </cell>
          <cell r="V813">
            <v>590.75</v>
          </cell>
        </row>
        <row r="814">
          <cell r="U814">
            <v>38026</v>
          </cell>
          <cell r="V814">
            <v>586.75</v>
          </cell>
        </row>
        <row r="815">
          <cell r="U815">
            <v>38027</v>
          </cell>
          <cell r="V815">
            <v>582.5</v>
          </cell>
        </row>
        <row r="816">
          <cell r="U816">
            <v>38028</v>
          </cell>
          <cell r="V816">
            <v>581.75</v>
          </cell>
        </row>
        <row r="817">
          <cell r="U817">
            <v>38029</v>
          </cell>
          <cell r="V817">
            <v>575.15</v>
          </cell>
        </row>
        <row r="818">
          <cell r="U818">
            <v>38030</v>
          </cell>
          <cell r="V818">
            <v>578.1</v>
          </cell>
        </row>
        <row r="819">
          <cell r="U819">
            <v>38033</v>
          </cell>
          <cell r="V819">
            <v>577</v>
          </cell>
        </row>
        <row r="820">
          <cell r="U820">
            <v>38034</v>
          </cell>
          <cell r="V820">
            <v>572</v>
          </cell>
        </row>
        <row r="821">
          <cell r="U821">
            <v>38035</v>
          </cell>
          <cell r="V821">
            <v>575.75</v>
          </cell>
        </row>
        <row r="822">
          <cell r="U822">
            <v>38036</v>
          </cell>
          <cell r="V822">
            <v>578.65</v>
          </cell>
        </row>
        <row r="823">
          <cell r="U823">
            <v>38037</v>
          </cell>
          <cell r="V823">
            <v>586.5</v>
          </cell>
        </row>
        <row r="824">
          <cell r="U824">
            <v>38040</v>
          </cell>
          <cell r="V824">
            <v>589.75</v>
          </cell>
        </row>
        <row r="825">
          <cell r="U825">
            <v>38041</v>
          </cell>
          <cell r="V825">
            <v>585.70000000000005</v>
          </cell>
        </row>
        <row r="826">
          <cell r="U826">
            <v>38042</v>
          </cell>
          <cell r="V826">
            <v>589</v>
          </cell>
        </row>
        <row r="827">
          <cell r="U827">
            <v>38043</v>
          </cell>
          <cell r="V827">
            <v>594.95000000000005</v>
          </cell>
        </row>
        <row r="828">
          <cell r="U828">
            <v>38044</v>
          </cell>
          <cell r="V828">
            <v>591.20000000000005</v>
          </cell>
        </row>
        <row r="829">
          <cell r="U829">
            <v>38047</v>
          </cell>
          <cell r="V829">
            <v>585.65</v>
          </cell>
        </row>
        <row r="830">
          <cell r="U830">
            <v>38048</v>
          </cell>
          <cell r="V830">
            <v>596.6</v>
          </cell>
        </row>
        <row r="831">
          <cell r="U831">
            <v>38049</v>
          </cell>
          <cell r="V831">
            <v>603.45000000000005</v>
          </cell>
        </row>
        <row r="832">
          <cell r="U832">
            <v>38050</v>
          </cell>
          <cell r="V832">
            <v>598.75</v>
          </cell>
        </row>
        <row r="833">
          <cell r="U833">
            <v>38051</v>
          </cell>
          <cell r="V833">
            <v>592.79999999999995</v>
          </cell>
        </row>
        <row r="834">
          <cell r="U834">
            <v>38054</v>
          </cell>
          <cell r="V834">
            <v>591.29999999999995</v>
          </cell>
        </row>
        <row r="835">
          <cell r="U835">
            <v>38055</v>
          </cell>
          <cell r="V835">
            <v>596.15</v>
          </cell>
        </row>
        <row r="836">
          <cell r="U836">
            <v>38056</v>
          </cell>
          <cell r="V836">
            <v>601.15</v>
          </cell>
        </row>
        <row r="837">
          <cell r="U837">
            <v>38057</v>
          </cell>
          <cell r="V837">
            <v>598.6</v>
          </cell>
        </row>
        <row r="838">
          <cell r="U838">
            <v>38058</v>
          </cell>
          <cell r="V838">
            <v>602.5</v>
          </cell>
        </row>
        <row r="839">
          <cell r="U839">
            <v>38061</v>
          </cell>
          <cell r="V839">
            <v>607.25</v>
          </cell>
        </row>
        <row r="840">
          <cell r="U840">
            <v>38062</v>
          </cell>
          <cell r="V840">
            <v>605.65</v>
          </cell>
        </row>
        <row r="841">
          <cell r="U841">
            <v>38063</v>
          </cell>
          <cell r="V841">
            <v>609.35</v>
          </cell>
        </row>
        <row r="842">
          <cell r="U842">
            <v>38064</v>
          </cell>
          <cell r="V842">
            <v>606.15</v>
          </cell>
        </row>
        <row r="843">
          <cell r="U843">
            <v>38065</v>
          </cell>
          <cell r="V843">
            <v>607.15</v>
          </cell>
        </row>
        <row r="844">
          <cell r="U844">
            <v>38068</v>
          </cell>
          <cell r="V844">
            <v>609.5</v>
          </cell>
        </row>
        <row r="845">
          <cell r="U845">
            <v>38069</v>
          </cell>
          <cell r="V845">
            <v>612.65</v>
          </cell>
        </row>
        <row r="846">
          <cell r="U846">
            <v>38070</v>
          </cell>
          <cell r="V846">
            <v>614.35</v>
          </cell>
        </row>
        <row r="847">
          <cell r="U847">
            <v>38071</v>
          </cell>
          <cell r="V847">
            <v>617.25</v>
          </cell>
        </row>
        <row r="848">
          <cell r="U848">
            <v>38072</v>
          </cell>
          <cell r="V848">
            <v>617.75</v>
          </cell>
        </row>
        <row r="849">
          <cell r="U849">
            <v>38075</v>
          </cell>
          <cell r="V849">
            <v>622.15</v>
          </cell>
        </row>
        <row r="850">
          <cell r="U850">
            <v>38076</v>
          </cell>
          <cell r="V850">
            <v>619.79999999999995</v>
          </cell>
        </row>
        <row r="851">
          <cell r="U851">
            <v>38077</v>
          </cell>
          <cell r="V851">
            <v>612.4</v>
          </cell>
        </row>
        <row r="852">
          <cell r="U852">
            <v>38078</v>
          </cell>
          <cell r="V852">
            <v>611.5</v>
          </cell>
        </row>
        <row r="853">
          <cell r="U853">
            <v>38079</v>
          </cell>
          <cell r="V853">
            <v>606.79999999999995</v>
          </cell>
        </row>
        <row r="854">
          <cell r="U854">
            <v>38082</v>
          </cell>
          <cell r="V854">
            <v>602.75</v>
          </cell>
        </row>
        <row r="855">
          <cell r="U855">
            <v>38083</v>
          </cell>
          <cell r="V855">
            <v>605.65</v>
          </cell>
        </row>
        <row r="856">
          <cell r="U856">
            <v>38084</v>
          </cell>
          <cell r="V856">
            <v>603.5</v>
          </cell>
        </row>
        <row r="857">
          <cell r="U857">
            <v>38085</v>
          </cell>
          <cell r="V857">
            <v>600.54999999999995</v>
          </cell>
        </row>
        <row r="858">
          <cell r="U858">
            <v>38086</v>
          </cell>
          <cell r="V858">
            <v>600.54999999999995</v>
          </cell>
        </row>
        <row r="859">
          <cell r="U859">
            <v>38089</v>
          </cell>
          <cell r="V859">
            <v>600.20000000000005</v>
          </cell>
        </row>
        <row r="860">
          <cell r="U860">
            <v>38090</v>
          </cell>
          <cell r="V860">
            <v>598.4</v>
          </cell>
        </row>
        <row r="861">
          <cell r="U861">
            <v>38091</v>
          </cell>
          <cell r="V861">
            <v>605.25</v>
          </cell>
        </row>
        <row r="862">
          <cell r="U862">
            <v>38092</v>
          </cell>
          <cell r="V862">
            <v>603.85</v>
          </cell>
        </row>
        <row r="863">
          <cell r="U863">
            <v>38093</v>
          </cell>
          <cell r="V863">
            <v>601.65</v>
          </cell>
        </row>
        <row r="864">
          <cell r="U864">
            <v>38096</v>
          </cell>
          <cell r="V864">
            <v>595.15</v>
          </cell>
        </row>
        <row r="865">
          <cell r="U865">
            <v>38097</v>
          </cell>
          <cell r="V865">
            <v>602</v>
          </cell>
        </row>
        <row r="866">
          <cell r="U866">
            <v>38098</v>
          </cell>
          <cell r="V866">
            <v>611.95000000000005</v>
          </cell>
        </row>
        <row r="867">
          <cell r="U867">
            <v>38099</v>
          </cell>
          <cell r="V867">
            <v>611.85</v>
          </cell>
        </row>
        <row r="868">
          <cell r="U868">
            <v>38100</v>
          </cell>
          <cell r="V868">
            <v>613.20000000000005</v>
          </cell>
        </row>
        <row r="869">
          <cell r="U869">
            <v>38103</v>
          </cell>
          <cell r="V869">
            <v>611.54999999999995</v>
          </cell>
        </row>
        <row r="870">
          <cell r="U870">
            <v>38104</v>
          </cell>
          <cell r="V870">
            <v>616.35</v>
          </cell>
        </row>
        <row r="871">
          <cell r="U871">
            <v>38105</v>
          </cell>
          <cell r="V871">
            <v>624.25</v>
          </cell>
        </row>
        <row r="872">
          <cell r="U872">
            <v>38106</v>
          </cell>
          <cell r="V872">
            <v>626.95000000000005</v>
          </cell>
        </row>
        <row r="873">
          <cell r="U873">
            <v>38107</v>
          </cell>
          <cell r="V873">
            <v>622.79999999999995</v>
          </cell>
        </row>
        <row r="874">
          <cell r="U874">
            <v>38110</v>
          </cell>
          <cell r="V874">
            <v>623.29999999999995</v>
          </cell>
        </row>
        <row r="875">
          <cell r="U875">
            <v>38111</v>
          </cell>
          <cell r="V875">
            <v>623</v>
          </cell>
        </row>
        <row r="876">
          <cell r="U876">
            <v>38112</v>
          </cell>
          <cell r="V876">
            <v>622.75</v>
          </cell>
        </row>
        <row r="877">
          <cell r="U877">
            <v>38113</v>
          </cell>
          <cell r="V877">
            <v>630.6</v>
          </cell>
        </row>
        <row r="878">
          <cell r="U878">
            <v>38114</v>
          </cell>
          <cell r="V878">
            <v>637.79999999999995</v>
          </cell>
        </row>
        <row r="879">
          <cell r="U879">
            <v>38117</v>
          </cell>
          <cell r="V879">
            <v>642.79999999999995</v>
          </cell>
        </row>
        <row r="880">
          <cell r="U880">
            <v>38118</v>
          </cell>
          <cell r="V880">
            <v>635.25</v>
          </cell>
        </row>
        <row r="881">
          <cell r="U881">
            <v>38119</v>
          </cell>
          <cell r="V881">
            <v>644.73</v>
          </cell>
        </row>
        <row r="882">
          <cell r="U882">
            <v>38120</v>
          </cell>
          <cell r="V882">
            <v>643</v>
          </cell>
        </row>
        <row r="883">
          <cell r="U883">
            <v>38121</v>
          </cell>
          <cell r="V883">
            <v>638</v>
          </cell>
        </row>
        <row r="884">
          <cell r="U884">
            <v>38124</v>
          </cell>
          <cell r="V884">
            <v>642.5</v>
          </cell>
        </row>
        <row r="885">
          <cell r="U885">
            <v>38125</v>
          </cell>
          <cell r="V885">
            <v>640.5</v>
          </cell>
        </row>
        <row r="886">
          <cell r="U886">
            <v>38126</v>
          </cell>
          <cell r="V886">
            <v>640</v>
          </cell>
        </row>
        <row r="887">
          <cell r="U887">
            <v>38127</v>
          </cell>
          <cell r="V887">
            <v>645.5</v>
          </cell>
        </row>
        <row r="888">
          <cell r="U888">
            <v>38128</v>
          </cell>
          <cell r="V888">
            <v>642.1</v>
          </cell>
        </row>
        <row r="889">
          <cell r="U889">
            <v>38131</v>
          </cell>
          <cell r="V889">
            <v>640</v>
          </cell>
        </row>
        <row r="890">
          <cell r="U890">
            <v>38132</v>
          </cell>
          <cell r="V890">
            <v>637.04999999999995</v>
          </cell>
        </row>
        <row r="891">
          <cell r="U891">
            <v>38133</v>
          </cell>
          <cell r="V891">
            <v>639.38</v>
          </cell>
        </row>
        <row r="892">
          <cell r="U892">
            <v>38134</v>
          </cell>
          <cell r="V892">
            <v>631.20000000000005</v>
          </cell>
        </row>
        <row r="893">
          <cell r="U893">
            <v>38135</v>
          </cell>
          <cell r="V893">
            <v>632</v>
          </cell>
        </row>
        <row r="894">
          <cell r="U894">
            <v>38138</v>
          </cell>
          <cell r="V894">
            <v>639.5</v>
          </cell>
        </row>
        <row r="895">
          <cell r="U895">
            <v>38139</v>
          </cell>
          <cell r="V895">
            <v>642.29999999999995</v>
          </cell>
        </row>
        <row r="896">
          <cell r="U896">
            <v>38140</v>
          </cell>
          <cell r="V896">
            <v>641.29999999999995</v>
          </cell>
        </row>
        <row r="897">
          <cell r="U897">
            <v>38141</v>
          </cell>
          <cell r="V897">
            <v>642.5</v>
          </cell>
        </row>
        <row r="898">
          <cell r="U898">
            <v>38142</v>
          </cell>
          <cell r="V898">
            <v>644.70000000000005</v>
          </cell>
        </row>
        <row r="899">
          <cell r="U899">
            <v>38145</v>
          </cell>
          <cell r="V899">
            <v>639.6</v>
          </cell>
        </row>
        <row r="900">
          <cell r="U900">
            <v>38146</v>
          </cell>
          <cell r="V900">
            <v>641.20000000000005</v>
          </cell>
        </row>
        <row r="901">
          <cell r="U901">
            <v>38147</v>
          </cell>
          <cell r="V901">
            <v>644</v>
          </cell>
        </row>
        <row r="902">
          <cell r="U902">
            <v>38148</v>
          </cell>
          <cell r="V902">
            <v>650.29999999999995</v>
          </cell>
        </row>
        <row r="903">
          <cell r="U903">
            <v>38149</v>
          </cell>
          <cell r="V903">
            <v>649</v>
          </cell>
        </row>
        <row r="904">
          <cell r="U904">
            <v>38152</v>
          </cell>
          <cell r="V904">
            <v>649.17999999999995</v>
          </cell>
        </row>
        <row r="905">
          <cell r="U905">
            <v>38153</v>
          </cell>
          <cell r="V905">
            <v>646.4</v>
          </cell>
        </row>
        <row r="906">
          <cell r="U906">
            <v>38154</v>
          </cell>
          <cell r="V906">
            <v>649.5</v>
          </cell>
        </row>
        <row r="907">
          <cell r="U907">
            <v>38155</v>
          </cell>
          <cell r="V907">
            <v>647.75</v>
          </cell>
        </row>
        <row r="908">
          <cell r="U908">
            <v>38156</v>
          </cell>
          <cell r="V908">
            <v>647.5</v>
          </cell>
        </row>
        <row r="909">
          <cell r="U909">
            <v>38159</v>
          </cell>
          <cell r="V909">
            <v>645</v>
          </cell>
        </row>
        <row r="910">
          <cell r="U910">
            <v>38160</v>
          </cell>
          <cell r="V910">
            <v>642.70000000000005</v>
          </cell>
        </row>
        <row r="911">
          <cell r="U911">
            <v>38161</v>
          </cell>
          <cell r="V911">
            <v>639.15</v>
          </cell>
        </row>
        <row r="912">
          <cell r="U912">
            <v>38162</v>
          </cell>
          <cell r="V912">
            <v>635</v>
          </cell>
        </row>
        <row r="913">
          <cell r="U913">
            <v>38163</v>
          </cell>
          <cell r="V913">
            <v>634.1</v>
          </cell>
        </row>
        <row r="914">
          <cell r="U914">
            <v>38166</v>
          </cell>
          <cell r="V914">
            <v>633.33000000000004</v>
          </cell>
        </row>
        <row r="915">
          <cell r="U915">
            <v>38167</v>
          </cell>
          <cell r="V915">
            <v>637.45000000000005</v>
          </cell>
        </row>
        <row r="916">
          <cell r="U916">
            <v>38168</v>
          </cell>
          <cell r="V916">
            <v>636</v>
          </cell>
        </row>
        <row r="917">
          <cell r="U917">
            <v>38169</v>
          </cell>
          <cell r="V917">
            <v>632</v>
          </cell>
        </row>
        <row r="918">
          <cell r="U918">
            <v>38170</v>
          </cell>
          <cell r="V918">
            <v>630.28</v>
          </cell>
        </row>
        <row r="919">
          <cell r="U919">
            <v>38173</v>
          </cell>
          <cell r="V919">
            <v>629</v>
          </cell>
        </row>
        <row r="920">
          <cell r="U920">
            <v>38174</v>
          </cell>
          <cell r="V920">
            <v>634.53</v>
          </cell>
        </row>
        <row r="921">
          <cell r="U921">
            <v>38175</v>
          </cell>
          <cell r="V921">
            <v>631.04999999999995</v>
          </cell>
        </row>
        <row r="922">
          <cell r="U922">
            <v>38176</v>
          </cell>
          <cell r="V922">
            <v>634.5</v>
          </cell>
        </row>
        <row r="923">
          <cell r="U923">
            <v>38177</v>
          </cell>
          <cell r="V923">
            <v>635</v>
          </cell>
        </row>
        <row r="924">
          <cell r="U924">
            <v>38180</v>
          </cell>
          <cell r="V924">
            <v>633.5</v>
          </cell>
        </row>
        <row r="925">
          <cell r="U925">
            <v>38181</v>
          </cell>
          <cell r="V925">
            <v>634.15</v>
          </cell>
        </row>
        <row r="926">
          <cell r="U926">
            <v>38182</v>
          </cell>
          <cell r="V926">
            <v>631</v>
          </cell>
        </row>
        <row r="927">
          <cell r="U927">
            <v>38183</v>
          </cell>
          <cell r="V927">
            <v>625.75</v>
          </cell>
        </row>
        <row r="928">
          <cell r="U928">
            <v>38184</v>
          </cell>
          <cell r="V928">
            <v>622.29999999999995</v>
          </cell>
        </row>
        <row r="929">
          <cell r="U929">
            <v>38187</v>
          </cell>
          <cell r="V929">
            <v>622</v>
          </cell>
        </row>
        <row r="930">
          <cell r="U930">
            <v>38188</v>
          </cell>
          <cell r="V930">
            <v>622.70000000000005</v>
          </cell>
        </row>
        <row r="931">
          <cell r="U931">
            <v>38189</v>
          </cell>
          <cell r="V931">
            <v>627.75</v>
          </cell>
        </row>
        <row r="932">
          <cell r="U932">
            <v>38190</v>
          </cell>
          <cell r="V932">
            <v>628.35</v>
          </cell>
        </row>
        <row r="933">
          <cell r="U933">
            <v>38191</v>
          </cell>
          <cell r="V933">
            <v>634.75</v>
          </cell>
        </row>
        <row r="934">
          <cell r="U934">
            <v>38194</v>
          </cell>
          <cell r="V934">
            <v>641.95000000000005</v>
          </cell>
        </row>
        <row r="935">
          <cell r="U935">
            <v>38195</v>
          </cell>
          <cell r="V935">
            <v>643.6</v>
          </cell>
        </row>
        <row r="936">
          <cell r="U936">
            <v>38196</v>
          </cell>
          <cell r="V936">
            <v>640.75</v>
          </cell>
        </row>
        <row r="937">
          <cell r="U937">
            <v>38197</v>
          </cell>
          <cell r="V937">
            <v>638.25</v>
          </cell>
        </row>
        <row r="938">
          <cell r="U938">
            <v>38198</v>
          </cell>
          <cell r="V938">
            <v>641.79999999999995</v>
          </cell>
        </row>
        <row r="939">
          <cell r="U939">
            <v>38201</v>
          </cell>
          <cell r="V939">
            <v>644.25</v>
          </cell>
        </row>
        <row r="940">
          <cell r="U940">
            <v>38202</v>
          </cell>
          <cell r="V940">
            <v>642.5</v>
          </cell>
        </row>
        <row r="941">
          <cell r="U941">
            <v>38203</v>
          </cell>
          <cell r="V941">
            <v>643.15</v>
          </cell>
        </row>
        <row r="942">
          <cell r="U942">
            <v>38204</v>
          </cell>
          <cell r="V942">
            <v>640.6</v>
          </cell>
        </row>
        <row r="943">
          <cell r="U943">
            <v>38205</v>
          </cell>
          <cell r="V943">
            <v>641.15</v>
          </cell>
        </row>
        <row r="944">
          <cell r="U944">
            <v>38208</v>
          </cell>
          <cell r="V944">
            <v>638.5</v>
          </cell>
        </row>
        <row r="945">
          <cell r="U945">
            <v>38209</v>
          </cell>
          <cell r="V945">
            <v>639</v>
          </cell>
        </row>
        <row r="946">
          <cell r="U946">
            <v>38210</v>
          </cell>
          <cell r="V946">
            <v>640.5</v>
          </cell>
        </row>
        <row r="947">
          <cell r="U947">
            <v>38211</v>
          </cell>
          <cell r="V947">
            <v>640.6</v>
          </cell>
        </row>
        <row r="948">
          <cell r="U948">
            <v>38212</v>
          </cell>
          <cell r="V948">
            <v>639.65</v>
          </cell>
        </row>
        <row r="949">
          <cell r="U949">
            <v>38215</v>
          </cell>
          <cell r="V949">
            <v>637.85</v>
          </cell>
        </row>
        <row r="950">
          <cell r="U950">
            <v>38216</v>
          </cell>
          <cell r="V950">
            <v>635.4</v>
          </cell>
        </row>
        <row r="951">
          <cell r="U951">
            <v>38217</v>
          </cell>
          <cell r="V951">
            <v>634</v>
          </cell>
        </row>
        <row r="952">
          <cell r="U952">
            <v>38218</v>
          </cell>
          <cell r="V952">
            <v>631.70000000000005</v>
          </cell>
        </row>
        <row r="953">
          <cell r="U953">
            <v>38219</v>
          </cell>
          <cell r="V953">
            <v>631.54999999999995</v>
          </cell>
        </row>
        <row r="954">
          <cell r="U954">
            <v>38222</v>
          </cell>
          <cell r="V954">
            <v>627.5</v>
          </cell>
        </row>
        <row r="955">
          <cell r="U955">
            <v>38223</v>
          </cell>
          <cell r="V955">
            <v>625</v>
          </cell>
        </row>
        <row r="956">
          <cell r="U956">
            <v>38224</v>
          </cell>
          <cell r="V956">
            <v>627.08000000000004</v>
          </cell>
        </row>
        <row r="957">
          <cell r="U957">
            <v>38225</v>
          </cell>
          <cell r="V957">
            <v>627.54999999999995</v>
          </cell>
        </row>
        <row r="958">
          <cell r="U958">
            <v>38226</v>
          </cell>
          <cell r="V958">
            <v>626.79999999999995</v>
          </cell>
        </row>
        <row r="959">
          <cell r="U959">
            <v>38229</v>
          </cell>
          <cell r="V959">
            <v>627.20000000000005</v>
          </cell>
        </row>
        <row r="960">
          <cell r="U960">
            <v>38230</v>
          </cell>
          <cell r="V960">
            <v>626.75</v>
          </cell>
        </row>
        <row r="961">
          <cell r="U961">
            <v>38231</v>
          </cell>
          <cell r="V961">
            <v>627.20000000000005</v>
          </cell>
        </row>
        <row r="962">
          <cell r="U962">
            <v>38232</v>
          </cell>
          <cell r="V962">
            <v>624.9</v>
          </cell>
        </row>
        <row r="963">
          <cell r="U963">
            <v>38233</v>
          </cell>
          <cell r="V963">
            <v>621.79999999999995</v>
          </cell>
        </row>
        <row r="964">
          <cell r="U964">
            <v>38236</v>
          </cell>
          <cell r="V964">
            <v>621.20000000000005</v>
          </cell>
        </row>
        <row r="965">
          <cell r="U965">
            <v>38237</v>
          </cell>
          <cell r="V965">
            <v>623.15</v>
          </cell>
        </row>
        <row r="966">
          <cell r="U966">
            <v>38238</v>
          </cell>
          <cell r="V966">
            <v>620.75</v>
          </cell>
        </row>
        <row r="967">
          <cell r="U967">
            <v>38239</v>
          </cell>
          <cell r="V967">
            <v>619.5</v>
          </cell>
        </row>
        <row r="968">
          <cell r="U968">
            <v>38240</v>
          </cell>
          <cell r="V968">
            <v>617.1</v>
          </cell>
        </row>
        <row r="969">
          <cell r="U969">
            <v>38243</v>
          </cell>
          <cell r="V969">
            <v>615.45000000000005</v>
          </cell>
        </row>
        <row r="970">
          <cell r="U970">
            <v>38244</v>
          </cell>
          <cell r="V970">
            <v>614.70000000000005</v>
          </cell>
        </row>
        <row r="971">
          <cell r="U971">
            <v>38245</v>
          </cell>
          <cell r="V971">
            <v>615.04999999999995</v>
          </cell>
        </row>
        <row r="972">
          <cell r="U972">
            <v>38246</v>
          </cell>
          <cell r="V972">
            <v>609.79999999999995</v>
          </cell>
        </row>
        <row r="973">
          <cell r="U973">
            <v>38247</v>
          </cell>
          <cell r="V973">
            <v>610.25</v>
          </cell>
        </row>
        <row r="974">
          <cell r="U974">
            <v>38250</v>
          </cell>
          <cell r="V974">
            <v>611.54999999999995</v>
          </cell>
        </row>
        <row r="975">
          <cell r="U975">
            <v>38251</v>
          </cell>
          <cell r="V975">
            <v>612.85</v>
          </cell>
        </row>
        <row r="976">
          <cell r="U976">
            <v>38252</v>
          </cell>
          <cell r="V976">
            <v>616.04999999999995</v>
          </cell>
        </row>
        <row r="977">
          <cell r="U977">
            <v>38253</v>
          </cell>
          <cell r="V977">
            <v>613.35</v>
          </cell>
        </row>
        <row r="978">
          <cell r="U978">
            <v>38254</v>
          </cell>
          <cell r="V978">
            <v>613.4</v>
          </cell>
        </row>
        <row r="979">
          <cell r="U979">
            <v>38257</v>
          </cell>
          <cell r="V979">
            <v>607.04999999999995</v>
          </cell>
        </row>
        <row r="980">
          <cell r="U980">
            <v>38258</v>
          </cell>
          <cell r="V980">
            <v>605.25</v>
          </cell>
        </row>
        <row r="981">
          <cell r="U981">
            <v>38259</v>
          </cell>
          <cell r="V981">
            <v>607.25</v>
          </cell>
        </row>
        <row r="982">
          <cell r="U982">
            <v>38260</v>
          </cell>
          <cell r="V982">
            <v>610.75</v>
          </cell>
        </row>
        <row r="983">
          <cell r="U983">
            <v>38261</v>
          </cell>
          <cell r="V983">
            <v>604.45000000000005</v>
          </cell>
        </row>
        <row r="984">
          <cell r="U984">
            <v>38264</v>
          </cell>
          <cell r="V984">
            <v>601</v>
          </cell>
        </row>
        <row r="985">
          <cell r="U985">
            <v>38265</v>
          </cell>
          <cell r="V985">
            <v>598.25</v>
          </cell>
        </row>
        <row r="986">
          <cell r="U986">
            <v>38266</v>
          </cell>
          <cell r="V986">
            <v>602.20000000000005</v>
          </cell>
        </row>
        <row r="987">
          <cell r="U987">
            <v>38267</v>
          </cell>
          <cell r="V987">
            <v>602.5</v>
          </cell>
        </row>
        <row r="988">
          <cell r="U988">
            <v>38268</v>
          </cell>
          <cell r="V988">
            <v>595.75</v>
          </cell>
        </row>
        <row r="989">
          <cell r="U989">
            <v>38271</v>
          </cell>
          <cell r="V989">
            <v>595.25</v>
          </cell>
        </row>
        <row r="990">
          <cell r="U990">
            <v>38272</v>
          </cell>
          <cell r="V990">
            <v>598.20000000000005</v>
          </cell>
        </row>
        <row r="991">
          <cell r="U991">
            <v>38273</v>
          </cell>
          <cell r="V991">
            <v>607</v>
          </cell>
        </row>
        <row r="992">
          <cell r="U992">
            <v>38274</v>
          </cell>
          <cell r="V992">
            <v>609</v>
          </cell>
        </row>
        <row r="993">
          <cell r="U993">
            <v>38275</v>
          </cell>
          <cell r="V993">
            <v>608.79999999999995</v>
          </cell>
        </row>
        <row r="994">
          <cell r="U994">
            <v>38278</v>
          </cell>
          <cell r="V994">
            <v>609.54999999999995</v>
          </cell>
        </row>
        <row r="995">
          <cell r="U995">
            <v>38279</v>
          </cell>
          <cell r="V995">
            <v>608.6</v>
          </cell>
        </row>
        <row r="996">
          <cell r="U996">
            <v>38280</v>
          </cell>
          <cell r="V996">
            <v>617.45000000000005</v>
          </cell>
        </row>
        <row r="997">
          <cell r="U997">
            <v>38281</v>
          </cell>
          <cell r="V997">
            <v>609.75</v>
          </cell>
        </row>
        <row r="998">
          <cell r="U998">
            <v>38282</v>
          </cell>
          <cell r="V998">
            <v>608.75</v>
          </cell>
        </row>
        <row r="999">
          <cell r="U999">
            <v>38285</v>
          </cell>
          <cell r="V999">
            <v>611.1</v>
          </cell>
        </row>
        <row r="1000">
          <cell r="U1000">
            <v>38286</v>
          </cell>
          <cell r="V1000">
            <v>611.9</v>
          </cell>
        </row>
        <row r="1001">
          <cell r="U1001">
            <v>38287</v>
          </cell>
          <cell r="V1001">
            <v>610.4</v>
          </cell>
        </row>
        <row r="1002">
          <cell r="U1002">
            <v>38288</v>
          </cell>
          <cell r="V1002">
            <v>615.04999999999995</v>
          </cell>
        </row>
        <row r="1003">
          <cell r="U1003">
            <v>38289</v>
          </cell>
          <cell r="V1003">
            <v>613.75</v>
          </cell>
        </row>
        <row r="1004">
          <cell r="U1004">
            <v>38292</v>
          </cell>
          <cell r="V1004">
            <v>611.25</v>
          </cell>
        </row>
        <row r="1005">
          <cell r="U1005">
            <v>38293</v>
          </cell>
          <cell r="V1005">
            <v>608.25</v>
          </cell>
        </row>
        <row r="1006">
          <cell r="U1006">
            <v>38294</v>
          </cell>
          <cell r="V1006">
            <v>603.75</v>
          </cell>
        </row>
        <row r="1007">
          <cell r="U1007">
            <v>38295</v>
          </cell>
          <cell r="V1007">
            <v>601.20000000000005</v>
          </cell>
        </row>
        <row r="1008">
          <cell r="U1008">
            <v>38296</v>
          </cell>
          <cell r="V1008">
            <v>599.5</v>
          </cell>
        </row>
        <row r="1009">
          <cell r="U1009">
            <v>38299</v>
          </cell>
          <cell r="V1009">
            <v>604.65</v>
          </cell>
        </row>
        <row r="1010">
          <cell r="U1010">
            <v>38300</v>
          </cell>
          <cell r="V1010">
            <v>603.70000000000005</v>
          </cell>
        </row>
        <row r="1011">
          <cell r="U1011">
            <v>38301</v>
          </cell>
          <cell r="V1011">
            <v>601.5</v>
          </cell>
        </row>
        <row r="1012">
          <cell r="U1012">
            <v>38302</v>
          </cell>
          <cell r="V1012">
            <v>600.79999999999995</v>
          </cell>
        </row>
        <row r="1013">
          <cell r="U1013">
            <v>38303</v>
          </cell>
          <cell r="V1013">
            <v>594.6</v>
          </cell>
        </row>
        <row r="1014">
          <cell r="U1014">
            <v>38306</v>
          </cell>
          <cell r="V1014">
            <v>592.20000000000005</v>
          </cell>
        </row>
        <row r="1015">
          <cell r="U1015">
            <v>38307</v>
          </cell>
          <cell r="V1015">
            <v>592.5</v>
          </cell>
        </row>
        <row r="1016">
          <cell r="U1016">
            <v>38308</v>
          </cell>
          <cell r="V1016">
            <v>587.75</v>
          </cell>
        </row>
        <row r="1017">
          <cell r="U1017">
            <v>38309</v>
          </cell>
          <cell r="V1017">
            <v>592.67999999999995</v>
          </cell>
        </row>
        <row r="1018">
          <cell r="U1018">
            <v>38310</v>
          </cell>
          <cell r="V1018">
            <v>591.45000000000005</v>
          </cell>
        </row>
        <row r="1019">
          <cell r="U1019">
            <v>38313</v>
          </cell>
          <cell r="V1019">
            <v>595</v>
          </cell>
        </row>
        <row r="1020">
          <cell r="U1020">
            <v>38314</v>
          </cell>
          <cell r="V1020">
            <v>590.15</v>
          </cell>
        </row>
        <row r="1021">
          <cell r="U1021">
            <v>38315</v>
          </cell>
          <cell r="V1021">
            <v>588.35</v>
          </cell>
        </row>
        <row r="1022">
          <cell r="U1022">
            <v>38316</v>
          </cell>
          <cell r="V1022">
            <v>587.25</v>
          </cell>
        </row>
        <row r="1023">
          <cell r="U1023">
            <v>38317</v>
          </cell>
          <cell r="V1023">
            <v>585.75</v>
          </cell>
        </row>
        <row r="1024">
          <cell r="U1024">
            <v>38320</v>
          </cell>
          <cell r="V1024">
            <v>589.04999999999995</v>
          </cell>
        </row>
        <row r="1025">
          <cell r="U1025">
            <v>38321</v>
          </cell>
          <cell r="V1025">
            <v>589</v>
          </cell>
        </row>
        <row r="1026">
          <cell r="U1026">
            <v>38322</v>
          </cell>
          <cell r="V1026">
            <v>582.5</v>
          </cell>
        </row>
        <row r="1027">
          <cell r="U1027">
            <v>38323</v>
          </cell>
          <cell r="V1027">
            <v>586.04999999999995</v>
          </cell>
        </row>
        <row r="1028">
          <cell r="U1028">
            <v>38324</v>
          </cell>
          <cell r="V1028">
            <v>579.65</v>
          </cell>
        </row>
        <row r="1029">
          <cell r="U1029">
            <v>38327</v>
          </cell>
          <cell r="V1029">
            <v>581.63</v>
          </cell>
        </row>
        <row r="1030">
          <cell r="U1030">
            <v>38328</v>
          </cell>
          <cell r="V1030">
            <v>583.65</v>
          </cell>
        </row>
        <row r="1031">
          <cell r="U1031">
            <v>38329</v>
          </cell>
          <cell r="V1031">
            <v>583.15</v>
          </cell>
        </row>
        <row r="1032">
          <cell r="U1032">
            <v>38330</v>
          </cell>
          <cell r="V1032">
            <v>592</v>
          </cell>
        </row>
        <row r="1033">
          <cell r="U1033">
            <v>38331</v>
          </cell>
          <cell r="V1033">
            <v>592.54999999999995</v>
          </cell>
        </row>
        <row r="1034">
          <cell r="U1034">
            <v>38334</v>
          </cell>
          <cell r="V1034">
            <v>583.9</v>
          </cell>
        </row>
        <row r="1035">
          <cell r="U1035">
            <v>38335</v>
          </cell>
          <cell r="V1035">
            <v>583.25</v>
          </cell>
        </row>
        <row r="1036">
          <cell r="U1036">
            <v>38336</v>
          </cell>
          <cell r="V1036">
            <v>574.6</v>
          </cell>
        </row>
        <row r="1037">
          <cell r="U1037">
            <v>38337</v>
          </cell>
          <cell r="V1037">
            <v>580.25</v>
          </cell>
        </row>
        <row r="1038">
          <cell r="U1038">
            <v>38338</v>
          </cell>
          <cell r="V1038">
            <v>573.54999999999995</v>
          </cell>
        </row>
        <row r="1039">
          <cell r="U1039">
            <v>38341</v>
          </cell>
          <cell r="V1039">
            <v>563.4</v>
          </cell>
        </row>
        <row r="1040">
          <cell r="U1040">
            <v>38342</v>
          </cell>
          <cell r="V1040">
            <v>568</v>
          </cell>
        </row>
        <row r="1041">
          <cell r="U1041">
            <v>38343</v>
          </cell>
          <cell r="V1041">
            <v>567</v>
          </cell>
        </row>
        <row r="1042">
          <cell r="U1042">
            <v>38344</v>
          </cell>
          <cell r="V1042">
            <v>563</v>
          </cell>
        </row>
        <row r="1043">
          <cell r="U1043">
            <v>38345</v>
          </cell>
          <cell r="V1043">
            <v>561.5</v>
          </cell>
        </row>
        <row r="1044">
          <cell r="U1044">
            <v>38348</v>
          </cell>
          <cell r="V1044">
            <v>560.04999999999995</v>
          </cell>
        </row>
        <row r="1045">
          <cell r="U1045">
            <v>38349</v>
          </cell>
          <cell r="V1045">
            <v>560.54999999999995</v>
          </cell>
        </row>
        <row r="1046">
          <cell r="U1046">
            <v>38350</v>
          </cell>
          <cell r="V1046">
            <v>559.45000000000005</v>
          </cell>
        </row>
        <row r="1047">
          <cell r="U1047">
            <v>38351</v>
          </cell>
          <cell r="V1047">
            <v>559.20000000000005</v>
          </cell>
        </row>
        <row r="1048">
          <cell r="U1048">
            <v>38352</v>
          </cell>
          <cell r="V1048">
            <v>555.75</v>
          </cell>
        </row>
        <row r="1049">
          <cell r="U1049">
            <v>38355</v>
          </cell>
          <cell r="V1049">
            <v>562.54999999999995</v>
          </cell>
        </row>
        <row r="1050">
          <cell r="U1050">
            <v>38356</v>
          </cell>
          <cell r="V1050">
            <v>571.5</v>
          </cell>
        </row>
        <row r="1051">
          <cell r="U1051">
            <v>38357</v>
          </cell>
          <cell r="V1051">
            <v>564.25</v>
          </cell>
        </row>
        <row r="1052">
          <cell r="U1052">
            <v>38358</v>
          </cell>
          <cell r="V1052">
            <v>569.75</v>
          </cell>
        </row>
        <row r="1053">
          <cell r="U1053">
            <v>38359</v>
          </cell>
          <cell r="V1053">
            <v>570.5</v>
          </cell>
        </row>
        <row r="1054">
          <cell r="U1054">
            <v>38362</v>
          </cell>
          <cell r="V1054">
            <v>567.15</v>
          </cell>
        </row>
        <row r="1055">
          <cell r="U1055">
            <v>38363</v>
          </cell>
          <cell r="V1055">
            <v>568.5</v>
          </cell>
        </row>
        <row r="1056">
          <cell r="U1056">
            <v>38364</v>
          </cell>
          <cell r="V1056">
            <v>565.25</v>
          </cell>
        </row>
        <row r="1057">
          <cell r="U1057">
            <v>38365</v>
          </cell>
          <cell r="V1057">
            <v>568.25</v>
          </cell>
        </row>
        <row r="1058">
          <cell r="U1058">
            <v>38366</v>
          </cell>
          <cell r="V1058">
            <v>573</v>
          </cell>
        </row>
        <row r="1059">
          <cell r="U1059">
            <v>38369</v>
          </cell>
          <cell r="V1059">
            <v>576.6</v>
          </cell>
        </row>
        <row r="1060">
          <cell r="U1060">
            <v>38370</v>
          </cell>
          <cell r="V1060">
            <v>582</v>
          </cell>
        </row>
        <row r="1061">
          <cell r="U1061">
            <v>38371</v>
          </cell>
          <cell r="V1061">
            <v>584</v>
          </cell>
        </row>
        <row r="1062">
          <cell r="U1062">
            <v>38372</v>
          </cell>
          <cell r="V1062">
            <v>585.25</v>
          </cell>
        </row>
        <row r="1063">
          <cell r="U1063">
            <v>38373</v>
          </cell>
          <cell r="V1063">
            <v>577.25</v>
          </cell>
        </row>
        <row r="1064">
          <cell r="U1064">
            <v>38376</v>
          </cell>
          <cell r="V1064">
            <v>580.98</v>
          </cell>
        </row>
        <row r="1065">
          <cell r="U1065">
            <v>38377</v>
          </cell>
          <cell r="V1065">
            <v>588.85</v>
          </cell>
        </row>
        <row r="1066">
          <cell r="U1066">
            <v>38378</v>
          </cell>
          <cell r="V1066">
            <v>584.25</v>
          </cell>
        </row>
        <row r="1067">
          <cell r="U1067">
            <v>38379</v>
          </cell>
          <cell r="V1067">
            <v>585.95000000000005</v>
          </cell>
        </row>
        <row r="1068">
          <cell r="U1068">
            <v>38380</v>
          </cell>
          <cell r="V1068">
            <v>587.5</v>
          </cell>
        </row>
        <row r="1069">
          <cell r="U1069">
            <v>38383</v>
          </cell>
          <cell r="V1069">
            <v>581.5</v>
          </cell>
        </row>
        <row r="1070">
          <cell r="U1070">
            <v>38384</v>
          </cell>
          <cell r="V1070">
            <v>582.45000000000005</v>
          </cell>
        </row>
        <row r="1071">
          <cell r="U1071">
            <v>38385</v>
          </cell>
          <cell r="V1071">
            <v>580.5</v>
          </cell>
        </row>
        <row r="1072">
          <cell r="U1072">
            <v>38386</v>
          </cell>
          <cell r="V1072">
            <v>576.5</v>
          </cell>
        </row>
        <row r="1073">
          <cell r="U1073">
            <v>38387</v>
          </cell>
          <cell r="V1073">
            <v>576.25</v>
          </cell>
        </row>
        <row r="1074">
          <cell r="U1074">
            <v>38390</v>
          </cell>
          <cell r="V1074">
            <v>576.75</v>
          </cell>
        </row>
        <row r="1075">
          <cell r="U1075">
            <v>38391</v>
          </cell>
          <cell r="V1075">
            <v>581.5</v>
          </cell>
        </row>
        <row r="1076">
          <cell r="U1076">
            <v>38392</v>
          </cell>
          <cell r="V1076">
            <v>578.03</v>
          </cell>
        </row>
        <row r="1077">
          <cell r="U1077">
            <v>38393</v>
          </cell>
          <cell r="V1077">
            <v>573.25</v>
          </cell>
        </row>
        <row r="1078">
          <cell r="U1078">
            <v>38394</v>
          </cell>
          <cell r="V1078">
            <v>572.88</v>
          </cell>
        </row>
        <row r="1079">
          <cell r="U1079">
            <v>38397</v>
          </cell>
          <cell r="V1079">
            <v>567</v>
          </cell>
        </row>
        <row r="1080">
          <cell r="U1080">
            <v>38398</v>
          </cell>
          <cell r="V1080">
            <v>567.75</v>
          </cell>
        </row>
        <row r="1081">
          <cell r="U1081">
            <v>38399</v>
          </cell>
          <cell r="V1081">
            <v>568.29999999999995</v>
          </cell>
        </row>
        <row r="1082">
          <cell r="U1082">
            <v>38400</v>
          </cell>
          <cell r="V1082">
            <v>567</v>
          </cell>
        </row>
        <row r="1083">
          <cell r="U1083">
            <v>38401</v>
          </cell>
          <cell r="V1083">
            <v>567.25</v>
          </cell>
        </row>
        <row r="1084">
          <cell r="U1084">
            <v>38404</v>
          </cell>
          <cell r="V1084">
            <v>565.25</v>
          </cell>
        </row>
        <row r="1085">
          <cell r="U1085">
            <v>38405</v>
          </cell>
          <cell r="V1085">
            <v>565.25</v>
          </cell>
        </row>
        <row r="1086">
          <cell r="U1086">
            <v>38406</v>
          </cell>
          <cell r="V1086">
            <v>568.38</v>
          </cell>
        </row>
        <row r="1087">
          <cell r="U1087">
            <v>38407</v>
          </cell>
          <cell r="V1087">
            <v>576</v>
          </cell>
        </row>
        <row r="1088">
          <cell r="U1088">
            <v>38408</v>
          </cell>
          <cell r="V1088">
            <v>574.79999999999995</v>
          </cell>
        </row>
        <row r="1089">
          <cell r="U1089">
            <v>38411</v>
          </cell>
          <cell r="V1089">
            <v>574.75</v>
          </cell>
        </row>
        <row r="1090">
          <cell r="U1090">
            <v>38412</v>
          </cell>
          <cell r="V1090">
            <v>584</v>
          </cell>
        </row>
        <row r="1091">
          <cell r="U1091">
            <v>38413</v>
          </cell>
          <cell r="V1091">
            <v>588.5</v>
          </cell>
        </row>
        <row r="1092">
          <cell r="U1092">
            <v>38414</v>
          </cell>
          <cell r="V1092">
            <v>591.75</v>
          </cell>
        </row>
        <row r="1093">
          <cell r="U1093">
            <v>38415</v>
          </cell>
          <cell r="V1093">
            <v>584.25</v>
          </cell>
        </row>
        <row r="1094">
          <cell r="U1094">
            <v>38418</v>
          </cell>
          <cell r="V1094">
            <v>585.15</v>
          </cell>
        </row>
        <row r="1095">
          <cell r="U1095">
            <v>38419</v>
          </cell>
          <cell r="V1095">
            <v>586.75</v>
          </cell>
        </row>
        <row r="1096">
          <cell r="U1096">
            <v>38420</v>
          </cell>
          <cell r="V1096">
            <v>587.25</v>
          </cell>
        </row>
        <row r="1097">
          <cell r="U1097">
            <v>38421</v>
          </cell>
          <cell r="V1097">
            <v>586.5</v>
          </cell>
        </row>
        <row r="1098">
          <cell r="U1098">
            <v>38422</v>
          </cell>
          <cell r="V1098">
            <v>584.25</v>
          </cell>
        </row>
        <row r="1099">
          <cell r="U1099">
            <v>38425</v>
          </cell>
          <cell r="V1099">
            <v>590.25</v>
          </cell>
        </row>
        <row r="1100">
          <cell r="U1100">
            <v>38426</v>
          </cell>
          <cell r="V1100">
            <v>593.25</v>
          </cell>
        </row>
        <row r="1101">
          <cell r="U1101">
            <v>38427</v>
          </cell>
          <cell r="V1101">
            <v>591.25</v>
          </cell>
        </row>
        <row r="1102">
          <cell r="U1102">
            <v>38428</v>
          </cell>
          <cell r="V1102">
            <v>586.75</v>
          </cell>
        </row>
        <row r="1103">
          <cell r="U1103">
            <v>38429</v>
          </cell>
          <cell r="V1103">
            <v>585.75</v>
          </cell>
        </row>
        <row r="1104">
          <cell r="U1104">
            <v>38432</v>
          </cell>
          <cell r="V1104">
            <v>586.47</v>
          </cell>
        </row>
        <row r="1105">
          <cell r="U1105">
            <v>38433</v>
          </cell>
          <cell r="V1105">
            <v>587.4</v>
          </cell>
        </row>
        <row r="1106">
          <cell r="U1106">
            <v>38434</v>
          </cell>
          <cell r="V1106">
            <v>589</v>
          </cell>
        </row>
        <row r="1107">
          <cell r="U1107">
            <v>38435</v>
          </cell>
          <cell r="V1107">
            <v>588.45000000000005</v>
          </cell>
        </row>
        <row r="1108">
          <cell r="U1108">
            <v>38436</v>
          </cell>
          <cell r="V1108">
            <v>588.45000000000005</v>
          </cell>
        </row>
        <row r="1109">
          <cell r="U1109">
            <v>38439</v>
          </cell>
          <cell r="V1109">
            <v>587.75</v>
          </cell>
        </row>
        <row r="1110">
          <cell r="U1110">
            <v>38440</v>
          </cell>
          <cell r="V1110">
            <v>587.25</v>
          </cell>
        </row>
        <row r="1111">
          <cell r="U1111">
            <v>38441</v>
          </cell>
          <cell r="V1111">
            <v>586.75</v>
          </cell>
        </row>
        <row r="1112">
          <cell r="U1112">
            <v>38442</v>
          </cell>
          <cell r="V1112">
            <v>586.1</v>
          </cell>
        </row>
        <row r="1113">
          <cell r="U1113">
            <v>38443</v>
          </cell>
          <cell r="V1113">
            <v>586.25</v>
          </cell>
        </row>
        <row r="1114">
          <cell r="U1114">
            <v>38446</v>
          </cell>
          <cell r="V1114">
            <v>588.1</v>
          </cell>
        </row>
        <row r="1115">
          <cell r="U1115">
            <v>38447</v>
          </cell>
          <cell r="V1115">
            <v>587.75</v>
          </cell>
        </row>
        <row r="1116">
          <cell r="U1116">
            <v>38448</v>
          </cell>
          <cell r="V1116">
            <v>585</v>
          </cell>
        </row>
        <row r="1117">
          <cell r="U1117">
            <v>38449</v>
          </cell>
          <cell r="V1117">
            <v>580.25</v>
          </cell>
        </row>
        <row r="1118">
          <cell r="U1118">
            <v>38450</v>
          </cell>
          <cell r="V1118">
            <v>575.29999999999995</v>
          </cell>
        </row>
        <row r="1119">
          <cell r="U1119">
            <v>38453</v>
          </cell>
          <cell r="V1119">
            <v>573.25</v>
          </cell>
        </row>
        <row r="1120">
          <cell r="U1120">
            <v>38454</v>
          </cell>
          <cell r="V1120">
            <v>574.25</v>
          </cell>
        </row>
        <row r="1121">
          <cell r="U1121">
            <v>38455</v>
          </cell>
          <cell r="V1121">
            <v>573.5</v>
          </cell>
        </row>
        <row r="1122">
          <cell r="U1122">
            <v>38456</v>
          </cell>
          <cell r="V1122">
            <v>578.75</v>
          </cell>
        </row>
        <row r="1123">
          <cell r="U1123">
            <v>38457</v>
          </cell>
          <cell r="V1123">
            <v>583</v>
          </cell>
        </row>
        <row r="1124">
          <cell r="U1124">
            <v>38460</v>
          </cell>
          <cell r="V1124">
            <v>583.78</v>
          </cell>
        </row>
        <row r="1125">
          <cell r="U1125">
            <v>38461</v>
          </cell>
          <cell r="V1125">
            <v>579.25</v>
          </cell>
        </row>
        <row r="1126">
          <cell r="U1126">
            <v>38462</v>
          </cell>
          <cell r="V1126">
            <v>580.25</v>
          </cell>
        </row>
        <row r="1127">
          <cell r="U1127">
            <v>38463</v>
          </cell>
          <cell r="V1127">
            <v>579.5</v>
          </cell>
        </row>
        <row r="1128">
          <cell r="U1128">
            <v>38464</v>
          </cell>
          <cell r="V1128">
            <v>576.45000000000005</v>
          </cell>
        </row>
        <row r="1129">
          <cell r="U1129">
            <v>38467</v>
          </cell>
          <cell r="V1129">
            <v>577.04999999999995</v>
          </cell>
        </row>
        <row r="1130">
          <cell r="U1130">
            <v>38468</v>
          </cell>
          <cell r="V1130">
            <v>580.54999999999995</v>
          </cell>
        </row>
        <row r="1131">
          <cell r="U1131">
            <v>38469</v>
          </cell>
          <cell r="V1131">
            <v>580.75</v>
          </cell>
        </row>
        <row r="1132">
          <cell r="U1132">
            <v>38470</v>
          </cell>
          <cell r="V1132">
            <v>586</v>
          </cell>
        </row>
        <row r="1133">
          <cell r="U1133">
            <v>38471</v>
          </cell>
          <cell r="V1133">
            <v>582.38</v>
          </cell>
        </row>
        <row r="1134">
          <cell r="U1134">
            <v>38474</v>
          </cell>
          <cell r="V1134">
            <v>579.04999999999995</v>
          </cell>
        </row>
        <row r="1135">
          <cell r="U1135">
            <v>38475</v>
          </cell>
          <cell r="V1135">
            <v>578</v>
          </cell>
        </row>
        <row r="1136">
          <cell r="U1136">
            <v>38476</v>
          </cell>
          <cell r="V1136">
            <v>575</v>
          </cell>
        </row>
        <row r="1137">
          <cell r="U1137">
            <v>38477</v>
          </cell>
          <cell r="V1137">
            <v>573.25</v>
          </cell>
        </row>
        <row r="1138">
          <cell r="U1138">
            <v>38478</v>
          </cell>
          <cell r="V1138">
            <v>573.4</v>
          </cell>
        </row>
        <row r="1139">
          <cell r="U1139">
            <v>38481</v>
          </cell>
          <cell r="V1139">
            <v>572</v>
          </cell>
        </row>
        <row r="1140">
          <cell r="U1140">
            <v>38482</v>
          </cell>
          <cell r="V1140">
            <v>574.4</v>
          </cell>
        </row>
        <row r="1141">
          <cell r="U1141">
            <v>38483</v>
          </cell>
          <cell r="V1141">
            <v>575.54999999999995</v>
          </cell>
        </row>
        <row r="1142">
          <cell r="U1142">
            <v>38484</v>
          </cell>
          <cell r="V1142">
            <v>575.6</v>
          </cell>
        </row>
        <row r="1143">
          <cell r="U1143">
            <v>38485</v>
          </cell>
          <cell r="V1143">
            <v>578.5</v>
          </cell>
        </row>
        <row r="1144">
          <cell r="U1144">
            <v>38488</v>
          </cell>
          <cell r="V1144">
            <v>578.35</v>
          </cell>
        </row>
        <row r="1145">
          <cell r="U1145">
            <v>38489</v>
          </cell>
          <cell r="V1145">
            <v>583</v>
          </cell>
        </row>
        <row r="1146">
          <cell r="U1146">
            <v>38490</v>
          </cell>
          <cell r="V1146">
            <v>579</v>
          </cell>
        </row>
        <row r="1147">
          <cell r="U1147">
            <v>38491</v>
          </cell>
          <cell r="V1147">
            <v>580.70000000000005</v>
          </cell>
        </row>
        <row r="1148">
          <cell r="U1148">
            <v>38492</v>
          </cell>
          <cell r="V1148">
            <v>583.25</v>
          </cell>
        </row>
        <row r="1149">
          <cell r="U1149">
            <v>38495</v>
          </cell>
          <cell r="V1149">
            <v>582.75</v>
          </cell>
        </row>
        <row r="1150">
          <cell r="U1150">
            <v>38496</v>
          </cell>
          <cell r="V1150">
            <v>580.5</v>
          </cell>
        </row>
        <row r="1151">
          <cell r="U1151">
            <v>38497</v>
          </cell>
          <cell r="V1151">
            <v>579.95000000000005</v>
          </cell>
        </row>
        <row r="1152">
          <cell r="U1152">
            <v>38498</v>
          </cell>
          <cell r="V1152">
            <v>582.25</v>
          </cell>
        </row>
        <row r="1153">
          <cell r="U1153">
            <v>38499</v>
          </cell>
          <cell r="V1153">
            <v>579.75</v>
          </cell>
        </row>
        <row r="1154">
          <cell r="U1154">
            <v>38502</v>
          </cell>
          <cell r="V1154">
            <v>580.04999999999995</v>
          </cell>
        </row>
        <row r="1155">
          <cell r="U1155">
            <v>38503</v>
          </cell>
          <cell r="V1155">
            <v>583.5</v>
          </cell>
        </row>
        <row r="1156">
          <cell r="U1156">
            <v>38504</v>
          </cell>
          <cell r="V1156">
            <v>589</v>
          </cell>
        </row>
        <row r="1157">
          <cell r="U1157">
            <v>38505</v>
          </cell>
          <cell r="V1157">
            <v>587.5</v>
          </cell>
        </row>
        <row r="1158">
          <cell r="U1158">
            <v>38506</v>
          </cell>
          <cell r="V1158">
            <v>590</v>
          </cell>
        </row>
        <row r="1159">
          <cell r="U1159">
            <v>38509</v>
          </cell>
          <cell r="V1159">
            <v>593.5</v>
          </cell>
        </row>
        <row r="1160">
          <cell r="U1160">
            <v>38510</v>
          </cell>
          <cell r="V1160">
            <v>590.5</v>
          </cell>
        </row>
        <row r="1161">
          <cell r="U1161">
            <v>38511</v>
          </cell>
          <cell r="V1161">
            <v>591.5</v>
          </cell>
        </row>
        <row r="1162">
          <cell r="U1162">
            <v>38512</v>
          </cell>
          <cell r="V1162">
            <v>590.95000000000005</v>
          </cell>
        </row>
        <row r="1163">
          <cell r="U1163">
            <v>38513</v>
          </cell>
          <cell r="V1163">
            <v>592.45000000000005</v>
          </cell>
        </row>
        <row r="1164">
          <cell r="U1164">
            <v>38516</v>
          </cell>
          <cell r="V1164">
            <v>589.70000000000005</v>
          </cell>
        </row>
        <row r="1165">
          <cell r="U1165">
            <v>38517</v>
          </cell>
          <cell r="V1165">
            <v>589</v>
          </cell>
        </row>
        <row r="1166">
          <cell r="U1166">
            <v>38518</v>
          </cell>
          <cell r="V1166">
            <v>586.25</v>
          </cell>
        </row>
        <row r="1167">
          <cell r="U1167">
            <v>38519</v>
          </cell>
          <cell r="V1167">
            <v>583.75</v>
          </cell>
        </row>
        <row r="1168">
          <cell r="U1168">
            <v>38520</v>
          </cell>
          <cell r="V1168">
            <v>581.75</v>
          </cell>
        </row>
        <row r="1169">
          <cell r="U1169">
            <v>38523</v>
          </cell>
          <cell r="V1169">
            <v>580.75</v>
          </cell>
        </row>
        <row r="1170">
          <cell r="U1170">
            <v>38524</v>
          </cell>
          <cell r="V1170">
            <v>579.54999999999995</v>
          </cell>
        </row>
        <row r="1171">
          <cell r="U1171">
            <v>38525</v>
          </cell>
          <cell r="V1171">
            <v>577.25</v>
          </cell>
        </row>
        <row r="1172">
          <cell r="U1172">
            <v>38526</v>
          </cell>
          <cell r="V1172">
            <v>580.75</v>
          </cell>
        </row>
        <row r="1173">
          <cell r="U1173">
            <v>38527</v>
          </cell>
          <cell r="V1173">
            <v>580.25</v>
          </cell>
        </row>
        <row r="1174">
          <cell r="U1174">
            <v>38530</v>
          </cell>
          <cell r="V1174">
            <v>580.25</v>
          </cell>
        </row>
        <row r="1175">
          <cell r="U1175">
            <v>38531</v>
          </cell>
          <cell r="V1175">
            <v>580.15</v>
          </cell>
        </row>
        <row r="1176">
          <cell r="U1176">
            <v>38532</v>
          </cell>
          <cell r="V1176">
            <v>579.35</v>
          </cell>
        </row>
        <row r="1177">
          <cell r="U1177">
            <v>38533</v>
          </cell>
          <cell r="V1177">
            <v>577.75</v>
          </cell>
        </row>
        <row r="1178">
          <cell r="U1178">
            <v>38534</v>
          </cell>
          <cell r="V1178">
            <v>579.5</v>
          </cell>
        </row>
        <row r="1179">
          <cell r="U1179">
            <v>38537</v>
          </cell>
          <cell r="V1179">
            <v>581.65</v>
          </cell>
        </row>
        <row r="1180">
          <cell r="U1180">
            <v>38538</v>
          </cell>
          <cell r="V1180">
            <v>581.95000000000005</v>
          </cell>
        </row>
        <row r="1181">
          <cell r="U1181">
            <v>38539</v>
          </cell>
          <cell r="V1181">
            <v>585</v>
          </cell>
        </row>
        <row r="1182">
          <cell r="U1182">
            <v>38540</v>
          </cell>
          <cell r="V1182">
            <v>585.25</v>
          </cell>
        </row>
        <row r="1183">
          <cell r="U1183">
            <v>38541</v>
          </cell>
          <cell r="V1183">
            <v>585</v>
          </cell>
        </row>
        <row r="1184">
          <cell r="U1184">
            <v>38544</v>
          </cell>
          <cell r="V1184">
            <v>582.65</v>
          </cell>
        </row>
        <row r="1185">
          <cell r="U1185">
            <v>38545</v>
          </cell>
          <cell r="V1185">
            <v>579.4</v>
          </cell>
        </row>
        <row r="1186">
          <cell r="U1186">
            <v>38546</v>
          </cell>
          <cell r="V1186">
            <v>580.65</v>
          </cell>
        </row>
        <row r="1187">
          <cell r="U1187">
            <v>38547</v>
          </cell>
          <cell r="V1187">
            <v>578.65</v>
          </cell>
        </row>
        <row r="1188">
          <cell r="U1188">
            <v>38548</v>
          </cell>
          <cell r="V1188">
            <v>577.15</v>
          </cell>
        </row>
        <row r="1189">
          <cell r="U1189">
            <v>38551</v>
          </cell>
          <cell r="V1189">
            <v>570.9</v>
          </cell>
        </row>
        <row r="1190">
          <cell r="U1190">
            <v>38552</v>
          </cell>
          <cell r="V1190">
            <v>572.5</v>
          </cell>
        </row>
        <row r="1191">
          <cell r="U1191">
            <v>38553</v>
          </cell>
          <cell r="V1191">
            <v>570.9</v>
          </cell>
        </row>
        <row r="1192">
          <cell r="U1192">
            <v>38554</v>
          </cell>
          <cell r="V1192">
            <v>566.9</v>
          </cell>
        </row>
        <row r="1193">
          <cell r="U1193">
            <v>38555</v>
          </cell>
          <cell r="V1193">
            <v>567.5</v>
          </cell>
        </row>
        <row r="1194">
          <cell r="U1194">
            <v>38558</v>
          </cell>
          <cell r="V1194">
            <v>566.9</v>
          </cell>
        </row>
        <row r="1195">
          <cell r="U1195">
            <v>38559</v>
          </cell>
          <cell r="V1195">
            <v>564.65</v>
          </cell>
        </row>
        <row r="1196">
          <cell r="U1196">
            <v>38560</v>
          </cell>
          <cell r="V1196">
            <v>563.54999999999995</v>
          </cell>
        </row>
        <row r="1197">
          <cell r="U1197">
            <v>38561</v>
          </cell>
          <cell r="V1197">
            <v>563.04999999999995</v>
          </cell>
        </row>
        <row r="1198">
          <cell r="U1198">
            <v>38562</v>
          </cell>
          <cell r="V1198">
            <v>560.15</v>
          </cell>
        </row>
        <row r="1199">
          <cell r="U1199">
            <v>38565</v>
          </cell>
          <cell r="V1199">
            <v>561.29999999999995</v>
          </cell>
        </row>
        <row r="1200">
          <cell r="U1200">
            <v>38566</v>
          </cell>
          <cell r="V1200">
            <v>561.45000000000005</v>
          </cell>
        </row>
        <row r="1201">
          <cell r="U1201">
            <v>38567</v>
          </cell>
          <cell r="V1201">
            <v>558.25</v>
          </cell>
        </row>
        <row r="1202">
          <cell r="U1202">
            <v>38568</v>
          </cell>
          <cell r="V1202">
            <v>550.75</v>
          </cell>
        </row>
        <row r="1203">
          <cell r="U1203">
            <v>38569</v>
          </cell>
          <cell r="V1203">
            <v>546.63</v>
          </cell>
        </row>
        <row r="1204">
          <cell r="U1204">
            <v>38572</v>
          </cell>
          <cell r="V1204">
            <v>546.4</v>
          </cell>
        </row>
        <row r="1205">
          <cell r="U1205">
            <v>38573</v>
          </cell>
          <cell r="V1205">
            <v>545.4</v>
          </cell>
        </row>
        <row r="1206">
          <cell r="U1206">
            <v>38574</v>
          </cell>
          <cell r="V1206">
            <v>545.29999999999995</v>
          </cell>
        </row>
        <row r="1207">
          <cell r="U1207">
            <v>38575</v>
          </cell>
          <cell r="V1207">
            <v>542.25</v>
          </cell>
        </row>
        <row r="1208">
          <cell r="U1208">
            <v>38576</v>
          </cell>
          <cell r="V1208">
            <v>536.75</v>
          </cell>
        </row>
        <row r="1209">
          <cell r="U1209">
            <v>38579</v>
          </cell>
          <cell r="V1209">
            <v>536.75</v>
          </cell>
        </row>
        <row r="1210">
          <cell r="U1210">
            <v>38580</v>
          </cell>
          <cell r="V1210">
            <v>531</v>
          </cell>
        </row>
        <row r="1211">
          <cell r="U1211">
            <v>38581</v>
          </cell>
          <cell r="V1211">
            <v>535.45000000000005</v>
          </cell>
        </row>
        <row r="1212">
          <cell r="U1212">
            <v>38582</v>
          </cell>
          <cell r="V1212">
            <v>542.35</v>
          </cell>
        </row>
        <row r="1213">
          <cell r="U1213">
            <v>38583</v>
          </cell>
          <cell r="V1213">
            <v>544.65</v>
          </cell>
        </row>
        <row r="1214">
          <cell r="U1214">
            <v>38586</v>
          </cell>
          <cell r="V1214">
            <v>541.35</v>
          </cell>
        </row>
        <row r="1215">
          <cell r="U1215">
            <v>38587</v>
          </cell>
          <cell r="V1215">
            <v>547.75</v>
          </cell>
        </row>
        <row r="1216">
          <cell r="U1216">
            <v>38588</v>
          </cell>
          <cell r="V1216">
            <v>552.35</v>
          </cell>
        </row>
        <row r="1217">
          <cell r="U1217">
            <v>38589</v>
          </cell>
          <cell r="V1217">
            <v>541.75</v>
          </cell>
        </row>
        <row r="1218">
          <cell r="U1218">
            <v>38590</v>
          </cell>
          <cell r="V1218">
            <v>545.54999999999995</v>
          </cell>
        </row>
        <row r="1219">
          <cell r="U1219">
            <v>38593</v>
          </cell>
          <cell r="V1219">
            <v>546</v>
          </cell>
        </row>
        <row r="1220">
          <cell r="U1220">
            <v>38594</v>
          </cell>
          <cell r="V1220">
            <v>543.35</v>
          </cell>
        </row>
        <row r="1221">
          <cell r="U1221">
            <v>38595</v>
          </cell>
          <cell r="V1221">
            <v>542.75</v>
          </cell>
        </row>
        <row r="1222">
          <cell r="U1222">
            <v>38596</v>
          </cell>
          <cell r="V1222">
            <v>539.04999999999995</v>
          </cell>
        </row>
        <row r="1223">
          <cell r="U1223">
            <v>38597</v>
          </cell>
          <cell r="V1223">
            <v>534.75</v>
          </cell>
        </row>
        <row r="1224">
          <cell r="U1224">
            <v>38600</v>
          </cell>
          <cell r="V1224">
            <v>534.54999999999995</v>
          </cell>
        </row>
        <row r="1225">
          <cell r="U1225">
            <v>38601</v>
          </cell>
          <cell r="V1225">
            <v>537.54999999999995</v>
          </cell>
        </row>
        <row r="1226">
          <cell r="U1226">
            <v>38602</v>
          </cell>
          <cell r="V1226">
            <v>535.75</v>
          </cell>
        </row>
        <row r="1227">
          <cell r="U1227">
            <v>38603</v>
          </cell>
          <cell r="V1227">
            <v>535.15</v>
          </cell>
        </row>
        <row r="1228">
          <cell r="U1228">
            <v>38604</v>
          </cell>
          <cell r="V1228">
            <v>534.25</v>
          </cell>
        </row>
        <row r="1229">
          <cell r="U1229">
            <v>38607</v>
          </cell>
          <cell r="V1229">
            <v>537.75</v>
          </cell>
        </row>
        <row r="1230">
          <cell r="U1230">
            <v>38608</v>
          </cell>
          <cell r="V1230">
            <v>536.75</v>
          </cell>
        </row>
        <row r="1231">
          <cell r="U1231">
            <v>38609</v>
          </cell>
          <cell r="V1231">
            <v>536.04999999999995</v>
          </cell>
        </row>
        <row r="1232">
          <cell r="U1232">
            <v>38610</v>
          </cell>
          <cell r="V1232">
            <v>534.75</v>
          </cell>
        </row>
        <row r="1233">
          <cell r="U1233">
            <v>38611</v>
          </cell>
          <cell r="V1233">
            <v>535</v>
          </cell>
        </row>
        <row r="1234">
          <cell r="U1234">
            <v>38614</v>
          </cell>
          <cell r="V1234">
            <v>535.25</v>
          </cell>
        </row>
        <row r="1235">
          <cell r="U1235">
            <v>38615</v>
          </cell>
          <cell r="V1235">
            <v>535.5</v>
          </cell>
        </row>
        <row r="1236">
          <cell r="U1236">
            <v>38616</v>
          </cell>
          <cell r="V1236">
            <v>535.25</v>
          </cell>
        </row>
        <row r="1237">
          <cell r="U1237">
            <v>38617</v>
          </cell>
          <cell r="V1237">
            <v>537.95000000000005</v>
          </cell>
        </row>
        <row r="1238">
          <cell r="U1238">
            <v>38618</v>
          </cell>
          <cell r="V1238">
            <v>537.45000000000005</v>
          </cell>
        </row>
        <row r="1239">
          <cell r="U1239">
            <v>38621</v>
          </cell>
          <cell r="V1239">
            <v>538.5</v>
          </cell>
        </row>
        <row r="1240">
          <cell r="U1240">
            <v>38622</v>
          </cell>
          <cell r="V1240">
            <v>538.65</v>
          </cell>
        </row>
        <row r="1241">
          <cell r="U1241">
            <v>38623</v>
          </cell>
          <cell r="V1241">
            <v>537.75</v>
          </cell>
        </row>
        <row r="1242">
          <cell r="U1242">
            <v>38624</v>
          </cell>
          <cell r="V1242">
            <v>529.54999999999995</v>
          </cell>
        </row>
        <row r="1243">
          <cell r="U1243">
            <v>38625</v>
          </cell>
          <cell r="V1243">
            <v>529.75</v>
          </cell>
        </row>
        <row r="1244">
          <cell r="U1244">
            <v>38628</v>
          </cell>
          <cell r="V1244">
            <v>526.25</v>
          </cell>
        </row>
        <row r="1245">
          <cell r="U1245">
            <v>38629</v>
          </cell>
          <cell r="V1245">
            <v>529.75</v>
          </cell>
        </row>
        <row r="1246">
          <cell r="U1246">
            <v>38630</v>
          </cell>
          <cell r="V1246">
            <v>526</v>
          </cell>
        </row>
        <row r="1247">
          <cell r="U1247">
            <v>38631</v>
          </cell>
          <cell r="V1247">
            <v>533.25</v>
          </cell>
        </row>
        <row r="1248">
          <cell r="U1248">
            <v>38632</v>
          </cell>
          <cell r="V1248">
            <v>527</v>
          </cell>
        </row>
        <row r="1249">
          <cell r="U1249">
            <v>38635</v>
          </cell>
          <cell r="V1249">
            <v>529</v>
          </cell>
        </row>
        <row r="1250">
          <cell r="U1250">
            <v>38636</v>
          </cell>
          <cell r="V1250">
            <v>526.79999999999995</v>
          </cell>
        </row>
        <row r="1251">
          <cell r="U1251">
            <v>38637</v>
          </cell>
          <cell r="V1251">
            <v>533</v>
          </cell>
        </row>
        <row r="1252">
          <cell r="U1252">
            <v>38638</v>
          </cell>
          <cell r="V1252">
            <v>537.25</v>
          </cell>
        </row>
        <row r="1253">
          <cell r="U1253">
            <v>38639</v>
          </cell>
          <cell r="V1253">
            <v>537.15</v>
          </cell>
        </row>
        <row r="1254">
          <cell r="U1254">
            <v>38642</v>
          </cell>
          <cell r="V1254">
            <v>534.35</v>
          </cell>
        </row>
        <row r="1255">
          <cell r="U1255">
            <v>38643</v>
          </cell>
          <cell r="V1255">
            <v>535.75</v>
          </cell>
        </row>
        <row r="1256">
          <cell r="U1256">
            <v>38644</v>
          </cell>
          <cell r="V1256">
            <v>536</v>
          </cell>
        </row>
        <row r="1257">
          <cell r="U1257">
            <v>38645</v>
          </cell>
          <cell r="V1257">
            <v>536</v>
          </cell>
        </row>
        <row r="1258">
          <cell r="U1258">
            <v>38646</v>
          </cell>
          <cell r="V1258">
            <v>542.29999999999995</v>
          </cell>
        </row>
        <row r="1259">
          <cell r="U1259">
            <v>38649</v>
          </cell>
          <cell r="V1259">
            <v>543.5</v>
          </cell>
        </row>
        <row r="1260">
          <cell r="U1260">
            <v>38650</v>
          </cell>
          <cell r="V1260">
            <v>543.5</v>
          </cell>
        </row>
        <row r="1261">
          <cell r="U1261">
            <v>38651</v>
          </cell>
          <cell r="V1261">
            <v>546.25</v>
          </cell>
        </row>
        <row r="1262">
          <cell r="U1262">
            <v>38652</v>
          </cell>
          <cell r="V1262">
            <v>546.75</v>
          </cell>
        </row>
        <row r="1263">
          <cell r="U1263">
            <v>38653</v>
          </cell>
          <cell r="V1263">
            <v>544.13</v>
          </cell>
        </row>
        <row r="1264">
          <cell r="U1264">
            <v>38656</v>
          </cell>
          <cell r="V1264">
            <v>544</v>
          </cell>
        </row>
        <row r="1265">
          <cell r="U1265">
            <v>38657</v>
          </cell>
          <cell r="V1265">
            <v>544</v>
          </cell>
        </row>
        <row r="1266">
          <cell r="U1266">
            <v>38658</v>
          </cell>
          <cell r="V1266">
            <v>546.75</v>
          </cell>
        </row>
        <row r="1267">
          <cell r="U1267">
            <v>38659</v>
          </cell>
          <cell r="V1267">
            <v>542.5</v>
          </cell>
        </row>
        <row r="1268">
          <cell r="U1268">
            <v>38660</v>
          </cell>
          <cell r="V1268">
            <v>540</v>
          </cell>
        </row>
        <row r="1269">
          <cell r="U1269">
            <v>38663</v>
          </cell>
          <cell r="V1269">
            <v>535.78</v>
          </cell>
        </row>
        <row r="1270">
          <cell r="U1270">
            <v>38664</v>
          </cell>
          <cell r="V1270">
            <v>536</v>
          </cell>
        </row>
        <row r="1271">
          <cell r="U1271">
            <v>38665</v>
          </cell>
          <cell r="V1271">
            <v>532.25</v>
          </cell>
        </row>
        <row r="1272">
          <cell r="U1272">
            <v>38666</v>
          </cell>
          <cell r="V1272">
            <v>527.5</v>
          </cell>
        </row>
        <row r="1273">
          <cell r="U1273">
            <v>38667</v>
          </cell>
          <cell r="V1273">
            <v>526.08000000000004</v>
          </cell>
        </row>
        <row r="1274">
          <cell r="U1274">
            <v>38670</v>
          </cell>
          <cell r="V1274">
            <v>527.75</v>
          </cell>
        </row>
        <row r="1275">
          <cell r="U1275">
            <v>38671</v>
          </cell>
          <cell r="V1275">
            <v>523.70000000000005</v>
          </cell>
        </row>
        <row r="1276">
          <cell r="U1276">
            <v>38672</v>
          </cell>
          <cell r="V1276">
            <v>524.25</v>
          </cell>
        </row>
        <row r="1277">
          <cell r="U1277">
            <v>38673</v>
          </cell>
          <cell r="V1277">
            <v>524.5</v>
          </cell>
        </row>
        <row r="1278">
          <cell r="U1278">
            <v>38674</v>
          </cell>
          <cell r="V1278">
            <v>528.45000000000005</v>
          </cell>
        </row>
        <row r="1279">
          <cell r="U1279">
            <v>38677</v>
          </cell>
          <cell r="V1279">
            <v>525.20000000000005</v>
          </cell>
        </row>
        <row r="1280">
          <cell r="U1280">
            <v>38678</v>
          </cell>
          <cell r="V1280">
            <v>527.5</v>
          </cell>
        </row>
        <row r="1281">
          <cell r="U1281">
            <v>38679</v>
          </cell>
          <cell r="V1281">
            <v>525.5</v>
          </cell>
        </row>
        <row r="1282">
          <cell r="U1282">
            <v>38680</v>
          </cell>
          <cell r="V1282">
            <v>523.6</v>
          </cell>
        </row>
        <row r="1283">
          <cell r="U1283">
            <v>38681</v>
          </cell>
          <cell r="V1283">
            <v>524</v>
          </cell>
        </row>
        <row r="1284">
          <cell r="U1284">
            <v>38684</v>
          </cell>
          <cell r="V1284">
            <v>518.25</v>
          </cell>
        </row>
        <row r="1285">
          <cell r="U1285">
            <v>38685</v>
          </cell>
          <cell r="V1285">
            <v>519</v>
          </cell>
        </row>
        <row r="1286">
          <cell r="U1286">
            <v>38686</v>
          </cell>
          <cell r="V1286">
            <v>516</v>
          </cell>
        </row>
        <row r="1287">
          <cell r="U1287">
            <v>38687</v>
          </cell>
          <cell r="V1287">
            <v>515</v>
          </cell>
        </row>
        <row r="1288">
          <cell r="U1288">
            <v>38688</v>
          </cell>
          <cell r="V1288">
            <v>514.45000000000005</v>
          </cell>
        </row>
        <row r="1289">
          <cell r="U1289">
            <v>38691</v>
          </cell>
          <cell r="V1289">
            <v>513.70000000000005</v>
          </cell>
        </row>
        <row r="1290">
          <cell r="U1290">
            <v>38692</v>
          </cell>
          <cell r="V1290">
            <v>510.55</v>
          </cell>
        </row>
        <row r="1291">
          <cell r="U1291">
            <v>38693</v>
          </cell>
          <cell r="V1291">
            <v>513.29999999999995</v>
          </cell>
        </row>
        <row r="1292">
          <cell r="U1292">
            <v>38694</v>
          </cell>
          <cell r="V1292">
            <v>513.25</v>
          </cell>
        </row>
        <row r="1293">
          <cell r="U1293">
            <v>38695</v>
          </cell>
          <cell r="V1293">
            <v>514.25</v>
          </cell>
        </row>
        <row r="1294">
          <cell r="U1294">
            <v>38698</v>
          </cell>
          <cell r="V1294">
            <v>510.65</v>
          </cell>
        </row>
        <row r="1295">
          <cell r="U1295">
            <v>38699</v>
          </cell>
          <cell r="V1295">
            <v>511.25</v>
          </cell>
        </row>
        <row r="1296">
          <cell r="U1296">
            <v>38700</v>
          </cell>
          <cell r="V1296">
            <v>516.25</v>
          </cell>
        </row>
        <row r="1297">
          <cell r="U1297">
            <v>38701</v>
          </cell>
          <cell r="V1297">
            <v>515.45000000000005</v>
          </cell>
        </row>
        <row r="1298">
          <cell r="U1298">
            <v>38702</v>
          </cell>
          <cell r="V1298">
            <v>516.25</v>
          </cell>
        </row>
        <row r="1299">
          <cell r="U1299">
            <v>38705</v>
          </cell>
          <cell r="V1299">
            <v>517.75</v>
          </cell>
        </row>
        <row r="1300">
          <cell r="U1300">
            <v>38706</v>
          </cell>
          <cell r="V1300">
            <v>513.65</v>
          </cell>
        </row>
        <row r="1301">
          <cell r="U1301">
            <v>38707</v>
          </cell>
          <cell r="V1301">
            <v>511</v>
          </cell>
        </row>
        <row r="1302">
          <cell r="U1302">
            <v>38708</v>
          </cell>
          <cell r="V1302">
            <v>513.29999999999995</v>
          </cell>
        </row>
        <row r="1303">
          <cell r="U1303">
            <v>38709</v>
          </cell>
          <cell r="V1303">
            <v>513.5</v>
          </cell>
        </row>
        <row r="1304">
          <cell r="U1304">
            <v>38712</v>
          </cell>
          <cell r="V1304">
            <v>513.88</v>
          </cell>
        </row>
        <row r="1305">
          <cell r="U1305">
            <v>38713</v>
          </cell>
          <cell r="V1305">
            <v>514.75</v>
          </cell>
        </row>
        <row r="1306">
          <cell r="U1306">
            <v>38714</v>
          </cell>
          <cell r="V1306">
            <v>513.75</v>
          </cell>
        </row>
        <row r="1307">
          <cell r="U1307">
            <v>38715</v>
          </cell>
          <cell r="V1307">
            <v>514.35</v>
          </cell>
        </row>
        <row r="1308">
          <cell r="U1308">
            <v>38716</v>
          </cell>
          <cell r="V1308">
            <v>512</v>
          </cell>
        </row>
        <row r="1309">
          <cell r="U1309">
            <v>38719</v>
          </cell>
          <cell r="V1309">
            <v>513.54999999999995</v>
          </cell>
        </row>
        <row r="1310">
          <cell r="U1310">
            <v>38720</v>
          </cell>
          <cell r="V1310">
            <v>519</v>
          </cell>
        </row>
        <row r="1311">
          <cell r="U1311">
            <v>38721</v>
          </cell>
          <cell r="V1311">
            <v>515.04999999999995</v>
          </cell>
        </row>
        <row r="1312">
          <cell r="U1312">
            <v>38722</v>
          </cell>
          <cell r="V1312">
            <v>519</v>
          </cell>
        </row>
        <row r="1313">
          <cell r="U1313">
            <v>38723</v>
          </cell>
          <cell r="V1313">
            <v>522.25</v>
          </cell>
        </row>
        <row r="1314">
          <cell r="U1314">
            <v>38726</v>
          </cell>
          <cell r="V1314">
            <v>523</v>
          </cell>
        </row>
        <row r="1315">
          <cell r="U1315">
            <v>38727</v>
          </cell>
          <cell r="V1315">
            <v>522.75</v>
          </cell>
        </row>
        <row r="1316">
          <cell r="U1316">
            <v>38728</v>
          </cell>
          <cell r="V1316">
            <v>524.25</v>
          </cell>
        </row>
        <row r="1317">
          <cell r="U1317">
            <v>38729</v>
          </cell>
          <cell r="V1317">
            <v>523.75</v>
          </cell>
        </row>
        <row r="1318">
          <cell r="U1318">
            <v>38730</v>
          </cell>
          <cell r="V1318">
            <v>525.75</v>
          </cell>
        </row>
        <row r="1319">
          <cell r="U1319">
            <v>38733</v>
          </cell>
          <cell r="V1319">
            <v>526.78</v>
          </cell>
        </row>
        <row r="1320">
          <cell r="U1320">
            <v>38734</v>
          </cell>
          <cell r="V1320">
            <v>533.25</v>
          </cell>
        </row>
        <row r="1321">
          <cell r="U1321">
            <v>38735</v>
          </cell>
          <cell r="V1321">
            <v>534.95000000000005</v>
          </cell>
        </row>
        <row r="1322">
          <cell r="U1322">
            <v>38736</v>
          </cell>
          <cell r="V1322">
            <v>534.25</v>
          </cell>
        </row>
        <row r="1323">
          <cell r="U1323">
            <v>38737</v>
          </cell>
          <cell r="V1323">
            <v>531.04999999999995</v>
          </cell>
        </row>
        <row r="1324">
          <cell r="U1324">
            <v>38740</v>
          </cell>
          <cell r="V1324">
            <v>531</v>
          </cell>
        </row>
        <row r="1325">
          <cell r="U1325">
            <v>38741</v>
          </cell>
          <cell r="V1325">
            <v>527.65</v>
          </cell>
        </row>
        <row r="1326">
          <cell r="U1326">
            <v>38742</v>
          </cell>
          <cell r="V1326">
            <v>527.75</v>
          </cell>
        </row>
        <row r="1327">
          <cell r="U1327">
            <v>38743</v>
          </cell>
          <cell r="V1327">
            <v>529.28</v>
          </cell>
        </row>
        <row r="1328">
          <cell r="U1328">
            <v>38744</v>
          </cell>
          <cell r="V1328">
            <v>526.1</v>
          </cell>
        </row>
        <row r="1329">
          <cell r="U1329">
            <v>38747</v>
          </cell>
          <cell r="V1329">
            <v>524.25</v>
          </cell>
        </row>
        <row r="1330">
          <cell r="U1330">
            <v>38748</v>
          </cell>
          <cell r="V1330">
            <v>523.79999999999995</v>
          </cell>
        </row>
        <row r="1331">
          <cell r="U1331">
            <v>38749</v>
          </cell>
          <cell r="V1331">
            <v>529.12</v>
          </cell>
        </row>
        <row r="1332">
          <cell r="U1332">
            <v>38750</v>
          </cell>
          <cell r="V1332">
            <v>530.15</v>
          </cell>
        </row>
        <row r="1333">
          <cell r="U1333">
            <v>38751</v>
          </cell>
          <cell r="V1333">
            <v>527.5</v>
          </cell>
        </row>
        <row r="1334">
          <cell r="U1334">
            <v>38754</v>
          </cell>
          <cell r="V1334">
            <v>525.25</v>
          </cell>
        </row>
        <row r="1335">
          <cell r="U1335">
            <v>38755</v>
          </cell>
          <cell r="V1335">
            <v>529.01</v>
          </cell>
        </row>
        <row r="1336">
          <cell r="U1336">
            <v>38756</v>
          </cell>
          <cell r="V1336">
            <v>530.98</v>
          </cell>
        </row>
        <row r="1337">
          <cell r="U1337">
            <v>38757</v>
          </cell>
          <cell r="V1337">
            <v>528.53</v>
          </cell>
        </row>
        <row r="1338">
          <cell r="U1338">
            <v>38758</v>
          </cell>
          <cell r="V1338">
            <v>529.63</v>
          </cell>
        </row>
        <row r="1339">
          <cell r="U1339">
            <v>38761</v>
          </cell>
          <cell r="V1339">
            <v>531.57000000000005</v>
          </cell>
        </row>
        <row r="1340">
          <cell r="U1340">
            <v>38762</v>
          </cell>
          <cell r="V1340">
            <v>532.66</v>
          </cell>
        </row>
        <row r="1341">
          <cell r="U1341">
            <v>38763</v>
          </cell>
          <cell r="V1341">
            <v>532.02</v>
          </cell>
        </row>
        <row r="1342">
          <cell r="U1342">
            <v>38764</v>
          </cell>
          <cell r="V1342">
            <v>523.54999999999995</v>
          </cell>
        </row>
        <row r="1343">
          <cell r="U1343">
            <v>38765</v>
          </cell>
          <cell r="V1343">
            <v>523.6</v>
          </cell>
        </row>
        <row r="1344">
          <cell r="U1344">
            <v>38768</v>
          </cell>
          <cell r="V1344">
            <v>521.79999999999995</v>
          </cell>
        </row>
        <row r="1345">
          <cell r="U1345">
            <v>38769</v>
          </cell>
          <cell r="V1345">
            <v>518.87</v>
          </cell>
        </row>
        <row r="1346">
          <cell r="U1346">
            <v>38770</v>
          </cell>
          <cell r="V1346">
            <v>518.53</v>
          </cell>
        </row>
        <row r="1347">
          <cell r="U1347">
            <v>38771</v>
          </cell>
          <cell r="V1347">
            <v>517.09</v>
          </cell>
        </row>
        <row r="1348">
          <cell r="U1348">
            <v>38772</v>
          </cell>
          <cell r="V1348">
            <v>517.35</v>
          </cell>
        </row>
        <row r="1349">
          <cell r="U1349">
            <v>38775</v>
          </cell>
          <cell r="V1349">
            <v>517.99</v>
          </cell>
        </row>
        <row r="1350">
          <cell r="U1350">
            <v>38776</v>
          </cell>
          <cell r="V1350">
            <v>515.54999999999995</v>
          </cell>
        </row>
        <row r="1351">
          <cell r="U1351">
            <v>38777</v>
          </cell>
          <cell r="V1351">
            <v>517.28</v>
          </cell>
        </row>
        <row r="1352">
          <cell r="U1352">
            <v>38778</v>
          </cell>
          <cell r="V1352">
            <v>520.04999999999995</v>
          </cell>
        </row>
        <row r="1353">
          <cell r="U1353">
            <v>38779</v>
          </cell>
          <cell r="V1353">
            <v>522.95000000000005</v>
          </cell>
        </row>
        <row r="1354">
          <cell r="U1354">
            <v>38782</v>
          </cell>
          <cell r="V1354">
            <v>525.75</v>
          </cell>
        </row>
        <row r="1355">
          <cell r="U1355">
            <v>38783</v>
          </cell>
          <cell r="V1355">
            <v>531.79999999999995</v>
          </cell>
        </row>
        <row r="1356">
          <cell r="U1356">
            <v>38784</v>
          </cell>
          <cell r="V1356">
            <v>532.5</v>
          </cell>
        </row>
        <row r="1357">
          <cell r="U1357">
            <v>38785</v>
          </cell>
          <cell r="V1357">
            <v>532.13</v>
          </cell>
        </row>
        <row r="1358">
          <cell r="U1358">
            <v>38786</v>
          </cell>
          <cell r="V1358">
            <v>530.85</v>
          </cell>
        </row>
        <row r="1359">
          <cell r="U1359">
            <v>38789</v>
          </cell>
          <cell r="V1359">
            <v>532.25</v>
          </cell>
        </row>
        <row r="1360">
          <cell r="U1360">
            <v>38790</v>
          </cell>
          <cell r="V1360">
            <v>527.75</v>
          </cell>
        </row>
        <row r="1361">
          <cell r="U1361">
            <v>38791</v>
          </cell>
          <cell r="V1361">
            <v>526.65</v>
          </cell>
        </row>
        <row r="1362">
          <cell r="U1362">
            <v>38792</v>
          </cell>
          <cell r="V1362">
            <v>525.75</v>
          </cell>
        </row>
        <row r="1363">
          <cell r="U1363">
            <v>38793</v>
          </cell>
          <cell r="V1363">
            <v>527.75</v>
          </cell>
        </row>
        <row r="1364">
          <cell r="U1364">
            <v>38796</v>
          </cell>
          <cell r="V1364">
            <v>531.57000000000005</v>
          </cell>
        </row>
        <row r="1365">
          <cell r="U1365">
            <v>38797</v>
          </cell>
          <cell r="V1365">
            <v>534.75</v>
          </cell>
        </row>
        <row r="1366">
          <cell r="U1366">
            <v>38798</v>
          </cell>
          <cell r="V1366">
            <v>531.95000000000005</v>
          </cell>
        </row>
        <row r="1367">
          <cell r="U1367">
            <v>38799</v>
          </cell>
          <cell r="V1367">
            <v>534.83000000000004</v>
          </cell>
        </row>
        <row r="1368">
          <cell r="U1368">
            <v>38800</v>
          </cell>
          <cell r="V1368">
            <v>531.05999999999995</v>
          </cell>
        </row>
        <row r="1369">
          <cell r="U1369">
            <v>38803</v>
          </cell>
          <cell r="V1369">
            <v>533.75</v>
          </cell>
        </row>
        <row r="1370">
          <cell r="U1370">
            <v>38804</v>
          </cell>
          <cell r="V1370">
            <v>534.78</v>
          </cell>
        </row>
        <row r="1371">
          <cell r="U1371">
            <v>38805</v>
          </cell>
          <cell r="V1371">
            <v>532.5</v>
          </cell>
        </row>
        <row r="1372">
          <cell r="U1372">
            <v>38806</v>
          </cell>
          <cell r="V1372">
            <v>527.95000000000005</v>
          </cell>
        </row>
        <row r="1373">
          <cell r="U1373">
            <v>38807</v>
          </cell>
          <cell r="V1373">
            <v>526.35</v>
          </cell>
        </row>
        <row r="1374">
          <cell r="U1374">
            <v>38810</v>
          </cell>
          <cell r="V1374">
            <v>522.65</v>
          </cell>
        </row>
        <row r="1375">
          <cell r="U1375">
            <v>38811</v>
          </cell>
          <cell r="V1375">
            <v>522.85</v>
          </cell>
        </row>
        <row r="1376">
          <cell r="U1376">
            <v>38812</v>
          </cell>
          <cell r="V1376">
            <v>521.54999999999995</v>
          </cell>
        </row>
        <row r="1377">
          <cell r="U1377">
            <v>38813</v>
          </cell>
          <cell r="V1377">
            <v>519.23</v>
          </cell>
        </row>
        <row r="1378">
          <cell r="U1378">
            <v>38814</v>
          </cell>
          <cell r="V1378">
            <v>520.54999999999995</v>
          </cell>
        </row>
        <row r="1379">
          <cell r="U1379">
            <v>38817</v>
          </cell>
          <cell r="V1379">
            <v>518.25</v>
          </cell>
        </row>
        <row r="1380">
          <cell r="U1380">
            <v>38818</v>
          </cell>
          <cell r="V1380">
            <v>514.25</v>
          </cell>
        </row>
        <row r="1381">
          <cell r="U1381">
            <v>38819</v>
          </cell>
          <cell r="V1381">
            <v>513.38</v>
          </cell>
        </row>
        <row r="1382">
          <cell r="U1382">
            <v>38820</v>
          </cell>
          <cell r="V1382">
            <v>516</v>
          </cell>
        </row>
        <row r="1383">
          <cell r="U1383">
            <v>38824</v>
          </cell>
          <cell r="V1383">
            <v>511</v>
          </cell>
        </row>
        <row r="1384">
          <cell r="U1384">
            <v>38825</v>
          </cell>
          <cell r="V1384">
            <v>511.65</v>
          </cell>
        </row>
        <row r="1385">
          <cell r="U1385">
            <v>38826</v>
          </cell>
          <cell r="V1385">
            <v>513.45000000000005</v>
          </cell>
        </row>
        <row r="1386">
          <cell r="U1386">
            <v>38827</v>
          </cell>
          <cell r="V1386">
            <v>517.9</v>
          </cell>
        </row>
        <row r="1387">
          <cell r="U1387">
            <v>38828</v>
          </cell>
          <cell r="V1387">
            <v>514.75</v>
          </cell>
        </row>
        <row r="1388">
          <cell r="U1388">
            <v>38831</v>
          </cell>
          <cell r="V1388">
            <v>516.08000000000004</v>
          </cell>
        </row>
        <row r="1389">
          <cell r="U1389">
            <v>38832</v>
          </cell>
          <cell r="V1389">
            <v>517.25</v>
          </cell>
        </row>
        <row r="1390">
          <cell r="U1390">
            <v>38833</v>
          </cell>
          <cell r="V1390">
            <v>517.6</v>
          </cell>
        </row>
        <row r="1391">
          <cell r="U1391">
            <v>38834</v>
          </cell>
          <cell r="V1391">
            <v>517.9</v>
          </cell>
        </row>
        <row r="1392">
          <cell r="U1392">
            <v>38835</v>
          </cell>
          <cell r="V1392">
            <v>514.85</v>
          </cell>
        </row>
        <row r="1393">
          <cell r="U1393">
            <v>38838</v>
          </cell>
          <cell r="V1393">
            <v>514.75</v>
          </cell>
        </row>
        <row r="1394">
          <cell r="U1394">
            <v>38839</v>
          </cell>
          <cell r="V1394">
            <v>514.9</v>
          </cell>
        </row>
        <row r="1395">
          <cell r="U1395">
            <v>38840</v>
          </cell>
          <cell r="V1395">
            <v>516.6</v>
          </cell>
        </row>
        <row r="1396">
          <cell r="U1396">
            <v>38841</v>
          </cell>
          <cell r="V1396">
            <v>513.25</v>
          </cell>
        </row>
        <row r="1397">
          <cell r="U1397">
            <v>38842</v>
          </cell>
          <cell r="V1397">
            <v>513.65</v>
          </cell>
        </row>
        <row r="1398">
          <cell r="U1398">
            <v>38845</v>
          </cell>
          <cell r="V1398">
            <v>514.9</v>
          </cell>
        </row>
        <row r="1399">
          <cell r="U1399">
            <v>38846</v>
          </cell>
          <cell r="V1399">
            <v>514.22</v>
          </cell>
        </row>
        <row r="1400">
          <cell r="U1400">
            <v>38847</v>
          </cell>
          <cell r="V1400">
            <v>513.04999999999995</v>
          </cell>
        </row>
        <row r="1401">
          <cell r="U1401">
            <v>38848</v>
          </cell>
          <cell r="V1401">
            <v>513.79999999999995</v>
          </cell>
        </row>
        <row r="1402">
          <cell r="U1402">
            <v>38849</v>
          </cell>
          <cell r="V1402">
            <v>516.42999999999995</v>
          </cell>
        </row>
        <row r="1403">
          <cell r="U1403">
            <v>38852</v>
          </cell>
          <cell r="V1403">
            <v>520.48</v>
          </cell>
        </row>
        <row r="1404">
          <cell r="U1404">
            <v>38853</v>
          </cell>
          <cell r="V1404">
            <v>518.54999999999995</v>
          </cell>
        </row>
        <row r="1405">
          <cell r="U1405">
            <v>38854</v>
          </cell>
          <cell r="V1405">
            <v>524.15</v>
          </cell>
        </row>
        <row r="1406">
          <cell r="U1406">
            <v>38855</v>
          </cell>
          <cell r="V1406">
            <v>521.05999999999995</v>
          </cell>
        </row>
        <row r="1407">
          <cell r="U1407">
            <v>38856</v>
          </cell>
          <cell r="V1407">
            <v>523.9</v>
          </cell>
        </row>
        <row r="1408">
          <cell r="U1408">
            <v>38859</v>
          </cell>
          <cell r="V1408">
            <v>530.45000000000005</v>
          </cell>
        </row>
        <row r="1409">
          <cell r="U1409">
            <v>38860</v>
          </cell>
          <cell r="V1409">
            <v>531.20000000000005</v>
          </cell>
        </row>
        <row r="1410">
          <cell r="U1410">
            <v>38861</v>
          </cell>
          <cell r="V1410">
            <v>533.35</v>
          </cell>
        </row>
        <row r="1411">
          <cell r="U1411">
            <v>38862</v>
          </cell>
          <cell r="V1411">
            <v>526</v>
          </cell>
        </row>
        <row r="1412">
          <cell r="U1412">
            <v>38863</v>
          </cell>
          <cell r="V1412">
            <v>524.9</v>
          </cell>
        </row>
        <row r="1413">
          <cell r="U1413">
            <v>38866</v>
          </cell>
          <cell r="V1413">
            <v>526.5</v>
          </cell>
        </row>
        <row r="1414">
          <cell r="U1414">
            <v>38867</v>
          </cell>
          <cell r="V1414">
            <v>533.35</v>
          </cell>
        </row>
        <row r="1415">
          <cell r="U1415">
            <v>38868</v>
          </cell>
          <cell r="V1415">
            <v>533.65</v>
          </cell>
        </row>
        <row r="1416">
          <cell r="U1416">
            <v>38869</v>
          </cell>
          <cell r="V1416">
            <v>530</v>
          </cell>
        </row>
        <row r="1417">
          <cell r="U1417">
            <v>38870</v>
          </cell>
          <cell r="V1417">
            <v>532</v>
          </cell>
        </row>
        <row r="1418">
          <cell r="U1418">
            <v>38873</v>
          </cell>
          <cell r="V1418">
            <v>534.04999999999995</v>
          </cell>
        </row>
        <row r="1419">
          <cell r="U1419">
            <v>38874</v>
          </cell>
          <cell r="V1419">
            <v>539.04999999999995</v>
          </cell>
        </row>
        <row r="1420">
          <cell r="U1420">
            <v>38875</v>
          </cell>
          <cell r="V1420">
            <v>543.03</v>
          </cell>
        </row>
        <row r="1421">
          <cell r="U1421">
            <v>38876</v>
          </cell>
          <cell r="V1421">
            <v>543.9</v>
          </cell>
        </row>
        <row r="1422">
          <cell r="U1422">
            <v>38877</v>
          </cell>
          <cell r="V1422">
            <v>543.75</v>
          </cell>
        </row>
        <row r="1423">
          <cell r="U1423">
            <v>38880</v>
          </cell>
          <cell r="V1423">
            <v>542.94000000000005</v>
          </cell>
        </row>
        <row r="1424">
          <cell r="U1424">
            <v>38881</v>
          </cell>
          <cell r="V1424">
            <v>547.04999999999995</v>
          </cell>
        </row>
        <row r="1425">
          <cell r="U1425">
            <v>38882</v>
          </cell>
          <cell r="V1425">
            <v>542.5</v>
          </cell>
        </row>
        <row r="1426">
          <cell r="U1426">
            <v>38883</v>
          </cell>
          <cell r="V1426">
            <v>543.95000000000005</v>
          </cell>
        </row>
        <row r="1427">
          <cell r="U1427">
            <v>38884</v>
          </cell>
          <cell r="V1427">
            <v>544.20000000000005</v>
          </cell>
        </row>
        <row r="1428">
          <cell r="U1428">
            <v>38887</v>
          </cell>
          <cell r="V1428">
            <v>548.29999999999995</v>
          </cell>
        </row>
        <row r="1429">
          <cell r="U1429">
            <v>38888</v>
          </cell>
          <cell r="V1429">
            <v>546.75</v>
          </cell>
        </row>
        <row r="1430">
          <cell r="U1430">
            <v>38889</v>
          </cell>
          <cell r="V1430">
            <v>546.15</v>
          </cell>
        </row>
        <row r="1431">
          <cell r="U1431">
            <v>38890</v>
          </cell>
          <cell r="V1431">
            <v>547.95000000000005</v>
          </cell>
        </row>
        <row r="1432">
          <cell r="U1432">
            <v>38891</v>
          </cell>
          <cell r="V1432">
            <v>549.5</v>
          </cell>
        </row>
        <row r="1433">
          <cell r="U1433">
            <v>38894</v>
          </cell>
          <cell r="V1433">
            <v>547.5</v>
          </cell>
        </row>
        <row r="1434">
          <cell r="U1434">
            <v>38895</v>
          </cell>
          <cell r="V1434">
            <v>550.35</v>
          </cell>
        </row>
        <row r="1435">
          <cell r="U1435">
            <v>38896</v>
          </cell>
          <cell r="V1435">
            <v>548.79999999999995</v>
          </cell>
        </row>
        <row r="1436">
          <cell r="U1436">
            <v>38897</v>
          </cell>
          <cell r="V1436">
            <v>544.75</v>
          </cell>
        </row>
        <row r="1437">
          <cell r="U1437">
            <v>38898</v>
          </cell>
          <cell r="V1437">
            <v>538.85</v>
          </cell>
        </row>
        <row r="1438">
          <cell r="U1438">
            <v>38901</v>
          </cell>
          <cell r="V1438">
            <v>537.65</v>
          </cell>
        </row>
        <row r="1439">
          <cell r="U1439">
            <v>38902</v>
          </cell>
          <cell r="V1439">
            <v>537.75</v>
          </cell>
        </row>
        <row r="1440">
          <cell r="U1440">
            <v>38903</v>
          </cell>
          <cell r="V1440">
            <v>542.35</v>
          </cell>
        </row>
        <row r="1441">
          <cell r="U1441">
            <v>38904</v>
          </cell>
          <cell r="V1441">
            <v>538.35</v>
          </cell>
        </row>
        <row r="1442">
          <cell r="U1442">
            <v>38905</v>
          </cell>
          <cell r="V1442">
            <v>538.75</v>
          </cell>
        </row>
        <row r="1443">
          <cell r="U1443">
            <v>38908</v>
          </cell>
          <cell r="V1443">
            <v>539.15</v>
          </cell>
        </row>
        <row r="1444">
          <cell r="U1444">
            <v>38909</v>
          </cell>
          <cell r="V1444">
            <v>539.04999999999995</v>
          </cell>
        </row>
        <row r="1445">
          <cell r="U1445">
            <v>38910</v>
          </cell>
          <cell r="V1445">
            <v>540.25</v>
          </cell>
        </row>
        <row r="1446">
          <cell r="U1446">
            <v>38911</v>
          </cell>
          <cell r="V1446">
            <v>544.4</v>
          </cell>
        </row>
        <row r="1447">
          <cell r="U1447">
            <v>38912</v>
          </cell>
          <cell r="V1447">
            <v>544.04999999999995</v>
          </cell>
        </row>
        <row r="1448">
          <cell r="U1448">
            <v>38915</v>
          </cell>
          <cell r="V1448">
            <v>546.85</v>
          </cell>
        </row>
        <row r="1449">
          <cell r="U1449">
            <v>38916</v>
          </cell>
          <cell r="V1449">
            <v>544.15</v>
          </cell>
        </row>
        <row r="1450">
          <cell r="U1450">
            <v>38917</v>
          </cell>
          <cell r="V1450">
            <v>538.75</v>
          </cell>
        </row>
        <row r="1451">
          <cell r="U1451">
            <v>38918</v>
          </cell>
          <cell r="V1451">
            <v>541.04999999999995</v>
          </cell>
        </row>
        <row r="1452">
          <cell r="U1452">
            <v>38919</v>
          </cell>
          <cell r="V1452">
            <v>541.54999999999995</v>
          </cell>
        </row>
        <row r="1453">
          <cell r="U1453">
            <v>38922</v>
          </cell>
          <cell r="V1453">
            <v>540</v>
          </cell>
        </row>
        <row r="1454">
          <cell r="U1454">
            <v>38923</v>
          </cell>
          <cell r="V1454">
            <v>540.54999999999995</v>
          </cell>
        </row>
        <row r="1455">
          <cell r="U1455">
            <v>38924</v>
          </cell>
          <cell r="V1455">
            <v>541.25</v>
          </cell>
        </row>
        <row r="1456">
          <cell r="U1456">
            <v>38925</v>
          </cell>
          <cell r="V1456">
            <v>541.25</v>
          </cell>
        </row>
        <row r="1457">
          <cell r="U1457">
            <v>38926</v>
          </cell>
          <cell r="V1457">
            <v>539.15</v>
          </cell>
        </row>
        <row r="1458">
          <cell r="U1458">
            <v>38929</v>
          </cell>
          <cell r="V1458">
            <v>541.25</v>
          </cell>
        </row>
        <row r="1459">
          <cell r="U1459">
            <v>38930</v>
          </cell>
          <cell r="V1459">
            <v>542.04999999999995</v>
          </cell>
        </row>
        <row r="1460">
          <cell r="U1460">
            <v>38931</v>
          </cell>
          <cell r="V1460">
            <v>541.54999999999995</v>
          </cell>
        </row>
        <row r="1461">
          <cell r="U1461">
            <v>38932</v>
          </cell>
          <cell r="V1461">
            <v>544.1</v>
          </cell>
        </row>
        <row r="1462">
          <cell r="U1462">
            <v>38933</v>
          </cell>
          <cell r="V1462">
            <v>542.45000000000005</v>
          </cell>
        </row>
        <row r="1463">
          <cell r="U1463">
            <v>38936</v>
          </cell>
          <cell r="V1463">
            <v>543.54999999999995</v>
          </cell>
        </row>
        <row r="1464">
          <cell r="U1464">
            <v>38937</v>
          </cell>
          <cell r="V1464">
            <v>545.25</v>
          </cell>
        </row>
        <row r="1465">
          <cell r="U1465">
            <v>38938</v>
          </cell>
          <cell r="V1465">
            <v>544.95000000000005</v>
          </cell>
        </row>
        <row r="1466">
          <cell r="U1466">
            <v>38939</v>
          </cell>
          <cell r="V1466">
            <v>543.02</v>
          </cell>
        </row>
        <row r="1467">
          <cell r="U1467">
            <v>38940</v>
          </cell>
          <cell r="V1467">
            <v>542.75</v>
          </cell>
        </row>
        <row r="1468">
          <cell r="U1468">
            <v>38943</v>
          </cell>
          <cell r="V1468">
            <v>541.29999999999995</v>
          </cell>
        </row>
        <row r="1469">
          <cell r="U1469">
            <v>38944</v>
          </cell>
          <cell r="V1469">
            <v>540.75</v>
          </cell>
        </row>
        <row r="1470">
          <cell r="U1470">
            <v>38945</v>
          </cell>
          <cell r="V1470">
            <v>533.15</v>
          </cell>
        </row>
        <row r="1471">
          <cell r="U1471">
            <v>38946</v>
          </cell>
          <cell r="V1471">
            <v>532.04999999999995</v>
          </cell>
        </row>
        <row r="1472">
          <cell r="U1472">
            <v>38947</v>
          </cell>
          <cell r="V1472">
            <v>532.74</v>
          </cell>
        </row>
        <row r="1473">
          <cell r="U1473">
            <v>38950</v>
          </cell>
          <cell r="V1473">
            <v>530.75</v>
          </cell>
        </row>
        <row r="1474">
          <cell r="U1474">
            <v>38951</v>
          </cell>
          <cell r="V1474">
            <v>531.95000000000005</v>
          </cell>
        </row>
        <row r="1475">
          <cell r="U1475">
            <v>38952</v>
          </cell>
          <cell r="V1475">
            <v>534.05999999999995</v>
          </cell>
        </row>
        <row r="1476">
          <cell r="U1476">
            <v>38953</v>
          </cell>
          <cell r="V1476">
            <v>534.95000000000005</v>
          </cell>
        </row>
        <row r="1477">
          <cell r="U1477">
            <v>38954</v>
          </cell>
          <cell r="V1477">
            <v>537.25</v>
          </cell>
        </row>
        <row r="1478">
          <cell r="U1478">
            <v>38957</v>
          </cell>
          <cell r="V1478">
            <v>535.65</v>
          </cell>
        </row>
        <row r="1479">
          <cell r="U1479">
            <v>38958</v>
          </cell>
          <cell r="V1479">
            <v>537.67999999999995</v>
          </cell>
        </row>
        <row r="1480">
          <cell r="U1480">
            <v>38959</v>
          </cell>
          <cell r="V1480">
            <v>539.15</v>
          </cell>
        </row>
        <row r="1481">
          <cell r="U1481">
            <v>38960</v>
          </cell>
          <cell r="V1481">
            <v>539.99</v>
          </cell>
        </row>
        <row r="1482">
          <cell r="U1482">
            <v>38961</v>
          </cell>
          <cell r="V1482">
            <v>537.95000000000005</v>
          </cell>
        </row>
        <row r="1483">
          <cell r="U1483">
            <v>38964</v>
          </cell>
          <cell r="V1483">
            <v>536.52</v>
          </cell>
        </row>
        <row r="1484">
          <cell r="U1484">
            <v>38965</v>
          </cell>
          <cell r="V1484">
            <v>538.72</v>
          </cell>
        </row>
        <row r="1485">
          <cell r="U1485">
            <v>38966</v>
          </cell>
          <cell r="V1485">
            <v>539.75</v>
          </cell>
        </row>
        <row r="1486">
          <cell r="U1486">
            <v>38967</v>
          </cell>
          <cell r="V1486">
            <v>538.65</v>
          </cell>
        </row>
        <row r="1487">
          <cell r="U1487">
            <v>38968</v>
          </cell>
          <cell r="V1487">
            <v>539.23</v>
          </cell>
        </row>
        <row r="1488">
          <cell r="U1488">
            <v>38971</v>
          </cell>
          <cell r="V1488">
            <v>539.83000000000004</v>
          </cell>
        </row>
        <row r="1489">
          <cell r="U1489">
            <v>38972</v>
          </cell>
          <cell r="V1489">
            <v>537.9</v>
          </cell>
        </row>
        <row r="1490">
          <cell r="U1490">
            <v>38973</v>
          </cell>
          <cell r="V1490">
            <v>537.52</v>
          </cell>
        </row>
        <row r="1491">
          <cell r="U1491">
            <v>38974</v>
          </cell>
          <cell r="V1491">
            <v>537.95000000000005</v>
          </cell>
        </row>
        <row r="1492">
          <cell r="U1492">
            <v>38975</v>
          </cell>
          <cell r="V1492">
            <v>537.20000000000005</v>
          </cell>
        </row>
        <row r="1493">
          <cell r="U1493">
            <v>38978</v>
          </cell>
          <cell r="V1493">
            <v>537.20000000000005</v>
          </cell>
        </row>
        <row r="1494">
          <cell r="U1494">
            <v>38979</v>
          </cell>
          <cell r="V1494">
            <v>537.20000000000005</v>
          </cell>
        </row>
        <row r="1495">
          <cell r="U1495">
            <v>38980</v>
          </cell>
          <cell r="V1495">
            <v>538.95000000000005</v>
          </cell>
        </row>
        <row r="1496">
          <cell r="U1496">
            <v>38981</v>
          </cell>
          <cell r="V1496">
            <v>540.66999999999996</v>
          </cell>
        </row>
        <row r="1497">
          <cell r="U1497">
            <v>38982</v>
          </cell>
          <cell r="V1497">
            <v>539.15</v>
          </cell>
        </row>
        <row r="1498">
          <cell r="U1498">
            <v>38985</v>
          </cell>
          <cell r="V1498">
            <v>540.19000000000005</v>
          </cell>
        </row>
        <row r="1499">
          <cell r="U1499">
            <v>38986</v>
          </cell>
          <cell r="V1499">
            <v>537.96</v>
          </cell>
        </row>
        <row r="1500">
          <cell r="U1500">
            <v>38987</v>
          </cell>
          <cell r="V1500">
            <v>536.91</v>
          </cell>
        </row>
        <row r="1501">
          <cell r="U1501">
            <v>38988</v>
          </cell>
          <cell r="V1501">
            <v>537.23</v>
          </cell>
        </row>
        <row r="1502">
          <cell r="U1502">
            <v>38989</v>
          </cell>
          <cell r="V1502">
            <v>535.03</v>
          </cell>
        </row>
        <row r="1503">
          <cell r="U1503">
            <v>38992</v>
          </cell>
          <cell r="V1503">
            <v>533.35</v>
          </cell>
        </row>
        <row r="1504">
          <cell r="U1504">
            <v>38993</v>
          </cell>
          <cell r="V1504">
            <v>534.41999999999996</v>
          </cell>
        </row>
        <row r="1505">
          <cell r="U1505">
            <v>38994</v>
          </cell>
          <cell r="V1505">
            <v>535.54999999999995</v>
          </cell>
        </row>
        <row r="1506">
          <cell r="U1506">
            <v>38995</v>
          </cell>
          <cell r="V1506">
            <v>537.47</v>
          </cell>
        </row>
        <row r="1507">
          <cell r="U1507">
            <v>38996</v>
          </cell>
          <cell r="V1507">
            <v>537.1</v>
          </cell>
        </row>
        <row r="1508">
          <cell r="U1508">
            <v>38999</v>
          </cell>
          <cell r="V1508">
            <v>537.15</v>
          </cell>
        </row>
        <row r="1509">
          <cell r="U1509">
            <v>39000</v>
          </cell>
          <cell r="V1509">
            <v>536.91999999999996</v>
          </cell>
        </row>
        <row r="1510">
          <cell r="U1510">
            <v>39001</v>
          </cell>
          <cell r="V1510">
            <v>535.85</v>
          </cell>
        </row>
        <row r="1511">
          <cell r="U1511">
            <v>39002</v>
          </cell>
          <cell r="V1511">
            <v>532.75</v>
          </cell>
        </row>
        <row r="1512">
          <cell r="U1512">
            <v>39003</v>
          </cell>
          <cell r="V1512">
            <v>531.5</v>
          </cell>
        </row>
        <row r="1513">
          <cell r="U1513">
            <v>39006</v>
          </cell>
          <cell r="V1513">
            <v>530</v>
          </cell>
        </row>
        <row r="1514">
          <cell r="U1514">
            <v>39007</v>
          </cell>
          <cell r="V1514">
            <v>530.79999999999995</v>
          </cell>
        </row>
        <row r="1515">
          <cell r="U1515">
            <v>39008</v>
          </cell>
          <cell r="V1515">
            <v>527.15</v>
          </cell>
        </row>
        <row r="1516">
          <cell r="U1516">
            <v>39009</v>
          </cell>
          <cell r="V1516">
            <v>525.6</v>
          </cell>
        </row>
        <row r="1517">
          <cell r="U1517">
            <v>39010</v>
          </cell>
          <cell r="V1517">
            <v>525.95000000000005</v>
          </cell>
        </row>
        <row r="1518">
          <cell r="U1518">
            <v>39013</v>
          </cell>
          <cell r="V1518">
            <v>526.89</v>
          </cell>
        </row>
        <row r="1519">
          <cell r="U1519">
            <v>39014</v>
          </cell>
          <cell r="V1519">
            <v>526.95000000000005</v>
          </cell>
        </row>
        <row r="1520">
          <cell r="U1520">
            <v>39015</v>
          </cell>
          <cell r="V1520">
            <v>524.15</v>
          </cell>
        </row>
        <row r="1521">
          <cell r="U1521">
            <v>39016</v>
          </cell>
          <cell r="V1521">
            <v>525.65</v>
          </cell>
        </row>
        <row r="1522">
          <cell r="U1522">
            <v>39017</v>
          </cell>
          <cell r="V1522">
            <v>523.70000000000005</v>
          </cell>
        </row>
        <row r="1523">
          <cell r="U1523">
            <v>39020</v>
          </cell>
          <cell r="V1523">
            <v>525.29999999999995</v>
          </cell>
        </row>
        <row r="1524">
          <cell r="U1524">
            <v>39021</v>
          </cell>
          <cell r="V1524">
            <v>525.04999999999995</v>
          </cell>
        </row>
        <row r="1525">
          <cell r="U1525">
            <v>39023</v>
          </cell>
          <cell r="V1525">
            <v>525.29999999999995</v>
          </cell>
        </row>
        <row r="1526">
          <cell r="U1526">
            <v>39024</v>
          </cell>
          <cell r="V1526">
            <v>525.6</v>
          </cell>
        </row>
        <row r="1527">
          <cell r="U1527">
            <v>39027</v>
          </cell>
          <cell r="V1527">
            <v>524.15</v>
          </cell>
        </row>
        <row r="1528">
          <cell r="U1528">
            <v>39028</v>
          </cell>
          <cell r="V1528">
            <v>523.65</v>
          </cell>
        </row>
        <row r="1529">
          <cell r="U1529">
            <v>39029</v>
          </cell>
          <cell r="V1529">
            <v>524.85</v>
          </cell>
        </row>
        <row r="1530">
          <cell r="U1530">
            <v>39030</v>
          </cell>
          <cell r="V1530">
            <v>524.70000000000005</v>
          </cell>
        </row>
        <row r="1531">
          <cell r="U1531">
            <v>39031</v>
          </cell>
          <cell r="V1531">
            <v>525.46</v>
          </cell>
        </row>
        <row r="1532">
          <cell r="U1532">
            <v>39034</v>
          </cell>
          <cell r="V1532">
            <v>527.15</v>
          </cell>
        </row>
        <row r="1533">
          <cell r="U1533">
            <v>39035</v>
          </cell>
          <cell r="V1533">
            <v>528.35</v>
          </cell>
        </row>
        <row r="1534">
          <cell r="U1534">
            <v>39036</v>
          </cell>
          <cell r="V1534">
            <v>528.41999999999996</v>
          </cell>
        </row>
        <row r="1535">
          <cell r="U1535">
            <v>39037</v>
          </cell>
          <cell r="V1535">
            <v>527.25</v>
          </cell>
        </row>
        <row r="1536">
          <cell r="U1536">
            <v>39038</v>
          </cell>
          <cell r="V1536">
            <v>529.35</v>
          </cell>
        </row>
        <row r="1537">
          <cell r="U1537">
            <v>39041</v>
          </cell>
          <cell r="V1537">
            <v>529.21</v>
          </cell>
        </row>
        <row r="1538">
          <cell r="U1538">
            <v>39042</v>
          </cell>
          <cell r="V1538">
            <v>531.13</v>
          </cell>
        </row>
        <row r="1539">
          <cell r="U1539">
            <v>39043</v>
          </cell>
          <cell r="V1539">
            <v>529.73</v>
          </cell>
        </row>
        <row r="1540">
          <cell r="U1540">
            <v>39044</v>
          </cell>
          <cell r="V1540">
            <v>528.70000000000005</v>
          </cell>
        </row>
        <row r="1541">
          <cell r="U1541">
            <v>39045</v>
          </cell>
          <cell r="V1541">
            <v>529.72</v>
          </cell>
        </row>
        <row r="1542">
          <cell r="U1542">
            <v>39048</v>
          </cell>
          <cell r="V1542">
            <v>529.75</v>
          </cell>
        </row>
        <row r="1543">
          <cell r="U1543">
            <v>39049</v>
          </cell>
          <cell r="V1543">
            <v>530.20000000000005</v>
          </cell>
        </row>
        <row r="1544">
          <cell r="U1544">
            <v>39050</v>
          </cell>
          <cell r="V1544">
            <v>529.15</v>
          </cell>
        </row>
        <row r="1545">
          <cell r="U1545">
            <v>39051</v>
          </cell>
          <cell r="V1545">
            <v>526.57000000000005</v>
          </cell>
        </row>
        <row r="1546">
          <cell r="U1546">
            <v>39052</v>
          </cell>
          <cell r="V1546">
            <v>525.62</v>
          </cell>
        </row>
        <row r="1547">
          <cell r="U1547">
            <v>39055</v>
          </cell>
          <cell r="V1547">
            <v>525.48</v>
          </cell>
        </row>
        <row r="1548">
          <cell r="U1548">
            <v>39056</v>
          </cell>
          <cell r="V1548">
            <v>524.88</v>
          </cell>
        </row>
        <row r="1549">
          <cell r="U1549">
            <v>39057</v>
          </cell>
          <cell r="V1549">
            <v>525.29999999999995</v>
          </cell>
        </row>
        <row r="1550">
          <cell r="U1550">
            <v>39058</v>
          </cell>
          <cell r="V1550">
            <v>525</v>
          </cell>
        </row>
        <row r="1551">
          <cell r="U1551">
            <v>39059</v>
          </cell>
          <cell r="V1551">
            <v>524.87</v>
          </cell>
        </row>
        <row r="1552">
          <cell r="U1552">
            <v>39062</v>
          </cell>
          <cell r="V1552">
            <v>525.37</v>
          </cell>
        </row>
        <row r="1553">
          <cell r="U1553">
            <v>39063</v>
          </cell>
          <cell r="V1553">
            <v>526.83000000000004</v>
          </cell>
        </row>
        <row r="1554">
          <cell r="U1554">
            <v>39064</v>
          </cell>
          <cell r="V1554">
            <v>527.29999999999995</v>
          </cell>
        </row>
        <row r="1555">
          <cell r="U1555">
            <v>39065</v>
          </cell>
          <cell r="V1555">
            <v>526.22</v>
          </cell>
        </row>
        <row r="1556">
          <cell r="U1556">
            <v>39066</v>
          </cell>
          <cell r="V1556">
            <v>525.4</v>
          </cell>
        </row>
        <row r="1557">
          <cell r="U1557">
            <v>39069</v>
          </cell>
          <cell r="V1557">
            <v>525.95000000000005</v>
          </cell>
        </row>
        <row r="1558">
          <cell r="U1558">
            <v>39070</v>
          </cell>
          <cell r="V1558">
            <v>526.88</v>
          </cell>
        </row>
        <row r="1559">
          <cell r="U1559">
            <v>39071</v>
          </cell>
          <cell r="V1559">
            <v>527.45000000000005</v>
          </cell>
        </row>
        <row r="1560">
          <cell r="U1560">
            <v>39072</v>
          </cell>
          <cell r="V1560">
            <v>529.95000000000005</v>
          </cell>
        </row>
        <row r="1561">
          <cell r="U1561">
            <v>39073</v>
          </cell>
          <cell r="V1561">
            <v>531.25</v>
          </cell>
        </row>
        <row r="1562">
          <cell r="U1562">
            <v>39077</v>
          </cell>
          <cell r="V1562">
            <v>533.35</v>
          </cell>
        </row>
        <row r="1563">
          <cell r="U1563">
            <v>39078</v>
          </cell>
          <cell r="V1563">
            <v>535.04999999999995</v>
          </cell>
        </row>
        <row r="1564">
          <cell r="U1564">
            <v>39079</v>
          </cell>
          <cell r="V1564">
            <v>534.79999999999995</v>
          </cell>
        </row>
        <row r="1565">
          <cell r="U1565">
            <v>39080</v>
          </cell>
          <cell r="V1565">
            <v>532.35</v>
          </cell>
        </row>
        <row r="1566">
          <cell r="U1566">
            <v>39084</v>
          </cell>
          <cell r="V1566">
            <v>532.41</v>
          </cell>
        </row>
        <row r="1567">
          <cell r="U1567">
            <v>39085</v>
          </cell>
          <cell r="V1567">
            <v>538.21</v>
          </cell>
        </row>
        <row r="1568">
          <cell r="U1568">
            <v>39086</v>
          </cell>
          <cell r="V1568">
            <v>541.20000000000005</v>
          </cell>
        </row>
        <row r="1569">
          <cell r="U1569">
            <v>39087</v>
          </cell>
          <cell r="V1569">
            <v>541.97</v>
          </cell>
        </row>
        <row r="1570">
          <cell r="U1570">
            <v>39090</v>
          </cell>
          <cell r="V1570">
            <v>543.29999999999995</v>
          </cell>
        </row>
        <row r="1571">
          <cell r="U1571">
            <v>39091</v>
          </cell>
          <cell r="V1571">
            <v>542.29999999999995</v>
          </cell>
        </row>
        <row r="1572">
          <cell r="U1572">
            <v>39092</v>
          </cell>
          <cell r="V1572">
            <v>542.70000000000005</v>
          </cell>
        </row>
        <row r="1573">
          <cell r="U1573">
            <v>39093</v>
          </cell>
          <cell r="V1573">
            <v>536.79999999999995</v>
          </cell>
        </row>
        <row r="1574">
          <cell r="U1574">
            <v>39094</v>
          </cell>
          <cell r="V1574">
            <v>539.33000000000004</v>
          </cell>
        </row>
        <row r="1575">
          <cell r="U1575">
            <v>39097</v>
          </cell>
          <cell r="V1575">
            <v>540.25</v>
          </cell>
        </row>
        <row r="1576">
          <cell r="U1576">
            <v>39098</v>
          </cell>
          <cell r="V1576">
            <v>542.79999999999995</v>
          </cell>
        </row>
        <row r="1577">
          <cell r="U1577">
            <v>39099</v>
          </cell>
          <cell r="V1577">
            <v>542.35</v>
          </cell>
        </row>
        <row r="1578">
          <cell r="U1578">
            <v>39100</v>
          </cell>
          <cell r="V1578">
            <v>541.65</v>
          </cell>
        </row>
        <row r="1579">
          <cell r="U1579">
            <v>39101</v>
          </cell>
          <cell r="V1579">
            <v>540.85</v>
          </cell>
        </row>
        <row r="1580">
          <cell r="U1580">
            <v>39104</v>
          </cell>
          <cell r="V1580">
            <v>539.65</v>
          </cell>
        </row>
        <row r="1581">
          <cell r="U1581">
            <v>39105</v>
          </cell>
          <cell r="V1581">
            <v>540.11</v>
          </cell>
        </row>
        <row r="1582">
          <cell r="U1582">
            <v>39106</v>
          </cell>
          <cell r="V1582">
            <v>539.36</v>
          </cell>
        </row>
        <row r="1583">
          <cell r="U1583">
            <v>39107</v>
          </cell>
          <cell r="V1583">
            <v>539.5</v>
          </cell>
        </row>
        <row r="1584">
          <cell r="U1584">
            <v>39108</v>
          </cell>
          <cell r="V1584">
            <v>543.15</v>
          </cell>
        </row>
        <row r="1585">
          <cell r="U1585">
            <v>39111</v>
          </cell>
          <cell r="V1585">
            <v>544.77</v>
          </cell>
        </row>
        <row r="1586">
          <cell r="U1586">
            <v>39112</v>
          </cell>
          <cell r="V1586">
            <v>543.85</v>
          </cell>
        </row>
        <row r="1587">
          <cell r="U1587">
            <v>39113</v>
          </cell>
          <cell r="V1587">
            <v>544.9</v>
          </cell>
        </row>
        <row r="1588">
          <cell r="U1588">
            <v>39114</v>
          </cell>
          <cell r="V1588">
            <v>544.86</v>
          </cell>
        </row>
        <row r="1589">
          <cell r="U1589">
            <v>39115</v>
          </cell>
          <cell r="V1589">
            <v>547.77</v>
          </cell>
        </row>
        <row r="1590">
          <cell r="U1590">
            <v>39118</v>
          </cell>
          <cell r="V1590">
            <v>547.75</v>
          </cell>
        </row>
        <row r="1591">
          <cell r="U1591">
            <v>39119</v>
          </cell>
          <cell r="V1591">
            <v>548.85</v>
          </cell>
        </row>
        <row r="1592">
          <cell r="U1592">
            <v>39120</v>
          </cell>
          <cell r="V1592">
            <v>548.6</v>
          </cell>
        </row>
        <row r="1593">
          <cell r="U1593">
            <v>39121</v>
          </cell>
          <cell r="V1593">
            <v>547.25</v>
          </cell>
        </row>
        <row r="1594">
          <cell r="U1594">
            <v>39122</v>
          </cell>
          <cell r="V1594">
            <v>544.4</v>
          </cell>
        </row>
        <row r="1595">
          <cell r="U1595">
            <v>39125</v>
          </cell>
          <cell r="V1595">
            <v>546.15</v>
          </cell>
        </row>
        <row r="1596">
          <cell r="U1596">
            <v>39126</v>
          </cell>
          <cell r="V1596">
            <v>543.5</v>
          </cell>
        </row>
        <row r="1597">
          <cell r="U1597">
            <v>39127</v>
          </cell>
          <cell r="V1597">
            <v>539.85</v>
          </cell>
        </row>
        <row r="1598">
          <cell r="U1598">
            <v>39128</v>
          </cell>
          <cell r="V1598">
            <v>539.70000000000005</v>
          </cell>
        </row>
        <row r="1599">
          <cell r="U1599">
            <v>39129</v>
          </cell>
          <cell r="V1599">
            <v>540.9</v>
          </cell>
        </row>
        <row r="1600">
          <cell r="U1600">
            <v>39132</v>
          </cell>
          <cell r="V1600">
            <v>538.73</v>
          </cell>
        </row>
        <row r="1601">
          <cell r="U1601">
            <v>39133</v>
          </cell>
          <cell r="V1601">
            <v>539.41999999999996</v>
          </cell>
        </row>
        <row r="1602">
          <cell r="U1602">
            <v>39134</v>
          </cell>
          <cell r="V1602">
            <v>539.5</v>
          </cell>
        </row>
        <row r="1603">
          <cell r="U1603">
            <v>39135</v>
          </cell>
          <cell r="V1603">
            <v>536.20000000000005</v>
          </cell>
        </row>
        <row r="1604">
          <cell r="U1604">
            <v>39136</v>
          </cell>
          <cell r="V1604">
            <v>536.75</v>
          </cell>
        </row>
        <row r="1605">
          <cell r="U1605">
            <v>39139</v>
          </cell>
          <cell r="V1605">
            <v>534.45000000000005</v>
          </cell>
        </row>
        <row r="1606">
          <cell r="U1606">
            <v>39140</v>
          </cell>
          <cell r="V1606">
            <v>539.35</v>
          </cell>
        </row>
        <row r="1607">
          <cell r="U1607">
            <v>39141</v>
          </cell>
          <cell r="V1607">
            <v>539.54999999999995</v>
          </cell>
        </row>
        <row r="1608">
          <cell r="U1608">
            <v>39142</v>
          </cell>
          <cell r="V1608">
            <v>540.65</v>
          </cell>
        </row>
        <row r="1609">
          <cell r="U1609">
            <v>39143</v>
          </cell>
          <cell r="V1609">
            <v>538.73</v>
          </cell>
        </row>
        <row r="1610">
          <cell r="U1610">
            <v>39146</v>
          </cell>
          <cell r="V1610">
            <v>539.95000000000005</v>
          </cell>
        </row>
        <row r="1611">
          <cell r="U1611">
            <v>39147</v>
          </cell>
          <cell r="V1611">
            <v>538.62</v>
          </cell>
        </row>
        <row r="1612">
          <cell r="U1612">
            <v>39148</v>
          </cell>
          <cell r="V1612">
            <v>537.95000000000005</v>
          </cell>
        </row>
        <row r="1613">
          <cell r="U1613">
            <v>39149</v>
          </cell>
          <cell r="V1613">
            <v>537.75</v>
          </cell>
        </row>
        <row r="1614">
          <cell r="U1614">
            <v>39150</v>
          </cell>
          <cell r="V1614">
            <v>538.55999999999995</v>
          </cell>
        </row>
        <row r="1615">
          <cell r="U1615">
            <v>39153</v>
          </cell>
          <cell r="V1615">
            <v>538.95000000000005</v>
          </cell>
        </row>
        <row r="1616">
          <cell r="U1616">
            <v>39155</v>
          </cell>
          <cell r="V1616">
            <v>539.91999999999996</v>
          </cell>
        </row>
        <row r="1617">
          <cell r="U1617">
            <v>39156</v>
          </cell>
          <cell r="V1617">
            <v>538.98</v>
          </cell>
        </row>
        <row r="1618">
          <cell r="U1618">
            <v>39157</v>
          </cell>
          <cell r="V1618">
            <v>536.92999999999995</v>
          </cell>
        </row>
        <row r="1619">
          <cell r="U1619">
            <v>39160</v>
          </cell>
          <cell r="V1619">
            <v>535.80999999999995</v>
          </cell>
        </row>
        <row r="1620">
          <cell r="U1620">
            <v>39161</v>
          </cell>
          <cell r="V1620">
            <v>536.05999999999995</v>
          </cell>
        </row>
        <row r="1621">
          <cell r="U1621">
            <v>39162</v>
          </cell>
          <cell r="V1621">
            <v>535.65</v>
          </cell>
        </row>
        <row r="1622">
          <cell r="U1622">
            <v>39163</v>
          </cell>
          <cell r="V1622">
            <v>536.79</v>
          </cell>
        </row>
        <row r="1623">
          <cell r="U1623">
            <v>39164</v>
          </cell>
          <cell r="V1623">
            <v>537.97</v>
          </cell>
        </row>
        <row r="1624">
          <cell r="U1624">
            <v>39167</v>
          </cell>
          <cell r="V1624">
            <v>538.53</v>
          </cell>
        </row>
        <row r="1625">
          <cell r="U1625">
            <v>39168</v>
          </cell>
          <cell r="V1625">
            <v>539.41</v>
          </cell>
        </row>
        <row r="1626">
          <cell r="U1626">
            <v>39169</v>
          </cell>
          <cell r="V1626">
            <v>540.21</v>
          </cell>
        </row>
        <row r="1627">
          <cell r="U1627">
            <v>39170</v>
          </cell>
          <cell r="V1627">
            <v>539.28</v>
          </cell>
        </row>
        <row r="1628">
          <cell r="U1628">
            <v>39171</v>
          </cell>
          <cell r="V1628">
            <v>538.97</v>
          </cell>
        </row>
        <row r="1629">
          <cell r="U1629">
            <v>39174</v>
          </cell>
          <cell r="V1629">
            <v>539.87</v>
          </cell>
        </row>
        <row r="1630">
          <cell r="U1630">
            <v>39175</v>
          </cell>
          <cell r="V1630">
            <v>537.46</v>
          </cell>
        </row>
        <row r="1631">
          <cell r="U1631">
            <v>39176</v>
          </cell>
          <cell r="V1631">
            <v>537.77</v>
          </cell>
        </row>
        <row r="1632">
          <cell r="U1632">
            <v>39177</v>
          </cell>
          <cell r="V1632">
            <v>536.53</v>
          </cell>
        </row>
        <row r="1633">
          <cell r="U1633">
            <v>39181</v>
          </cell>
          <cell r="V1633">
            <v>535.14</v>
          </cell>
        </row>
        <row r="1634">
          <cell r="U1634">
            <v>39182</v>
          </cell>
          <cell r="V1634">
            <v>534.67999999999995</v>
          </cell>
        </row>
        <row r="1635">
          <cell r="U1635">
            <v>39183</v>
          </cell>
          <cell r="V1635">
            <v>532.87</v>
          </cell>
        </row>
        <row r="1636">
          <cell r="U1636">
            <v>39184</v>
          </cell>
          <cell r="V1636">
            <v>531.76</v>
          </cell>
        </row>
        <row r="1637">
          <cell r="U1637">
            <v>39185</v>
          </cell>
          <cell r="V1637">
            <v>531.88</v>
          </cell>
        </row>
        <row r="1638">
          <cell r="U1638">
            <v>39188</v>
          </cell>
          <cell r="V1638">
            <v>530.5</v>
          </cell>
        </row>
        <row r="1639">
          <cell r="U1639">
            <v>39189</v>
          </cell>
          <cell r="V1639">
            <v>528.29</v>
          </cell>
        </row>
        <row r="1640">
          <cell r="U1640">
            <v>39190</v>
          </cell>
          <cell r="V1640">
            <v>529.20000000000005</v>
          </cell>
        </row>
        <row r="1641">
          <cell r="U1641">
            <v>39191</v>
          </cell>
          <cell r="V1641">
            <v>528.85</v>
          </cell>
        </row>
        <row r="1642">
          <cell r="U1642">
            <v>39192</v>
          </cell>
          <cell r="V1642">
            <v>527.85</v>
          </cell>
        </row>
        <row r="1643">
          <cell r="U1643">
            <v>39195</v>
          </cell>
          <cell r="V1643">
            <v>528.52</v>
          </cell>
        </row>
        <row r="1644">
          <cell r="U1644">
            <v>39196</v>
          </cell>
          <cell r="V1644">
            <v>528.79999999999995</v>
          </cell>
        </row>
        <row r="1645">
          <cell r="U1645">
            <v>39197</v>
          </cell>
          <cell r="V1645">
            <v>527.71</v>
          </cell>
        </row>
        <row r="1646">
          <cell r="U1646">
            <v>39198</v>
          </cell>
          <cell r="V1646">
            <v>527.35</v>
          </cell>
        </row>
        <row r="1647">
          <cell r="U1647">
            <v>39199</v>
          </cell>
          <cell r="V1647">
            <v>526.26</v>
          </cell>
        </row>
        <row r="1648">
          <cell r="U1648">
            <v>39202</v>
          </cell>
          <cell r="V1648">
            <v>525.66999999999996</v>
          </cell>
        </row>
        <row r="1649">
          <cell r="U1649">
            <v>39203</v>
          </cell>
          <cell r="V1649">
            <v>525.41999999999996</v>
          </cell>
        </row>
        <row r="1650">
          <cell r="U1650">
            <v>39204</v>
          </cell>
          <cell r="V1650">
            <v>524.84</v>
          </cell>
        </row>
        <row r="1651">
          <cell r="U1651">
            <v>39205</v>
          </cell>
          <cell r="V1651">
            <v>522.59</v>
          </cell>
        </row>
        <row r="1652">
          <cell r="U1652">
            <v>39206</v>
          </cell>
          <cell r="V1652">
            <v>520.30999999999995</v>
          </cell>
        </row>
        <row r="1653">
          <cell r="U1653">
            <v>39209</v>
          </cell>
          <cell r="V1653">
            <v>518.04999999999995</v>
          </cell>
        </row>
        <row r="1654">
          <cell r="U1654">
            <v>39210</v>
          </cell>
          <cell r="V1654">
            <v>520.04999999999995</v>
          </cell>
        </row>
        <row r="1655">
          <cell r="U1655">
            <v>39211</v>
          </cell>
          <cell r="V1655">
            <v>517.9</v>
          </cell>
        </row>
        <row r="1656">
          <cell r="U1656">
            <v>39212</v>
          </cell>
          <cell r="V1656">
            <v>519.79</v>
          </cell>
        </row>
        <row r="1657">
          <cell r="U1657">
            <v>39213</v>
          </cell>
          <cell r="V1657">
            <v>517.98</v>
          </cell>
        </row>
        <row r="1658">
          <cell r="U1658">
            <v>39216</v>
          </cell>
          <cell r="V1658">
            <v>519.29999999999995</v>
          </cell>
        </row>
        <row r="1659">
          <cell r="U1659">
            <v>39217</v>
          </cell>
          <cell r="V1659">
            <v>518.04999999999995</v>
          </cell>
        </row>
        <row r="1660">
          <cell r="U1660">
            <v>39218</v>
          </cell>
          <cell r="V1660">
            <v>517.65</v>
          </cell>
        </row>
        <row r="1661">
          <cell r="U1661">
            <v>39219</v>
          </cell>
          <cell r="V1661">
            <v>522</v>
          </cell>
        </row>
        <row r="1662">
          <cell r="U1662">
            <v>39220</v>
          </cell>
          <cell r="V1662">
            <v>520.88</v>
          </cell>
        </row>
        <row r="1663">
          <cell r="U1663">
            <v>39223</v>
          </cell>
          <cell r="V1663">
            <v>521.15</v>
          </cell>
        </row>
        <row r="1664">
          <cell r="U1664">
            <v>39224</v>
          </cell>
          <cell r="V1664">
            <v>525.14</v>
          </cell>
        </row>
        <row r="1665">
          <cell r="U1665">
            <v>39225</v>
          </cell>
          <cell r="V1665">
            <v>523.98</v>
          </cell>
        </row>
        <row r="1666">
          <cell r="U1666">
            <v>39226</v>
          </cell>
          <cell r="V1666">
            <v>525.82000000000005</v>
          </cell>
        </row>
        <row r="1667">
          <cell r="U1667">
            <v>39227</v>
          </cell>
          <cell r="V1667">
            <v>523.73</v>
          </cell>
        </row>
        <row r="1668">
          <cell r="U1668">
            <v>39230</v>
          </cell>
          <cell r="V1668">
            <v>525.72</v>
          </cell>
        </row>
        <row r="1669">
          <cell r="U1669">
            <v>39231</v>
          </cell>
          <cell r="V1669">
            <v>526.61</v>
          </cell>
        </row>
        <row r="1670">
          <cell r="U1670">
            <v>39232</v>
          </cell>
          <cell r="V1670">
            <v>527.4</v>
          </cell>
        </row>
        <row r="1671">
          <cell r="U1671">
            <v>39233</v>
          </cell>
          <cell r="V1671">
            <v>525.36</v>
          </cell>
        </row>
        <row r="1672">
          <cell r="U1672">
            <v>39234</v>
          </cell>
          <cell r="V1672">
            <v>524.55999999999995</v>
          </cell>
        </row>
        <row r="1673">
          <cell r="U1673">
            <v>39237</v>
          </cell>
          <cell r="V1673">
            <v>524.85</v>
          </cell>
        </row>
        <row r="1674">
          <cell r="U1674">
            <v>39238</v>
          </cell>
          <cell r="V1674">
            <v>525.41999999999996</v>
          </cell>
        </row>
        <row r="1675">
          <cell r="U1675">
            <v>39239</v>
          </cell>
          <cell r="V1675">
            <v>527.05999999999995</v>
          </cell>
        </row>
        <row r="1676">
          <cell r="U1676">
            <v>39240</v>
          </cell>
          <cell r="V1676">
            <v>528.54</v>
          </cell>
        </row>
        <row r="1677">
          <cell r="U1677">
            <v>39241</v>
          </cell>
          <cell r="V1677">
            <v>529.15</v>
          </cell>
        </row>
        <row r="1678">
          <cell r="U1678">
            <v>39244</v>
          </cell>
          <cell r="V1678">
            <v>527.24</v>
          </cell>
        </row>
        <row r="1679">
          <cell r="U1679">
            <v>39245</v>
          </cell>
          <cell r="V1679">
            <v>528.41</v>
          </cell>
        </row>
        <row r="1680">
          <cell r="U1680">
            <v>39246</v>
          </cell>
          <cell r="V1680">
            <v>530.17999999999995</v>
          </cell>
        </row>
        <row r="1681">
          <cell r="U1681">
            <v>39247</v>
          </cell>
          <cell r="V1681">
            <v>528.72</v>
          </cell>
        </row>
        <row r="1682">
          <cell r="U1682">
            <v>39248</v>
          </cell>
          <cell r="V1682">
            <v>525.61</v>
          </cell>
        </row>
        <row r="1683">
          <cell r="U1683">
            <v>39251</v>
          </cell>
          <cell r="V1683">
            <v>525.09</v>
          </cell>
        </row>
        <row r="1684">
          <cell r="U1684">
            <v>39252</v>
          </cell>
          <cell r="V1684">
            <v>523.16</v>
          </cell>
        </row>
        <row r="1685">
          <cell r="U1685">
            <v>39253</v>
          </cell>
          <cell r="V1685">
            <v>525.25</v>
          </cell>
        </row>
        <row r="1686">
          <cell r="U1686">
            <v>39254</v>
          </cell>
          <cell r="V1686">
            <v>525.24</v>
          </cell>
        </row>
        <row r="1687">
          <cell r="U1687">
            <v>39255</v>
          </cell>
          <cell r="V1687">
            <v>526.73</v>
          </cell>
        </row>
        <row r="1688">
          <cell r="U1688">
            <v>39258</v>
          </cell>
          <cell r="V1688">
            <v>527.29999999999995</v>
          </cell>
        </row>
        <row r="1689">
          <cell r="U1689">
            <v>39259</v>
          </cell>
          <cell r="V1689">
            <v>528.37</v>
          </cell>
        </row>
        <row r="1690">
          <cell r="U1690">
            <v>39260</v>
          </cell>
          <cell r="V1690">
            <v>529.37</v>
          </cell>
        </row>
        <row r="1691">
          <cell r="U1691">
            <v>39261</v>
          </cell>
          <cell r="V1691">
            <v>527.5</v>
          </cell>
        </row>
        <row r="1692">
          <cell r="U1692">
            <v>39262</v>
          </cell>
          <cell r="V1692">
            <v>527.13</v>
          </cell>
        </row>
        <row r="1693">
          <cell r="U1693">
            <v>39265</v>
          </cell>
          <cell r="V1693">
            <v>527.6</v>
          </cell>
        </row>
        <row r="1694">
          <cell r="U1694">
            <v>39266</v>
          </cell>
          <cell r="V1694">
            <v>525.5</v>
          </cell>
        </row>
        <row r="1695">
          <cell r="U1695">
            <v>39267</v>
          </cell>
          <cell r="V1695">
            <v>523.70000000000005</v>
          </cell>
        </row>
        <row r="1696">
          <cell r="U1696">
            <v>39268</v>
          </cell>
          <cell r="V1696">
            <v>523.55999999999995</v>
          </cell>
        </row>
        <row r="1697">
          <cell r="U1697">
            <v>39269</v>
          </cell>
          <cell r="V1697">
            <v>521.09</v>
          </cell>
        </row>
        <row r="1698">
          <cell r="U1698">
            <v>39272</v>
          </cell>
          <cell r="V1698">
            <v>519.86</v>
          </cell>
        </row>
        <row r="1699">
          <cell r="U1699">
            <v>39273</v>
          </cell>
          <cell r="V1699">
            <v>519.23</v>
          </cell>
        </row>
        <row r="1700">
          <cell r="U1700">
            <v>39274</v>
          </cell>
          <cell r="V1700">
            <v>518.64</v>
          </cell>
        </row>
        <row r="1701">
          <cell r="U1701">
            <v>39275</v>
          </cell>
          <cell r="V1701">
            <v>516.19000000000005</v>
          </cell>
        </row>
        <row r="1702">
          <cell r="U1702">
            <v>39276</v>
          </cell>
          <cell r="V1702">
            <v>515.41999999999996</v>
          </cell>
        </row>
        <row r="1703">
          <cell r="U1703">
            <v>39279</v>
          </cell>
          <cell r="V1703">
            <v>515.35</v>
          </cell>
        </row>
        <row r="1704">
          <cell r="U1704">
            <v>39280</v>
          </cell>
          <cell r="V1704">
            <v>515.70000000000005</v>
          </cell>
        </row>
        <row r="1705">
          <cell r="U1705">
            <v>39281</v>
          </cell>
          <cell r="V1705">
            <v>516.76</v>
          </cell>
        </row>
        <row r="1706">
          <cell r="U1706">
            <v>39282</v>
          </cell>
          <cell r="V1706">
            <v>514.14</v>
          </cell>
        </row>
        <row r="1707">
          <cell r="U1707">
            <v>39283</v>
          </cell>
          <cell r="V1707">
            <v>515.96</v>
          </cell>
        </row>
        <row r="1708">
          <cell r="U1708">
            <v>39286</v>
          </cell>
          <cell r="V1708">
            <v>514.76</v>
          </cell>
        </row>
        <row r="1709">
          <cell r="U1709">
            <v>39287</v>
          </cell>
          <cell r="V1709">
            <v>518.69000000000005</v>
          </cell>
        </row>
        <row r="1710">
          <cell r="U1710">
            <v>39288</v>
          </cell>
          <cell r="V1710">
            <v>520.49</v>
          </cell>
        </row>
        <row r="1711">
          <cell r="U1711">
            <v>39289</v>
          </cell>
          <cell r="V1711">
            <v>524.20000000000005</v>
          </cell>
        </row>
        <row r="1712">
          <cell r="U1712">
            <v>39290</v>
          </cell>
          <cell r="V1712">
            <v>523.96</v>
          </cell>
        </row>
        <row r="1713">
          <cell r="U1713">
            <v>39293</v>
          </cell>
          <cell r="V1713">
            <v>522.61</v>
          </cell>
        </row>
        <row r="1714">
          <cell r="U1714">
            <v>39294</v>
          </cell>
          <cell r="V1714">
            <v>522.08000000000004</v>
          </cell>
        </row>
        <row r="1715">
          <cell r="U1715">
            <v>39295</v>
          </cell>
          <cell r="V1715">
            <v>523.69000000000005</v>
          </cell>
        </row>
        <row r="1716">
          <cell r="U1716">
            <v>39296</v>
          </cell>
          <cell r="V1716">
            <v>521.1</v>
          </cell>
        </row>
        <row r="1717">
          <cell r="U1717">
            <v>39297</v>
          </cell>
          <cell r="V1717">
            <v>521.59</v>
          </cell>
        </row>
        <row r="1718">
          <cell r="U1718">
            <v>39300</v>
          </cell>
          <cell r="V1718">
            <v>523.49</v>
          </cell>
        </row>
        <row r="1719">
          <cell r="U1719">
            <v>39301</v>
          </cell>
          <cell r="V1719">
            <v>520.1</v>
          </cell>
        </row>
        <row r="1720">
          <cell r="U1720">
            <v>39302</v>
          </cell>
          <cell r="V1720">
            <v>518.05999999999995</v>
          </cell>
        </row>
        <row r="1721">
          <cell r="U1721">
            <v>39303</v>
          </cell>
          <cell r="V1721">
            <v>519.23</v>
          </cell>
        </row>
        <row r="1722">
          <cell r="U1722">
            <v>39304</v>
          </cell>
          <cell r="V1722">
            <v>520.57000000000005</v>
          </cell>
        </row>
        <row r="1723">
          <cell r="U1723">
            <v>39307</v>
          </cell>
          <cell r="V1723">
            <v>521.1</v>
          </cell>
        </row>
        <row r="1724">
          <cell r="U1724">
            <v>39308</v>
          </cell>
          <cell r="V1724">
            <v>522.55999999999995</v>
          </cell>
        </row>
        <row r="1725">
          <cell r="U1725">
            <v>39310</v>
          </cell>
          <cell r="V1725">
            <v>528.02</v>
          </cell>
        </row>
        <row r="1726">
          <cell r="U1726">
            <v>39311</v>
          </cell>
          <cell r="V1726">
            <v>523.58000000000004</v>
          </cell>
        </row>
        <row r="1727">
          <cell r="U1727">
            <v>39314</v>
          </cell>
          <cell r="V1727">
            <v>522.78</v>
          </cell>
        </row>
        <row r="1728">
          <cell r="U1728">
            <v>39315</v>
          </cell>
          <cell r="V1728">
            <v>522.96</v>
          </cell>
        </row>
        <row r="1729">
          <cell r="U1729">
            <v>39316</v>
          </cell>
          <cell r="V1729">
            <v>523.35</v>
          </cell>
        </row>
        <row r="1730">
          <cell r="U1730">
            <v>39317</v>
          </cell>
          <cell r="V1730">
            <v>524.98</v>
          </cell>
        </row>
        <row r="1731">
          <cell r="U1731">
            <v>39318</v>
          </cell>
          <cell r="V1731">
            <v>524.12</v>
          </cell>
        </row>
        <row r="1732">
          <cell r="U1732">
            <v>39321</v>
          </cell>
          <cell r="V1732">
            <v>524.28</v>
          </cell>
        </row>
        <row r="1733">
          <cell r="U1733">
            <v>39322</v>
          </cell>
          <cell r="V1733">
            <v>525.52</v>
          </cell>
        </row>
        <row r="1734">
          <cell r="U1734">
            <v>39323</v>
          </cell>
          <cell r="V1734">
            <v>525.08000000000004</v>
          </cell>
        </row>
        <row r="1735">
          <cell r="U1735">
            <v>39324</v>
          </cell>
          <cell r="V1735">
            <v>524.21</v>
          </cell>
        </row>
        <row r="1736">
          <cell r="U1736">
            <v>39325</v>
          </cell>
          <cell r="V1736">
            <v>523.70000000000005</v>
          </cell>
        </row>
        <row r="1737">
          <cell r="U1737">
            <v>39328</v>
          </cell>
          <cell r="V1737">
            <v>523.82000000000005</v>
          </cell>
        </row>
        <row r="1738">
          <cell r="U1738">
            <v>39329</v>
          </cell>
          <cell r="V1738">
            <v>522.85</v>
          </cell>
        </row>
        <row r="1739">
          <cell r="U1739">
            <v>39330</v>
          </cell>
          <cell r="V1739">
            <v>523.4</v>
          </cell>
        </row>
        <row r="1740">
          <cell r="U1740">
            <v>39331</v>
          </cell>
          <cell r="V1740">
            <v>521.53</v>
          </cell>
        </row>
        <row r="1741">
          <cell r="U1741">
            <v>39332</v>
          </cell>
          <cell r="V1741">
            <v>520.22</v>
          </cell>
        </row>
        <row r="1742">
          <cell r="U1742">
            <v>39335</v>
          </cell>
          <cell r="V1742">
            <v>517.84</v>
          </cell>
        </row>
        <row r="1743">
          <cell r="U1743">
            <v>39336</v>
          </cell>
          <cell r="V1743">
            <v>515.99</v>
          </cell>
        </row>
        <row r="1744">
          <cell r="U1744">
            <v>39337</v>
          </cell>
          <cell r="V1744">
            <v>514.9</v>
          </cell>
        </row>
        <row r="1745">
          <cell r="U1745">
            <v>39338</v>
          </cell>
          <cell r="V1745">
            <v>513.28</v>
          </cell>
        </row>
        <row r="1746">
          <cell r="U1746">
            <v>39339</v>
          </cell>
          <cell r="V1746">
            <v>515.04999999999995</v>
          </cell>
        </row>
        <row r="1747">
          <cell r="U1747">
            <v>39342</v>
          </cell>
          <cell r="V1747">
            <v>514.25</v>
          </cell>
        </row>
        <row r="1748">
          <cell r="U1748">
            <v>39343</v>
          </cell>
          <cell r="V1748">
            <v>514.20000000000005</v>
          </cell>
        </row>
        <row r="1749">
          <cell r="U1749">
            <v>39345</v>
          </cell>
          <cell r="V1749">
            <v>511.75</v>
          </cell>
        </row>
        <row r="1750">
          <cell r="U1750">
            <v>39346</v>
          </cell>
          <cell r="V1750">
            <v>513.85</v>
          </cell>
        </row>
        <row r="1751">
          <cell r="U1751">
            <v>39349</v>
          </cell>
          <cell r="V1751">
            <v>512.62</v>
          </cell>
        </row>
        <row r="1752">
          <cell r="U1752">
            <v>39350</v>
          </cell>
          <cell r="V1752">
            <v>513.57000000000005</v>
          </cell>
        </row>
        <row r="1753">
          <cell r="U1753">
            <v>39351</v>
          </cell>
          <cell r="V1753">
            <v>512.04999999999995</v>
          </cell>
        </row>
        <row r="1754">
          <cell r="U1754">
            <v>39352</v>
          </cell>
          <cell r="V1754">
            <v>511.68</v>
          </cell>
        </row>
        <row r="1755">
          <cell r="U1755">
            <v>39353</v>
          </cell>
          <cell r="V1755">
            <v>511.02</v>
          </cell>
        </row>
        <row r="1756">
          <cell r="U1756">
            <v>39356</v>
          </cell>
          <cell r="V1756">
            <v>507.24</v>
          </cell>
        </row>
        <row r="1757">
          <cell r="U1757">
            <v>39357</v>
          </cell>
          <cell r="V1757">
            <v>507.68</v>
          </cell>
        </row>
        <row r="1758">
          <cell r="U1758">
            <v>39358</v>
          </cell>
          <cell r="V1758">
            <v>506.49</v>
          </cell>
        </row>
        <row r="1759">
          <cell r="U1759">
            <v>39359</v>
          </cell>
          <cell r="V1759">
            <v>506.33</v>
          </cell>
        </row>
        <row r="1760">
          <cell r="U1760">
            <v>39360</v>
          </cell>
          <cell r="V1760">
            <v>502.85</v>
          </cell>
        </row>
        <row r="1761">
          <cell r="U1761">
            <v>39363</v>
          </cell>
          <cell r="V1761">
            <v>500.04</v>
          </cell>
        </row>
        <row r="1762">
          <cell r="U1762">
            <v>39364</v>
          </cell>
          <cell r="V1762">
            <v>497.61</v>
          </cell>
        </row>
        <row r="1763">
          <cell r="U1763">
            <v>39365</v>
          </cell>
          <cell r="V1763">
            <v>496.73</v>
          </cell>
        </row>
        <row r="1764">
          <cell r="U1764">
            <v>39366</v>
          </cell>
          <cell r="V1764">
            <v>496</v>
          </cell>
        </row>
        <row r="1765">
          <cell r="U1765">
            <v>39367</v>
          </cell>
          <cell r="V1765">
            <v>496.58</v>
          </cell>
        </row>
        <row r="1766">
          <cell r="U1766">
            <v>39370</v>
          </cell>
          <cell r="V1766">
            <v>495.98</v>
          </cell>
        </row>
        <row r="1767">
          <cell r="U1767">
            <v>39371</v>
          </cell>
          <cell r="V1767">
            <v>500.17</v>
          </cell>
        </row>
        <row r="1768">
          <cell r="U1768">
            <v>39372</v>
          </cell>
          <cell r="V1768">
            <v>501.14</v>
          </cell>
        </row>
        <row r="1769">
          <cell r="U1769">
            <v>39373</v>
          </cell>
          <cell r="V1769">
            <v>501.83</v>
          </cell>
        </row>
        <row r="1770">
          <cell r="U1770">
            <v>39374</v>
          </cell>
          <cell r="V1770">
            <v>501.49</v>
          </cell>
        </row>
        <row r="1771">
          <cell r="U1771">
            <v>39377</v>
          </cell>
          <cell r="V1771">
            <v>504.21</v>
          </cell>
        </row>
        <row r="1772">
          <cell r="U1772">
            <v>39378</v>
          </cell>
          <cell r="V1772">
            <v>503.86</v>
          </cell>
        </row>
        <row r="1773">
          <cell r="U1773">
            <v>39379</v>
          </cell>
          <cell r="V1773">
            <v>504.96</v>
          </cell>
        </row>
        <row r="1774">
          <cell r="U1774">
            <v>39380</v>
          </cell>
          <cell r="V1774">
            <v>496.25</v>
          </cell>
        </row>
        <row r="1775">
          <cell r="U1775">
            <v>39381</v>
          </cell>
          <cell r="V1775">
            <v>496.45</v>
          </cell>
        </row>
        <row r="1776">
          <cell r="U1776">
            <v>39384</v>
          </cell>
          <cell r="V1776">
            <v>494.39</v>
          </cell>
        </row>
        <row r="1777">
          <cell r="U1777">
            <v>39385</v>
          </cell>
          <cell r="V1777">
            <v>494.19</v>
          </cell>
        </row>
        <row r="1778">
          <cell r="U1778">
            <v>39386</v>
          </cell>
          <cell r="V1778">
            <v>494.38</v>
          </cell>
        </row>
        <row r="1779">
          <cell r="U1779">
            <v>39387</v>
          </cell>
          <cell r="V1779">
            <v>495.75</v>
          </cell>
        </row>
        <row r="1780">
          <cell r="U1780">
            <v>39388</v>
          </cell>
          <cell r="V1780">
            <v>497.62</v>
          </cell>
        </row>
        <row r="1781">
          <cell r="U1781">
            <v>39391</v>
          </cell>
          <cell r="V1781">
            <v>500.9</v>
          </cell>
        </row>
        <row r="1782">
          <cell r="U1782">
            <v>39392</v>
          </cell>
          <cell r="V1782">
            <v>502.82</v>
          </cell>
        </row>
        <row r="1783">
          <cell r="U1783">
            <v>39393</v>
          </cell>
          <cell r="V1783">
            <v>503.05</v>
          </cell>
        </row>
        <row r="1784">
          <cell r="U1784">
            <v>39394</v>
          </cell>
          <cell r="V1784">
            <v>504.09</v>
          </cell>
        </row>
        <row r="1785">
          <cell r="U1785">
            <v>39395</v>
          </cell>
          <cell r="V1785">
            <v>506.04</v>
          </cell>
        </row>
        <row r="1786">
          <cell r="U1786">
            <v>39398</v>
          </cell>
          <cell r="V1786">
            <v>507.12</v>
          </cell>
        </row>
        <row r="1787">
          <cell r="U1787">
            <v>39399</v>
          </cell>
          <cell r="V1787">
            <v>507.44</v>
          </cell>
        </row>
        <row r="1788">
          <cell r="U1788">
            <v>39400</v>
          </cell>
          <cell r="V1788">
            <v>505.05</v>
          </cell>
        </row>
        <row r="1789">
          <cell r="U1789">
            <v>39401</v>
          </cell>
          <cell r="V1789">
            <v>506.92</v>
          </cell>
        </row>
        <row r="1790">
          <cell r="U1790">
            <v>39402</v>
          </cell>
          <cell r="V1790">
            <v>507.96</v>
          </cell>
        </row>
        <row r="1791">
          <cell r="U1791">
            <v>39405</v>
          </cell>
          <cell r="V1791">
            <v>509.15</v>
          </cell>
        </row>
        <row r="1792">
          <cell r="U1792">
            <v>39406</v>
          </cell>
          <cell r="V1792">
            <v>509.2</v>
          </cell>
        </row>
        <row r="1793">
          <cell r="U1793">
            <v>39407</v>
          </cell>
          <cell r="V1793">
            <v>513.45000000000005</v>
          </cell>
        </row>
        <row r="1794">
          <cell r="U1794">
            <v>39408</v>
          </cell>
          <cell r="V1794">
            <v>513.29999999999995</v>
          </cell>
        </row>
        <row r="1795">
          <cell r="U1795">
            <v>39409</v>
          </cell>
          <cell r="V1795">
            <v>513.79</v>
          </cell>
        </row>
        <row r="1796">
          <cell r="U1796">
            <v>39412</v>
          </cell>
          <cell r="V1796">
            <v>513.76</v>
          </cell>
        </row>
        <row r="1797">
          <cell r="U1797">
            <v>39413</v>
          </cell>
          <cell r="V1797">
            <v>515.34</v>
          </cell>
        </row>
        <row r="1798">
          <cell r="U1798">
            <v>39414</v>
          </cell>
          <cell r="V1798">
            <v>510.3</v>
          </cell>
        </row>
        <row r="1799">
          <cell r="U1799">
            <v>39415</v>
          </cell>
          <cell r="V1799">
            <v>508.45</v>
          </cell>
        </row>
        <row r="1800">
          <cell r="U1800">
            <v>39416</v>
          </cell>
          <cell r="V1800">
            <v>505.25</v>
          </cell>
        </row>
        <row r="1801">
          <cell r="U1801">
            <v>39419</v>
          </cell>
          <cell r="V1801">
            <v>507.13</v>
          </cell>
        </row>
        <row r="1802">
          <cell r="U1802">
            <v>39420</v>
          </cell>
          <cell r="V1802">
            <v>505.88</v>
          </cell>
        </row>
        <row r="1803">
          <cell r="U1803">
            <v>39421</v>
          </cell>
          <cell r="V1803">
            <v>501.34</v>
          </cell>
        </row>
        <row r="1804">
          <cell r="U1804">
            <v>39422</v>
          </cell>
          <cell r="V1804">
            <v>496.85</v>
          </cell>
        </row>
        <row r="1805">
          <cell r="U1805">
            <v>39423</v>
          </cell>
          <cell r="V1805">
            <v>497.38</v>
          </cell>
        </row>
        <row r="1806">
          <cell r="U1806">
            <v>39426</v>
          </cell>
          <cell r="V1806">
            <v>497.31</v>
          </cell>
        </row>
        <row r="1807">
          <cell r="U1807">
            <v>39427</v>
          </cell>
          <cell r="V1807">
            <v>497</v>
          </cell>
        </row>
        <row r="1808">
          <cell r="U1808">
            <v>39428</v>
          </cell>
          <cell r="V1808">
            <v>497.62</v>
          </cell>
        </row>
        <row r="1809">
          <cell r="U1809">
            <v>39429</v>
          </cell>
          <cell r="V1809">
            <v>500.14</v>
          </cell>
        </row>
        <row r="1810">
          <cell r="U1810">
            <v>39430</v>
          </cell>
          <cell r="V1810">
            <v>498.72</v>
          </cell>
        </row>
        <row r="1811">
          <cell r="U1811">
            <v>39433</v>
          </cell>
          <cell r="V1811">
            <v>500.65</v>
          </cell>
        </row>
        <row r="1812">
          <cell r="U1812">
            <v>39434</v>
          </cell>
          <cell r="V1812">
            <v>499.55</v>
          </cell>
        </row>
        <row r="1813">
          <cell r="U1813">
            <v>39435</v>
          </cell>
          <cell r="V1813">
            <v>498.61</v>
          </cell>
        </row>
        <row r="1814">
          <cell r="U1814">
            <v>39436</v>
          </cell>
          <cell r="V1814">
            <v>496.75</v>
          </cell>
        </row>
        <row r="1815">
          <cell r="U1815">
            <v>39437</v>
          </cell>
          <cell r="V1815">
            <v>496.07</v>
          </cell>
        </row>
        <row r="1816">
          <cell r="U1816">
            <v>39440</v>
          </cell>
          <cell r="V1816">
            <v>495.75</v>
          </cell>
        </row>
        <row r="1817">
          <cell r="U1817">
            <v>39442</v>
          </cell>
          <cell r="V1817">
            <v>494.78</v>
          </cell>
        </row>
        <row r="1818">
          <cell r="U1818">
            <v>39443</v>
          </cell>
          <cell r="V1818">
            <v>495.74</v>
          </cell>
        </row>
        <row r="1819">
          <cell r="U1819">
            <v>39444</v>
          </cell>
          <cell r="V1819">
            <v>497.79</v>
          </cell>
        </row>
        <row r="1820">
          <cell r="U1820">
            <v>39447</v>
          </cell>
          <cell r="V1820">
            <v>497.95</v>
          </cell>
        </row>
        <row r="1821">
          <cell r="U1821">
            <v>39449</v>
          </cell>
          <cell r="V1821">
            <v>497.75</v>
          </cell>
        </row>
        <row r="1822">
          <cell r="U1822">
            <v>39450</v>
          </cell>
          <cell r="V1822">
            <v>496.42</v>
          </cell>
        </row>
        <row r="1823">
          <cell r="U1823">
            <v>39451</v>
          </cell>
          <cell r="V1823">
            <v>495.72</v>
          </cell>
        </row>
        <row r="1824">
          <cell r="U1824">
            <v>39454</v>
          </cell>
          <cell r="V1824">
            <v>493.75</v>
          </cell>
        </row>
        <row r="1825">
          <cell r="U1825">
            <v>39455</v>
          </cell>
          <cell r="V1825">
            <v>489.15</v>
          </cell>
        </row>
        <row r="1826">
          <cell r="U1826">
            <v>39456</v>
          </cell>
          <cell r="V1826">
            <v>486.5</v>
          </cell>
        </row>
        <row r="1827">
          <cell r="U1827">
            <v>39457</v>
          </cell>
          <cell r="V1827">
            <v>483.2</v>
          </cell>
        </row>
        <row r="1828">
          <cell r="U1828">
            <v>39458</v>
          </cell>
          <cell r="V1828">
            <v>476.52</v>
          </cell>
        </row>
        <row r="1829">
          <cell r="U1829">
            <v>39461</v>
          </cell>
          <cell r="V1829">
            <v>471.05</v>
          </cell>
        </row>
        <row r="1830">
          <cell r="U1830">
            <v>39462</v>
          </cell>
          <cell r="V1830">
            <v>473.54</v>
          </cell>
        </row>
        <row r="1831">
          <cell r="U1831">
            <v>39463</v>
          </cell>
          <cell r="V1831">
            <v>478.26</v>
          </cell>
        </row>
        <row r="1832">
          <cell r="U1832">
            <v>39464</v>
          </cell>
          <cell r="V1832">
            <v>476.14</v>
          </cell>
        </row>
        <row r="1833">
          <cell r="U1833">
            <v>39465</v>
          </cell>
          <cell r="V1833">
            <v>476.49</v>
          </cell>
        </row>
        <row r="1834">
          <cell r="U1834">
            <v>39468</v>
          </cell>
          <cell r="V1834">
            <v>485.14</v>
          </cell>
        </row>
        <row r="1835">
          <cell r="U1835">
            <v>39469</v>
          </cell>
          <cell r="V1835">
            <v>478.64</v>
          </cell>
        </row>
        <row r="1836">
          <cell r="U1836">
            <v>39470</v>
          </cell>
          <cell r="V1836">
            <v>477.3</v>
          </cell>
        </row>
        <row r="1837">
          <cell r="U1837">
            <v>39471</v>
          </cell>
          <cell r="V1837">
            <v>470.16</v>
          </cell>
        </row>
        <row r="1838">
          <cell r="U1838">
            <v>39472</v>
          </cell>
          <cell r="V1838">
            <v>468.73</v>
          </cell>
        </row>
        <row r="1839">
          <cell r="U1839">
            <v>39475</v>
          </cell>
          <cell r="V1839">
            <v>467.5</v>
          </cell>
        </row>
        <row r="1840">
          <cell r="U1840">
            <v>39476</v>
          </cell>
          <cell r="V1840">
            <v>464.23</v>
          </cell>
        </row>
        <row r="1841">
          <cell r="U1841">
            <v>39477</v>
          </cell>
          <cell r="V1841">
            <v>465.05</v>
          </cell>
        </row>
        <row r="1842">
          <cell r="U1842">
            <v>39478</v>
          </cell>
          <cell r="V1842">
            <v>465.25</v>
          </cell>
        </row>
        <row r="1843">
          <cell r="U1843">
            <v>39479</v>
          </cell>
          <cell r="V1843">
            <v>468.58</v>
          </cell>
        </row>
        <row r="1844">
          <cell r="U1844">
            <v>39482</v>
          </cell>
          <cell r="V1844">
            <v>466.25</v>
          </cell>
        </row>
        <row r="1845">
          <cell r="U1845">
            <v>39483</v>
          </cell>
          <cell r="V1845">
            <v>472.34</v>
          </cell>
        </row>
        <row r="1846">
          <cell r="U1846">
            <v>39484</v>
          </cell>
          <cell r="V1846">
            <v>474.27</v>
          </cell>
        </row>
        <row r="1847">
          <cell r="U1847">
            <v>39485</v>
          </cell>
          <cell r="V1847">
            <v>475.47</v>
          </cell>
        </row>
        <row r="1848">
          <cell r="U1848">
            <v>39486</v>
          </cell>
          <cell r="V1848">
            <v>471.24</v>
          </cell>
        </row>
        <row r="1849">
          <cell r="U1849">
            <v>39489</v>
          </cell>
          <cell r="V1849">
            <v>468.82</v>
          </cell>
        </row>
        <row r="1850">
          <cell r="U1850">
            <v>39490</v>
          </cell>
          <cell r="V1850">
            <v>465.5</v>
          </cell>
        </row>
        <row r="1851">
          <cell r="U1851">
            <v>39491</v>
          </cell>
          <cell r="V1851">
            <v>466.94</v>
          </cell>
        </row>
        <row r="1852">
          <cell r="U1852">
            <v>39492</v>
          </cell>
          <cell r="V1852">
            <v>464.44</v>
          </cell>
        </row>
        <row r="1853">
          <cell r="U1853">
            <v>39493</v>
          </cell>
          <cell r="V1853">
            <v>464.73</v>
          </cell>
        </row>
        <row r="1854">
          <cell r="U1854">
            <v>39496</v>
          </cell>
          <cell r="V1854">
            <v>462.89</v>
          </cell>
        </row>
        <row r="1855">
          <cell r="U1855">
            <v>39497</v>
          </cell>
          <cell r="V1855">
            <v>464.78</v>
          </cell>
        </row>
        <row r="1856">
          <cell r="U1856">
            <v>39498</v>
          </cell>
          <cell r="V1856">
            <v>469.26</v>
          </cell>
        </row>
        <row r="1857">
          <cell r="U1857">
            <v>39499</v>
          </cell>
          <cell r="V1857">
            <v>465.55</v>
          </cell>
        </row>
        <row r="1858">
          <cell r="U1858">
            <v>39500</v>
          </cell>
          <cell r="V1858">
            <v>465.37</v>
          </cell>
        </row>
        <row r="1859">
          <cell r="U1859">
            <v>39503</v>
          </cell>
          <cell r="V1859">
            <v>466.82</v>
          </cell>
        </row>
        <row r="1860">
          <cell r="U1860">
            <v>39504</v>
          </cell>
          <cell r="V1860">
            <v>465.24</v>
          </cell>
        </row>
        <row r="1861">
          <cell r="U1861">
            <v>39505</v>
          </cell>
          <cell r="V1861">
            <v>462.76</v>
          </cell>
        </row>
        <row r="1862">
          <cell r="U1862">
            <v>39506</v>
          </cell>
          <cell r="V1862">
            <v>456.2</v>
          </cell>
        </row>
        <row r="1863">
          <cell r="U1863">
            <v>39507</v>
          </cell>
          <cell r="V1863">
            <v>454.8</v>
          </cell>
        </row>
        <row r="1864">
          <cell r="U1864">
            <v>39510</v>
          </cell>
          <cell r="V1864">
            <v>454.23</v>
          </cell>
        </row>
        <row r="1865">
          <cell r="U1865">
            <v>39511</v>
          </cell>
          <cell r="V1865">
            <v>454.14</v>
          </cell>
        </row>
        <row r="1866">
          <cell r="U1866">
            <v>39512</v>
          </cell>
          <cell r="V1866">
            <v>447.42</v>
          </cell>
        </row>
        <row r="1867">
          <cell r="U1867">
            <v>39513</v>
          </cell>
          <cell r="V1867">
            <v>445.23</v>
          </cell>
        </row>
        <row r="1868">
          <cell r="U1868">
            <v>39514</v>
          </cell>
          <cell r="V1868">
            <v>443.15</v>
          </cell>
        </row>
        <row r="1869">
          <cell r="U1869">
            <v>39517</v>
          </cell>
          <cell r="V1869">
            <v>439.92</v>
          </cell>
        </row>
        <row r="1870">
          <cell r="U1870">
            <v>39518</v>
          </cell>
          <cell r="V1870">
            <v>429.55</v>
          </cell>
        </row>
        <row r="1871">
          <cell r="U1871">
            <v>39519</v>
          </cell>
          <cell r="V1871">
            <v>431.02</v>
          </cell>
        </row>
        <row r="1872">
          <cell r="U1872">
            <v>39520</v>
          </cell>
          <cell r="V1872">
            <v>432.85</v>
          </cell>
        </row>
        <row r="1873">
          <cell r="U1873">
            <v>39521</v>
          </cell>
          <cell r="V1873">
            <v>438.03</v>
          </cell>
        </row>
        <row r="1874">
          <cell r="U1874">
            <v>39524</v>
          </cell>
          <cell r="V1874">
            <v>434.14</v>
          </cell>
        </row>
        <row r="1875">
          <cell r="U1875">
            <v>39525</v>
          </cell>
          <cell r="V1875">
            <v>431.85</v>
          </cell>
        </row>
        <row r="1876">
          <cell r="U1876">
            <v>39526</v>
          </cell>
          <cell r="V1876">
            <v>438.77</v>
          </cell>
        </row>
        <row r="1877">
          <cell r="U1877">
            <v>39527</v>
          </cell>
          <cell r="V1877">
            <v>449.21</v>
          </cell>
        </row>
        <row r="1878">
          <cell r="U1878">
            <v>39531</v>
          </cell>
          <cell r="V1878">
            <v>454.04</v>
          </cell>
        </row>
        <row r="1879">
          <cell r="U1879">
            <v>39532</v>
          </cell>
          <cell r="V1879">
            <v>450.5</v>
          </cell>
        </row>
        <row r="1880">
          <cell r="U1880">
            <v>39533</v>
          </cell>
          <cell r="V1880">
            <v>443.32</v>
          </cell>
        </row>
        <row r="1881">
          <cell r="U1881">
            <v>39534</v>
          </cell>
          <cell r="V1881">
            <v>438.6</v>
          </cell>
        </row>
        <row r="1882">
          <cell r="U1882">
            <v>39535</v>
          </cell>
          <cell r="V1882">
            <v>440</v>
          </cell>
        </row>
        <row r="1883">
          <cell r="U1883">
            <v>39538</v>
          </cell>
          <cell r="V1883">
            <v>435.24</v>
          </cell>
        </row>
        <row r="1884">
          <cell r="U1884">
            <v>39539</v>
          </cell>
          <cell r="V1884">
            <v>439.5</v>
          </cell>
        </row>
        <row r="1885">
          <cell r="U1885">
            <v>39540</v>
          </cell>
          <cell r="V1885">
            <v>436.66</v>
          </cell>
        </row>
        <row r="1886">
          <cell r="U1886">
            <v>39541</v>
          </cell>
          <cell r="V1886">
            <v>439.02</v>
          </cell>
        </row>
        <row r="1887">
          <cell r="U1887">
            <v>39542</v>
          </cell>
          <cell r="V1887">
            <v>435.75</v>
          </cell>
        </row>
        <row r="1888">
          <cell r="U1888">
            <v>39545</v>
          </cell>
          <cell r="V1888">
            <v>433.37</v>
          </cell>
        </row>
        <row r="1889">
          <cell r="U1889">
            <v>39546</v>
          </cell>
          <cell r="V1889">
            <v>437.04</v>
          </cell>
        </row>
        <row r="1890">
          <cell r="U1890">
            <v>39547</v>
          </cell>
          <cell r="V1890">
            <v>432.8</v>
          </cell>
        </row>
        <row r="1891">
          <cell r="U1891">
            <v>39548</v>
          </cell>
          <cell r="V1891">
            <v>434.05</v>
          </cell>
        </row>
        <row r="1892">
          <cell r="U1892">
            <v>39549</v>
          </cell>
          <cell r="V1892">
            <v>447.18</v>
          </cell>
        </row>
        <row r="1893">
          <cell r="U1893">
            <v>39552</v>
          </cell>
          <cell r="V1893">
            <v>449.72</v>
          </cell>
        </row>
        <row r="1894">
          <cell r="U1894">
            <v>39553</v>
          </cell>
          <cell r="V1894">
            <v>456.17</v>
          </cell>
        </row>
        <row r="1895">
          <cell r="U1895">
            <v>39554</v>
          </cell>
          <cell r="V1895">
            <v>455.89</v>
          </cell>
        </row>
        <row r="1896">
          <cell r="U1896">
            <v>39555</v>
          </cell>
          <cell r="V1896">
            <v>454.95</v>
          </cell>
        </row>
        <row r="1897">
          <cell r="U1897">
            <v>39556</v>
          </cell>
          <cell r="V1897">
            <v>456.35</v>
          </cell>
        </row>
        <row r="1898">
          <cell r="U1898">
            <v>39559</v>
          </cell>
          <cell r="V1898">
            <v>456.55</v>
          </cell>
        </row>
        <row r="1899">
          <cell r="U1899">
            <v>39560</v>
          </cell>
          <cell r="V1899">
            <v>450.88</v>
          </cell>
        </row>
        <row r="1900">
          <cell r="U1900">
            <v>39561</v>
          </cell>
          <cell r="V1900">
            <v>444.88</v>
          </cell>
        </row>
        <row r="1901">
          <cell r="U1901">
            <v>39562</v>
          </cell>
          <cell r="V1901">
            <v>451.31</v>
          </cell>
        </row>
        <row r="1902">
          <cell r="U1902">
            <v>39563</v>
          </cell>
          <cell r="V1902">
            <v>453.27</v>
          </cell>
        </row>
        <row r="1903">
          <cell r="U1903">
            <v>39566</v>
          </cell>
          <cell r="V1903">
            <v>454.11</v>
          </cell>
        </row>
        <row r="1904">
          <cell r="U1904">
            <v>39567</v>
          </cell>
          <cell r="V1904">
            <v>459.64</v>
          </cell>
        </row>
        <row r="1905">
          <cell r="U1905">
            <v>39568</v>
          </cell>
          <cell r="V1905">
            <v>463.58</v>
          </cell>
        </row>
        <row r="1906">
          <cell r="U1906">
            <v>39570</v>
          </cell>
          <cell r="V1906">
            <v>465.87</v>
          </cell>
        </row>
        <row r="1907">
          <cell r="U1907">
            <v>39573</v>
          </cell>
          <cell r="V1907">
            <v>468.1</v>
          </cell>
        </row>
        <row r="1908">
          <cell r="U1908">
            <v>39574</v>
          </cell>
          <cell r="V1908">
            <v>463.7</v>
          </cell>
        </row>
        <row r="1909">
          <cell r="U1909">
            <v>39575</v>
          </cell>
          <cell r="V1909">
            <v>470.59</v>
          </cell>
        </row>
        <row r="1910">
          <cell r="U1910">
            <v>39576</v>
          </cell>
          <cell r="V1910">
            <v>471.89</v>
          </cell>
        </row>
        <row r="1911">
          <cell r="U1911">
            <v>39577</v>
          </cell>
          <cell r="V1911">
            <v>468.54</v>
          </cell>
        </row>
        <row r="1912">
          <cell r="U1912">
            <v>39580</v>
          </cell>
          <cell r="V1912">
            <v>467.34</v>
          </cell>
        </row>
        <row r="1913">
          <cell r="U1913">
            <v>39581</v>
          </cell>
          <cell r="V1913">
            <v>467.2</v>
          </cell>
        </row>
        <row r="1914">
          <cell r="U1914">
            <v>39582</v>
          </cell>
          <cell r="V1914">
            <v>468.53</v>
          </cell>
        </row>
        <row r="1915">
          <cell r="U1915">
            <v>39583</v>
          </cell>
          <cell r="V1915">
            <v>467.02</v>
          </cell>
        </row>
        <row r="1916">
          <cell r="U1916">
            <v>39584</v>
          </cell>
          <cell r="V1916">
            <v>466.67</v>
          </cell>
        </row>
        <row r="1917">
          <cell r="U1917">
            <v>39587</v>
          </cell>
          <cell r="V1917">
            <v>467.77</v>
          </cell>
        </row>
        <row r="1918">
          <cell r="U1918">
            <v>39588</v>
          </cell>
          <cell r="V1918">
            <v>472.65</v>
          </cell>
        </row>
        <row r="1919">
          <cell r="U1919">
            <v>39589</v>
          </cell>
          <cell r="V1919">
            <v>471.95</v>
          </cell>
        </row>
        <row r="1920">
          <cell r="U1920">
            <v>39590</v>
          </cell>
          <cell r="V1920">
            <v>472.03</v>
          </cell>
        </row>
        <row r="1921">
          <cell r="U1921">
            <v>39591</v>
          </cell>
          <cell r="V1921">
            <v>470.75</v>
          </cell>
        </row>
        <row r="1922">
          <cell r="U1922">
            <v>39594</v>
          </cell>
          <cell r="V1922">
            <v>475.8</v>
          </cell>
        </row>
        <row r="1923">
          <cell r="U1923">
            <v>39595</v>
          </cell>
          <cell r="V1923">
            <v>480.38</v>
          </cell>
        </row>
        <row r="1924">
          <cell r="U1924">
            <v>39596</v>
          </cell>
          <cell r="V1924">
            <v>479.84</v>
          </cell>
        </row>
        <row r="1925">
          <cell r="U1925">
            <v>39597</v>
          </cell>
          <cell r="V1925">
            <v>479.76</v>
          </cell>
        </row>
        <row r="1926">
          <cell r="U1926">
            <v>39598</v>
          </cell>
          <cell r="V1926">
            <v>480.35</v>
          </cell>
        </row>
        <row r="1927">
          <cell r="U1927">
            <v>39601</v>
          </cell>
          <cell r="V1927">
            <v>484.5</v>
          </cell>
        </row>
        <row r="1928">
          <cell r="U1928">
            <v>39602</v>
          </cell>
          <cell r="V1928">
            <v>484.77</v>
          </cell>
        </row>
        <row r="1929">
          <cell r="U1929">
            <v>39603</v>
          </cell>
          <cell r="V1929">
            <v>488.5</v>
          </cell>
        </row>
        <row r="1930">
          <cell r="U1930">
            <v>39604</v>
          </cell>
          <cell r="V1930">
            <v>480.51</v>
          </cell>
        </row>
        <row r="1931">
          <cell r="U1931">
            <v>39605</v>
          </cell>
          <cell r="V1931">
            <v>487.08</v>
          </cell>
        </row>
        <row r="1932">
          <cell r="U1932">
            <v>39608</v>
          </cell>
          <cell r="V1932">
            <v>482.9</v>
          </cell>
        </row>
        <row r="1933">
          <cell r="U1933">
            <v>39609</v>
          </cell>
          <cell r="V1933">
            <v>485.05</v>
          </cell>
        </row>
        <row r="1934">
          <cell r="U1934">
            <v>39610</v>
          </cell>
          <cell r="V1934">
            <v>489.38</v>
          </cell>
        </row>
        <row r="1935">
          <cell r="U1935">
            <v>39611</v>
          </cell>
          <cell r="V1935">
            <v>499.83</v>
          </cell>
        </row>
        <row r="1936">
          <cell r="U1936">
            <v>39612</v>
          </cell>
          <cell r="V1936">
            <v>499.12</v>
          </cell>
        </row>
        <row r="1937">
          <cell r="U1937">
            <v>39615</v>
          </cell>
          <cell r="V1937">
            <v>495.2</v>
          </cell>
        </row>
        <row r="1938">
          <cell r="U1938">
            <v>39616</v>
          </cell>
          <cell r="V1938">
            <v>491.56</v>
          </cell>
        </row>
        <row r="1939">
          <cell r="U1939">
            <v>39617</v>
          </cell>
          <cell r="V1939">
            <v>489.11</v>
          </cell>
        </row>
        <row r="1940">
          <cell r="U1940">
            <v>39618</v>
          </cell>
          <cell r="V1940">
            <v>490.5</v>
          </cell>
        </row>
        <row r="1941">
          <cell r="U1941">
            <v>39619</v>
          </cell>
          <cell r="V1941">
            <v>495.95</v>
          </cell>
        </row>
        <row r="1942">
          <cell r="U1942">
            <v>39622</v>
          </cell>
          <cell r="V1942">
            <v>501.47</v>
          </cell>
        </row>
        <row r="1943">
          <cell r="U1943">
            <v>39623</v>
          </cell>
          <cell r="V1943">
            <v>504.99</v>
          </cell>
        </row>
        <row r="1944">
          <cell r="U1944">
            <v>39624</v>
          </cell>
          <cell r="V1944">
            <v>507.73</v>
          </cell>
        </row>
        <row r="1945">
          <cell r="U1945">
            <v>39625</v>
          </cell>
          <cell r="V1945">
            <v>512.79</v>
          </cell>
        </row>
        <row r="1946">
          <cell r="U1946">
            <v>39626</v>
          </cell>
          <cell r="V1946">
            <v>522.02</v>
          </cell>
        </row>
        <row r="1947">
          <cell r="U1947">
            <v>39629</v>
          </cell>
          <cell r="V1947">
            <v>527.89</v>
          </cell>
        </row>
        <row r="1948">
          <cell r="U1948">
            <v>39630</v>
          </cell>
          <cell r="V1948">
            <v>525.76</v>
          </cell>
        </row>
        <row r="1949">
          <cell r="U1949">
            <v>39631</v>
          </cell>
          <cell r="V1949">
            <v>516.84</v>
          </cell>
        </row>
        <row r="1950">
          <cell r="U1950">
            <v>39632</v>
          </cell>
          <cell r="V1950">
            <v>509.23</v>
          </cell>
        </row>
        <row r="1951">
          <cell r="U1951">
            <v>39633</v>
          </cell>
          <cell r="V1951">
            <v>511.92</v>
          </cell>
        </row>
        <row r="1952">
          <cell r="U1952">
            <v>39636</v>
          </cell>
          <cell r="V1952">
            <v>508.43</v>
          </cell>
        </row>
        <row r="1953">
          <cell r="U1953">
            <v>39637</v>
          </cell>
          <cell r="V1953">
            <v>504.06</v>
          </cell>
        </row>
        <row r="1954">
          <cell r="U1954">
            <v>39638</v>
          </cell>
          <cell r="V1954">
            <v>503.02</v>
          </cell>
        </row>
        <row r="1955">
          <cell r="U1955">
            <v>39639</v>
          </cell>
          <cell r="V1955">
            <v>500.16</v>
          </cell>
        </row>
        <row r="1956">
          <cell r="U1956">
            <v>39640</v>
          </cell>
          <cell r="V1956">
            <v>502.06</v>
          </cell>
        </row>
        <row r="1957">
          <cell r="U1957">
            <v>39643</v>
          </cell>
          <cell r="V1957">
            <v>496.71</v>
          </cell>
        </row>
        <row r="1958">
          <cell r="U1958">
            <v>39644</v>
          </cell>
          <cell r="V1958">
            <v>492.96</v>
          </cell>
        </row>
        <row r="1959">
          <cell r="U1959">
            <v>39645</v>
          </cell>
          <cell r="V1959">
            <v>491.2</v>
          </cell>
        </row>
        <row r="1960">
          <cell r="U1960">
            <v>39646</v>
          </cell>
          <cell r="V1960">
            <v>492.06</v>
          </cell>
        </row>
        <row r="1961">
          <cell r="U1961">
            <v>39647</v>
          </cell>
          <cell r="V1961">
            <v>496.06</v>
          </cell>
        </row>
        <row r="1962">
          <cell r="U1962">
            <v>39650</v>
          </cell>
          <cell r="V1962">
            <v>490.74</v>
          </cell>
        </row>
        <row r="1963">
          <cell r="U1963">
            <v>39651</v>
          </cell>
          <cell r="V1963">
            <v>492.38</v>
          </cell>
        </row>
        <row r="1964">
          <cell r="U1964">
            <v>39652</v>
          </cell>
          <cell r="V1964">
            <v>495.1</v>
          </cell>
        </row>
        <row r="1965">
          <cell r="U1965">
            <v>39653</v>
          </cell>
          <cell r="V1965">
            <v>493.31</v>
          </cell>
        </row>
        <row r="1966">
          <cell r="U1966">
            <v>39654</v>
          </cell>
          <cell r="V1966">
            <v>491.04</v>
          </cell>
        </row>
        <row r="1967">
          <cell r="U1967">
            <v>39657</v>
          </cell>
          <cell r="V1967">
            <v>494.55</v>
          </cell>
        </row>
        <row r="1968">
          <cell r="U1968">
            <v>39658</v>
          </cell>
          <cell r="V1968">
            <v>496.47</v>
          </cell>
        </row>
        <row r="1969">
          <cell r="U1969">
            <v>39659</v>
          </cell>
          <cell r="V1969">
            <v>507.62</v>
          </cell>
        </row>
        <row r="1970">
          <cell r="U1970">
            <v>39660</v>
          </cell>
          <cell r="V1970">
            <v>505.1</v>
          </cell>
        </row>
        <row r="1971">
          <cell r="U1971">
            <v>39661</v>
          </cell>
          <cell r="V1971">
            <v>505.5</v>
          </cell>
        </row>
        <row r="1972">
          <cell r="U1972">
            <v>39664</v>
          </cell>
          <cell r="V1972">
            <v>510.7</v>
          </cell>
        </row>
        <row r="1973">
          <cell r="U1973">
            <v>39665</v>
          </cell>
          <cell r="V1973">
            <v>512.75</v>
          </cell>
        </row>
        <row r="1974">
          <cell r="U1974">
            <v>39666</v>
          </cell>
          <cell r="V1974">
            <v>513.66999999999996</v>
          </cell>
        </row>
        <row r="1975">
          <cell r="U1975">
            <v>39667</v>
          </cell>
          <cell r="V1975">
            <v>511.03</v>
          </cell>
        </row>
        <row r="1976">
          <cell r="U1976">
            <v>39668</v>
          </cell>
          <cell r="V1976">
            <v>516.85</v>
          </cell>
        </row>
        <row r="1977">
          <cell r="U1977">
            <v>39671</v>
          </cell>
          <cell r="V1977">
            <v>521.59</v>
          </cell>
        </row>
        <row r="1978">
          <cell r="U1978">
            <v>39672</v>
          </cell>
          <cell r="V1978">
            <v>519.54999999999995</v>
          </cell>
        </row>
        <row r="1979">
          <cell r="U1979">
            <v>39673</v>
          </cell>
          <cell r="V1979">
            <v>515.75</v>
          </cell>
        </row>
        <row r="1980">
          <cell r="U1980">
            <v>39674</v>
          </cell>
          <cell r="V1980">
            <v>515.25</v>
          </cell>
        </row>
        <row r="1981">
          <cell r="U1981">
            <v>39678</v>
          </cell>
          <cell r="V1981">
            <v>519.66</v>
          </cell>
        </row>
        <row r="1982">
          <cell r="U1982">
            <v>39679</v>
          </cell>
          <cell r="V1982">
            <v>521.21</v>
          </cell>
        </row>
        <row r="1983">
          <cell r="U1983">
            <v>39680</v>
          </cell>
          <cell r="V1983">
            <v>522.62</v>
          </cell>
        </row>
        <row r="1984">
          <cell r="U1984">
            <v>39681</v>
          </cell>
          <cell r="V1984">
            <v>519.95000000000005</v>
          </cell>
        </row>
        <row r="1985">
          <cell r="U1985">
            <v>39682</v>
          </cell>
          <cell r="V1985">
            <v>519.91</v>
          </cell>
        </row>
        <row r="1986">
          <cell r="U1986">
            <v>39685</v>
          </cell>
          <cell r="V1986">
            <v>522</v>
          </cell>
        </row>
        <row r="1987">
          <cell r="U1987">
            <v>39686</v>
          </cell>
          <cell r="V1987">
            <v>522.91</v>
          </cell>
        </row>
        <row r="1988">
          <cell r="U1988">
            <v>39687</v>
          </cell>
          <cell r="V1988">
            <v>519.82000000000005</v>
          </cell>
        </row>
        <row r="1989">
          <cell r="U1989">
            <v>39688</v>
          </cell>
          <cell r="V1989">
            <v>514.73</v>
          </cell>
        </row>
        <row r="1990">
          <cell r="U1990">
            <v>39689</v>
          </cell>
          <cell r="V1990">
            <v>513.13</v>
          </cell>
        </row>
        <row r="1991">
          <cell r="U1991">
            <v>39692</v>
          </cell>
          <cell r="V1991">
            <v>514.45000000000005</v>
          </cell>
        </row>
        <row r="1992">
          <cell r="U1992">
            <v>39693</v>
          </cell>
          <cell r="V1992">
            <v>516.44000000000005</v>
          </cell>
        </row>
        <row r="1993">
          <cell r="U1993">
            <v>39694</v>
          </cell>
          <cell r="V1993">
            <v>515.26</v>
          </cell>
        </row>
        <row r="1994">
          <cell r="U1994">
            <v>39695</v>
          </cell>
          <cell r="V1994">
            <v>515.67999999999995</v>
          </cell>
        </row>
        <row r="1995">
          <cell r="U1995">
            <v>39696</v>
          </cell>
          <cell r="V1995">
            <v>524.58000000000004</v>
          </cell>
        </row>
        <row r="1996">
          <cell r="U1996">
            <v>39699</v>
          </cell>
          <cell r="V1996">
            <v>527.54999999999995</v>
          </cell>
        </row>
        <row r="1997">
          <cell r="U1997">
            <v>39700</v>
          </cell>
          <cell r="V1997">
            <v>529.76</v>
          </cell>
        </row>
        <row r="1998">
          <cell r="U1998">
            <v>39701</v>
          </cell>
          <cell r="V1998">
            <v>529.28</v>
          </cell>
        </row>
        <row r="1999">
          <cell r="U1999">
            <v>39702</v>
          </cell>
          <cell r="V1999">
            <v>530.03</v>
          </cell>
        </row>
        <row r="2000">
          <cell r="U2000">
            <v>39703</v>
          </cell>
          <cell r="V2000">
            <v>529.63</v>
          </cell>
        </row>
        <row r="2001">
          <cell r="U2001">
            <v>39706</v>
          </cell>
          <cell r="V2001">
            <v>532.75</v>
          </cell>
        </row>
        <row r="2002">
          <cell r="U2002">
            <v>39707</v>
          </cell>
          <cell r="V2002">
            <v>541.83000000000004</v>
          </cell>
        </row>
        <row r="2003">
          <cell r="U2003">
            <v>39708</v>
          </cell>
          <cell r="V2003">
            <v>547.59</v>
          </cell>
        </row>
        <row r="2004">
          <cell r="U2004">
            <v>39713</v>
          </cell>
          <cell r="V2004">
            <v>530.88</v>
          </cell>
        </row>
        <row r="2005">
          <cell r="U2005">
            <v>39714</v>
          </cell>
          <cell r="V2005">
            <v>536.71</v>
          </cell>
        </row>
        <row r="2006">
          <cell r="U2006">
            <v>39715</v>
          </cell>
          <cell r="V2006">
            <v>542.17999999999995</v>
          </cell>
        </row>
        <row r="2007">
          <cell r="U2007">
            <v>39716</v>
          </cell>
          <cell r="V2007">
            <v>536.14</v>
          </cell>
        </row>
        <row r="2008">
          <cell r="U2008">
            <v>39717</v>
          </cell>
          <cell r="V2008">
            <v>540</v>
          </cell>
        </row>
        <row r="2009">
          <cell r="U2009">
            <v>39720</v>
          </cell>
          <cell r="V2009">
            <v>551.35</v>
          </cell>
        </row>
        <row r="2010">
          <cell r="U2010">
            <v>39721</v>
          </cell>
          <cell r="V2010">
            <v>552.11</v>
          </cell>
        </row>
        <row r="2011">
          <cell r="U2011">
            <v>39722</v>
          </cell>
          <cell r="V2011">
            <v>559.45000000000005</v>
          </cell>
        </row>
        <row r="2012">
          <cell r="U2012">
            <v>39723</v>
          </cell>
          <cell r="V2012">
            <v>569.38</v>
          </cell>
        </row>
        <row r="2013">
          <cell r="U2013">
            <v>39724</v>
          </cell>
          <cell r="V2013">
            <v>570.86</v>
          </cell>
        </row>
        <row r="2014">
          <cell r="U2014">
            <v>39727</v>
          </cell>
          <cell r="V2014">
            <v>587.88</v>
          </cell>
        </row>
        <row r="2015">
          <cell r="U2015">
            <v>39728</v>
          </cell>
          <cell r="V2015">
            <v>594.84</v>
          </cell>
        </row>
        <row r="2016">
          <cell r="U2016">
            <v>39729</v>
          </cell>
          <cell r="V2016">
            <v>614.77</v>
          </cell>
        </row>
        <row r="2017">
          <cell r="U2017">
            <v>39730</v>
          </cell>
          <cell r="V2017">
            <v>611.16999999999996</v>
          </cell>
        </row>
        <row r="2018">
          <cell r="U2018">
            <v>39731</v>
          </cell>
          <cell r="V2018">
            <v>638.25</v>
          </cell>
        </row>
        <row r="2019">
          <cell r="U2019">
            <v>39734</v>
          </cell>
          <cell r="V2019">
            <v>616.55999999999995</v>
          </cell>
        </row>
        <row r="2020">
          <cell r="U2020">
            <v>39735</v>
          </cell>
          <cell r="V2020">
            <v>606.58000000000004</v>
          </cell>
        </row>
        <row r="2021">
          <cell r="U2021">
            <v>39736</v>
          </cell>
          <cell r="V2021">
            <v>628.16</v>
          </cell>
        </row>
        <row r="2022">
          <cell r="U2022">
            <v>39737</v>
          </cell>
          <cell r="V2022">
            <v>627.02</v>
          </cell>
        </row>
        <row r="2023">
          <cell r="U2023">
            <v>39738</v>
          </cell>
          <cell r="V2023">
            <v>617.51</v>
          </cell>
        </row>
        <row r="2024">
          <cell r="U2024">
            <v>39741</v>
          </cell>
          <cell r="V2024">
            <v>612.75</v>
          </cell>
        </row>
        <row r="2025">
          <cell r="U2025">
            <v>39742</v>
          </cell>
          <cell r="V2025">
            <v>627.92999999999995</v>
          </cell>
        </row>
        <row r="2026">
          <cell r="U2026">
            <v>39743</v>
          </cell>
          <cell r="V2026">
            <v>642.49</v>
          </cell>
        </row>
        <row r="2027">
          <cell r="U2027">
            <v>39744</v>
          </cell>
          <cell r="V2027">
            <v>648.67999999999995</v>
          </cell>
        </row>
        <row r="2028">
          <cell r="U2028">
            <v>39745</v>
          </cell>
          <cell r="V2028">
            <v>670.69</v>
          </cell>
        </row>
        <row r="2029">
          <cell r="U2029">
            <v>39748</v>
          </cell>
          <cell r="V2029">
            <v>676.25</v>
          </cell>
        </row>
        <row r="2030">
          <cell r="U2030">
            <v>39749</v>
          </cell>
          <cell r="V2030">
            <v>675.35</v>
          </cell>
        </row>
        <row r="2031">
          <cell r="U2031">
            <v>39750</v>
          </cell>
          <cell r="V2031">
            <v>668.24</v>
          </cell>
        </row>
        <row r="2032">
          <cell r="U2032">
            <v>39751</v>
          </cell>
          <cell r="V2032">
            <v>671</v>
          </cell>
        </row>
        <row r="2033">
          <cell r="U2033">
            <v>39752</v>
          </cell>
          <cell r="V2033">
            <v>670.75</v>
          </cell>
        </row>
        <row r="2034">
          <cell r="U2034">
            <v>39755</v>
          </cell>
          <cell r="V2034">
            <v>663.24</v>
          </cell>
        </row>
        <row r="2035">
          <cell r="U2035">
            <v>39756</v>
          </cell>
          <cell r="V2035">
            <v>646</v>
          </cell>
        </row>
        <row r="2036">
          <cell r="U2036">
            <v>39757</v>
          </cell>
          <cell r="V2036">
            <v>632.44000000000005</v>
          </cell>
        </row>
        <row r="2037">
          <cell r="U2037">
            <v>39758</v>
          </cell>
          <cell r="V2037">
            <v>636.38</v>
          </cell>
        </row>
        <row r="2038">
          <cell r="U2038">
            <v>39759</v>
          </cell>
          <cell r="V2038">
            <v>637.03</v>
          </cell>
        </row>
        <row r="2039">
          <cell r="U2039">
            <v>39762</v>
          </cell>
          <cell r="V2039">
            <v>629.04999999999995</v>
          </cell>
        </row>
        <row r="2040">
          <cell r="U2040">
            <v>39763</v>
          </cell>
          <cell r="V2040">
            <v>644.36</v>
          </cell>
        </row>
        <row r="2041">
          <cell r="U2041">
            <v>39764</v>
          </cell>
          <cell r="V2041">
            <v>642.75</v>
          </cell>
        </row>
        <row r="2042">
          <cell r="U2042">
            <v>39765</v>
          </cell>
          <cell r="V2042">
            <v>641.07000000000005</v>
          </cell>
        </row>
        <row r="2043">
          <cell r="U2043">
            <v>39766</v>
          </cell>
          <cell r="V2043">
            <v>638.27</v>
          </cell>
        </row>
        <row r="2044">
          <cell r="U2044">
            <v>39769</v>
          </cell>
          <cell r="V2044">
            <v>641.25</v>
          </cell>
        </row>
        <row r="2045">
          <cell r="U2045">
            <v>39770</v>
          </cell>
          <cell r="V2045">
            <v>647.79999999999995</v>
          </cell>
        </row>
        <row r="2046">
          <cell r="U2046">
            <v>39771</v>
          </cell>
          <cell r="V2046">
            <v>657.9</v>
          </cell>
        </row>
        <row r="2047">
          <cell r="U2047">
            <v>39772</v>
          </cell>
          <cell r="V2047">
            <v>661.6</v>
          </cell>
        </row>
        <row r="2048">
          <cell r="U2048">
            <v>39773</v>
          </cell>
          <cell r="V2048">
            <v>682.75</v>
          </cell>
        </row>
        <row r="2049">
          <cell r="U2049">
            <v>39776</v>
          </cell>
          <cell r="V2049">
            <v>675.27</v>
          </cell>
        </row>
        <row r="2050">
          <cell r="U2050">
            <v>39777</v>
          </cell>
          <cell r="V2050">
            <v>677.78</v>
          </cell>
        </row>
        <row r="2051">
          <cell r="U2051">
            <v>39778</v>
          </cell>
          <cell r="V2051">
            <v>660.15</v>
          </cell>
        </row>
        <row r="2052">
          <cell r="U2052">
            <v>39779</v>
          </cell>
          <cell r="V2052">
            <v>662</v>
          </cell>
        </row>
        <row r="2053">
          <cell r="U2053">
            <v>39780</v>
          </cell>
          <cell r="V2053">
            <v>661.65</v>
          </cell>
        </row>
        <row r="2054">
          <cell r="U2054">
            <v>39783</v>
          </cell>
          <cell r="V2054">
            <v>666.05</v>
          </cell>
        </row>
        <row r="2055">
          <cell r="U2055">
            <v>39784</v>
          </cell>
          <cell r="V2055">
            <v>670.77</v>
          </cell>
        </row>
        <row r="2056">
          <cell r="U2056">
            <v>39785</v>
          </cell>
          <cell r="V2056">
            <v>674.83</v>
          </cell>
        </row>
        <row r="2057">
          <cell r="U2057">
            <v>39786</v>
          </cell>
          <cell r="V2057">
            <v>669.77</v>
          </cell>
        </row>
        <row r="2058">
          <cell r="U2058">
            <v>39787</v>
          </cell>
          <cell r="V2058">
            <v>672</v>
          </cell>
        </row>
        <row r="2059">
          <cell r="U2059">
            <v>39790</v>
          </cell>
          <cell r="V2059">
            <v>673.5</v>
          </cell>
        </row>
        <row r="2060">
          <cell r="U2060">
            <v>39791</v>
          </cell>
          <cell r="V2060">
            <v>666.48</v>
          </cell>
        </row>
        <row r="2061">
          <cell r="U2061">
            <v>39792</v>
          </cell>
          <cell r="V2061">
            <v>663.25</v>
          </cell>
        </row>
        <row r="2062">
          <cell r="U2062">
            <v>39793</v>
          </cell>
          <cell r="V2062">
            <v>657.35</v>
          </cell>
        </row>
        <row r="2063">
          <cell r="U2063">
            <v>39794</v>
          </cell>
          <cell r="V2063">
            <v>648.25</v>
          </cell>
        </row>
        <row r="2064">
          <cell r="U2064">
            <v>39797</v>
          </cell>
          <cell r="V2064">
            <v>643.95000000000005</v>
          </cell>
        </row>
        <row r="2065">
          <cell r="U2065">
            <v>39798</v>
          </cell>
          <cell r="V2065">
            <v>639.86</v>
          </cell>
        </row>
        <row r="2066">
          <cell r="U2066">
            <v>39799</v>
          </cell>
          <cell r="V2066">
            <v>635.38</v>
          </cell>
        </row>
        <row r="2067">
          <cell r="U2067">
            <v>39800</v>
          </cell>
          <cell r="V2067">
            <v>632.98</v>
          </cell>
        </row>
        <row r="2068">
          <cell r="U2068">
            <v>39801</v>
          </cell>
          <cell r="V2068">
            <v>635.75</v>
          </cell>
        </row>
        <row r="2069">
          <cell r="U2069">
            <v>39804</v>
          </cell>
          <cell r="V2069">
            <v>632</v>
          </cell>
        </row>
        <row r="2070">
          <cell r="U2070">
            <v>39805</v>
          </cell>
          <cell r="V2070">
            <v>626.79999999999995</v>
          </cell>
        </row>
        <row r="2071">
          <cell r="U2071">
            <v>39806</v>
          </cell>
          <cell r="V2071">
            <v>625.25</v>
          </cell>
        </row>
        <row r="2072">
          <cell r="U2072">
            <v>39808</v>
          </cell>
          <cell r="V2072">
            <v>629.25</v>
          </cell>
        </row>
        <row r="2073">
          <cell r="U2073">
            <v>39811</v>
          </cell>
          <cell r="V2073">
            <v>636.75</v>
          </cell>
        </row>
        <row r="2074">
          <cell r="U2074">
            <v>39812</v>
          </cell>
          <cell r="V2074">
            <v>642.25</v>
          </cell>
        </row>
        <row r="2075">
          <cell r="U2075">
            <v>39813</v>
          </cell>
          <cell r="V2075">
            <v>638.5</v>
          </cell>
        </row>
        <row r="2076">
          <cell r="U2076">
            <v>39815</v>
          </cell>
          <cell r="V2076">
            <v>641.14</v>
          </cell>
        </row>
        <row r="2077">
          <cell r="U2077">
            <v>39818</v>
          </cell>
          <cell r="V2077">
            <v>635.63</v>
          </cell>
        </row>
        <row r="2078">
          <cell r="U2078">
            <v>39819</v>
          </cell>
          <cell r="V2078">
            <v>630.5</v>
          </cell>
        </row>
        <row r="2079">
          <cell r="U2079">
            <v>39820</v>
          </cell>
          <cell r="V2079">
            <v>630.35</v>
          </cell>
        </row>
        <row r="2080">
          <cell r="U2080">
            <v>39821</v>
          </cell>
          <cell r="V2080">
            <v>626.75</v>
          </cell>
        </row>
        <row r="2081">
          <cell r="U2081">
            <v>39822</v>
          </cell>
          <cell r="V2081">
            <v>615.48</v>
          </cell>
        </row>
        <row r="2082">
          <cell r="U2082">
            <v>39825</v>
          </cell>
          <cell r="V2082">
            <v>617.62</v>
          </cell>
        </row>
        <row r="2083">
          <cell r="U2083">
            <v>39826</v>
          </cell>
          <cell r="V2083">
            <v>615.77</v>
          </cell>
        </row>
        <row r="2084">
          <cell r="U2084">
            <v>39827</v>
          </cell>
          <cell r="V2084">
            <v>622.25</v>
          </cell>
        </row>
        <row r="2085">
          <cell r="U2085">
            <v>39828</v>
          </cell>
          <cell r="V2085">
            <v>626.75</v>
          </cell>
        </row>
        <row r="2086">
          <cell r="U2086">
            <v>39829</v>
          </cell>
          <cell r="V2086">
            <v>619.95000000000005</v>
          </cell>
        </row>
        <row r="2087">
          <cell r="U2087">
            <v>39832</v>
          </cell>
          <cell r="V2087">
            <v>623.79999999999995</v>
          </cell>
        </row>
        <row r="2088">
          <cell r="U2088">
            <v>39833</v>
          </cell>
          <cell r="V2088">
            <v>626.75</v>
          </cell>
        </row>
        <row r="2089">
          <cell r="U2089">
            <v>39834</v>
          </cell>
          <cell r="V2089">
            <v>622.15</v>
          </cell>
        </row>
        <row r="2090">
          <cell r="U2090">
            <v>39835</v>
          </cell>
          <cell r="V2090">
            <v>620.54999999999995</v>
          </cell>
        </row>
        <row r="2091">
          <cell r="U2091">
            <v>39836</v>
          </cell>
          <cell r="V2091">
            <v>620.75</v>
          </cell>
        </row>
        <row r="2092">
          <cell r="U2092">
            <v>39839</v>
          </cell>
          <cell r="V2092">
            <v>617.65</v>
          </cell>
        </row>
        <row r="2093">
          <cell r="U2093">
            <v>39840</v>
          </cell>
          <cell r="V2093">
            <v>614.54999999999995</v>
          </cell>
        </row>
        <row r="2094">
          <cell r="U2094">
            <v>39841</v>
          </cell>
          <cell r="V2094">
            <v>612.25</v>
          </cell>
        </row>
        <row r="2095">
          <cell r="U2095">
            <v>39842</v>
          </cell>
          <cell r="V2095">
            <v>612.95000000000005</v>
          </cell>
        </row>
        <row r="2096">
          <cell r="U2096">
            <v>39843</v>
          </cell>
          <cell r="V2096">
            <v>616.85</v>
          </cell>
        </row>
        <row r="2097">
          <cell r="U2097">
            <v>39846</v>
          </cell>
          <cell r="V2097">
            <v>626.25</v>
          </cell>
        </row>
        <row r="2098">
          <cell r="U2098">
            <v>39847</v>
          </cell>
          <cell r="V2098">
            <v>620.95000000000005</v>
          </cell>
        </row>
        <row r="2099">
          <cell r="U2099">
            <v>39848</v>
          </cell>
          <cell r="V2099">
            <v>617.85</v>
          </cell>
        </row>
        <row r="2100">
          <cell r="U2100">
            <v>39849</v>
          </cell>
          <cell r="V2100">
            <v>620.48</v>
          </cell>
        </row>
        <row r="2101">
          <cell r="U2101">
            <v>39850</v>
          </cell>
          <cell r="V2101">
            <v>616.54999999999995</v>
          </cell>
        </row>
        <row r="2102">
          <cell r="U2102">
            <v>39853</v>
          </cell>
          <cell r="V2102">
            <v>609.25</v>
          </cell>
        </row>
        <row r="2103">
          <cell r="U2103">
            <v>39854</v>
          </cell>
          <cell r="V2103">
            <v>605.25</v>
          </cell>
        </row>
        <row r="2104">
          <cell r="U2104">
            <v>39855</v>
          </cell>
          <cell r="V2104">
            <v>598.25</v>
          </cell>
        </row>
        <row r="2105">
          <cell r="U2105">
            <v>39856</v>
          </cell>
          <cell r="V2105">
            <v>592.5</v>
          </cell>
        </row>
        <row r="2106">
          <cell r="U2106">
            <v>39857</v>
          </cell>
          <cell r="V2106">
            <v>578.34</v>
          </cell>
        </row>
        <row r="2107">
          <cell r="U2107">
            <v>39860</v>
          </cell>
          <cell r="V2107">
            <v>587.04999999999995</v>
          </cell>
        </row>
        <row r="2108">
          <cell r="U2108">
            <v>39861</v>
          </cell>
          <cell r="V2108">
            <v>593.27</v>
          </cell>
        </row>
        <row r="2109">
          <cell r="U2109">
            <v>39862</v>
          </cell>
          <cell r="V2109">
            <v>596.25</v>
          </cell>
        </row>
        <row r="2110">
          <cell r="U2110">
            <v>39863</v>
          </cell>
          <cell r="V2110">
            <v>610.54999999999995</v>
          </cell>
        </row>
        <row r="2111">
          <cell r="U2111">
            <v>39864</v>
          </cell>
          <cell r="V2111">
            <v>623.23</v>
          </cell>
        </row>
        <row r="2112">
          <cell r="U2112">
            <v>39867</v>
          </cell>
          <cell r="V2112">
            <v>622.79999999999995</v>
          </cell>
        </row>
        <row r="2113">
          <cell r="U2113">
            <v>39868</v>
          </cell>
          <cell r="V2113">
            <v>603.4</v>
          </cell>
        </row>
        <row r="2114">
          <cell r="U2114">
            <v>39869</v>
          </cell>
          <cell r="V2114">
            <v>601.45000000000005</v>
          </cell>
        </row>
        <row r="2115">
          <cell r="U2115">
            <v>39870</v>
          </cell>
          <cell r="V2115">
            <v>596.22</v>
          </cell>
        </row>
        <row r="2116">
          <cell r="U2116">
            <v>39871</v>
          </cell>
          <cell r="V2116">
            <v>596.75</v>
          </cell>
        </row>
        <row r="2117">
          <cell r="U2117">
            <v>39874</v>
          </cell>
          <cell r="V2117">
            <v>606.45000000000005</v>
          </cell>
        </row>
        <row r="2118">
          <cell r="U2118">
            <v>39875</v>
          </cell>
          <cell r="V2118">
            <v>615.54999999999995</v>
          </cell>
        </row>
        <row r="2119">
          <cell r="U2119">
            <v>39876</v>
          </cell>
          <cell r="V2119">
            <v>608.47</v>
          </cell>
        </row>
        <row r="2120">
          <cell r="U2120">
            <v>39877</v>
          </cell>
          <cell r="V2120">
            <v>610.45000000000005</v>
          </cell>
        </row>
        <row r="2121">
          <cell r="U2121">
            <v>39878</v>
          </cell>
          <cell r="V2121">
            <v>607.1</v>
          </cell>
        </row>
        <row r="2122">
          <cell r="U2122">
            <v>39881</v>
          </cell>
          <cell r="V2122">
            <v>607.65</v>
          </cell>
        </row>
        <row r="2123">
          <cell r="U2123">
            <v>39882</v>
          </cell>
          <cell r="V2123">
            <v>603.5</v>
          </cell>
        </row>
        <row r="2124">
          <cell r="U2124">
            <v>39883</v>
          </cell>
          <cell r="V2124">
            <v>601.85</v>
          </cell>
        </row>
        <row r="2125">
          <cell r="U2125">
            <v>39884</v>
          </cell>
          <cell r="V2125">
            <v>597.25</v>
          </cell>
        </row>
        <row r="2126">
          <cell r="U2126">
            <v>39885</v>
          </cell>
          <cell r="V2126">
            <v>594.1</v>
          </cell>
        </row>
        <row r="2127">
          <cell r="U2127">
            <v>39888</v>
          </cell>
          <cell r="V2127">
            <v>583.88</v>
          </cell>
        </row>
        <row r="2128">
          <cell r="U2128">
            <v>39889</v>
          </cell>
          <cell r="V2128">
            <v>587.85</v>
          </cell>
        </row>
        <row r="2129">
          <cell r="U2129">
            <v>39890</v>
          </cell>
          <cell r="V2129">
            <v>593.20000000000005</v>
          </cell>
        </row>
        <row r="2130">
          <cell r="U2130">
            <v>39891</v>
          </cell>
          <cell r="V2130">
            <v>584.6</v>
          </cell>
        </row>
        <row r="2131">
          <cell r="U2131">
            <v>39892</v>
          </cell>
          <cell r="V2131">
            <v>584.15</v>
          </cell>
        </row>
        <row r="2132">
          <cell r="U2132">
            <v>39895</v>
          </cell>
          <cell r="V2132">
            <v>577.25</v>
          </cell>
        </row>
        <row r="2133">
          <cell r="U2133">
            <v>39896</v>
          </cell>
          <cell r="V2133">
            <v>575.38</v>
          </cell>
        </row>
        <row r="2134">
          <cell r="U2134">
            <v>39897</v>
          </cell>
          <cell r="V2134">
            <v>574.85</v>
          </cell>
        </row>
        <row r="2135">
          <cell r="U2135">
            <v>39898</v>
          </cell>
          <cell r="V2135">
            <v>575.4</v>
          </cell>
        </row>
        <row r="2136">
          <cell r="U2136">
            <v>39899</v>
          </cell>
          <cell r="V2136">
            <v>572.95000000000005</v>
          </cell>
        </row>
        <row r="2137">
          <cell r="U2137">
            <v>39902</v>
          </cell>
          <cell r="V2137">
            <v>583.5</v>
          </cell>
        </row>
        <row r="2138">
          <cell r="U2138">
            <v>39903</v>
          </cell>
          <cell r="V2138">
            <v>583.20000000000005</v>
          </cell>
        </row>
        <row r="2139">
          <cell r="U2139">
            <v>39904</v>
          </cell>
          <cell r="V2139">
            <v>580.25</v>
          </cell>
        </row>
        <row r="2140">
          <cell r="U2140">
            <v>39905</v>
          </cell>
          <cell r="V2140">
            <v>577.6</v>
          </cell>
        </row>
        <row r="2141">
          <cell r="U2141">
            <v>39906</v>
          </cell>
          <cell r="V2141">
            <v>578.75</v>
          </cell>
        </row>
        <row r="2142">
          <cell r="U2142">
            <v>39909</v>
          </cell>
          <cell r="V2142">
            <v>581.54999999999995</v>
          </cell>
        </row>
        <row r="2143">
          <cell r="U2143">
            <v>39910</v>
          </cell>
          <cell r="V2143">
            <v>582</v>
          </cell>
        </row>
        <row r="2144">
          <cell r="U2144">
            <v>39911</v>
          </cell>
          <cell r="V2144">
            <v>580</v>
          </cell>
        </row>
        <row r="2145">
          <cell r="U2145">
            <v>39912</v>
          </cell>
          <cell r="V2145">
            <v>577.85</v>
          </cell>
        </row>
        <row r="2146">
          <cell r="U2146">
            <v>39913</v>
          </cell>
          <cell r="V2146">
            <v>580.5</v>
          </cell>
        </row>
        <row r="2147">
          <cell r="U2147">
            <v>39916</v>
          </cell>
          <cell r="V2147">
            <v>576.65</v>
          </cell>
        </row>
        <row r="2148">
          <cell r="U2148">
            <v>39917</v>
          </cell>
          <cell r="V2148">
            <v>578.45000000000005</v>
          </cell>
        </row>
        <row r="2149">
          <cell r="U2149">
            <v>39918</v>
          </cell>
          <cell r="V2149">
            <v>578.79999999999995</v>
          </cell>
        </row>
        <row r="2150">
          <cell r="U2150">
            <v>39919</v>
          </cell>
          <cell r="V2150">
            <v>576.9</v>
          </cell>
        </row>
        <row r="2151">
          <cell r="U2151">
            <v>39920</v>
          </cell>
          <cell r="V2151">
            <v>579.65</v>
          </cell>
        </row>
        <row r="2152">
          <cell r="U2152">
            <v>39923</v>
          </cell>
          <cell r="V2152">
            <v>584.29999999999995</v>
          </cell>
        </row>
        <row r="2153">
          <cell r="U2153">
            <v>39924</v>
          </cell>
          <cell r="V2153">
            <v>582.70000000000005</v>
          </cell>
        </row>
        <row r="2154">
          <cell r="U2154">
            <v>39925</v>
          </cell>
          <cell r="V2154">
            <v>583.95000000000005</v>
          </cell>
        </row>
        <row r="2155">
          <cell r="U2155">
            <v>39926</v>
          </cell>
          <cell r="V2155">
            <v>585.25</v>
          </cell>
        </row>
        <row r="2156">
          <cell r="U2156">
            <v>39927</v>
          </cell>
          <cell r="V2156">
            <v>589.45000000000005</v>
          </cell>
        </row>
        <row r="2157">
          <cell r="U2157">
            <v>39930</v>
          </cell>
          <cell r="V2157">
            <v>600.54999999999995</v>
          </cell>
        </row>
        <row r="2158">
          <cell r="U2158">
            <v>39931</v>
          </cell>
          <cell r="V2158">
            <v>597.9</v>
          </cell>
        </row>
        <row r="2159">
          <cell r="U2159">
            <v>39932</v>
          </cell>
          <cell r="V2159">
            <v>583.75</v>
          </cell>
        </row>
        <row r="2160">
          <cell r="U2160">
            <v>39933</v>
          </cell>
          <cell r="V2160">
            <v>581.75</v>
          </cell>
        </row>
        <row r="2161">
          <cell r="U2161">
            <v>39934</v>
          </cell>
          <cell r="V2161">
            <v>584.5</v>
          </cell>
        </row>
        <row r="2162">
          <cell r="U2162">
            <v>39937</v>
          </cell>
          <cell r="V2162">
            <v>572.65</v>
          </cell>
        </row>
        <row r="2163">
          <cell r="U2163">
            <v>39938</v>
          </cell>
          <cell r="V2163">
            <v>571.45000000000005</v>
          </cell>
        </row>
        <row r="2164">
          <cell r="U2164">
            <v>39939</v>
          </cell>
          <cell r="V2164">
            <v>569.25</v>
          </cell>
        </row>
        <row r="2165">
          <cell r="U2165">
            <v>39940</v>
          </cell>
          <cell r="V2165">
            <v>565.04999999999995</v>
          </cell>
        </row>
        <row r="2166">
          <cell r="U2166">
            <v>39941</v>
          </cell>
          <cell r="V2166">
            <v>564.54999999999995</v>
          </cell>
        </row>
        <row r="2167">
          <cell r="U2167">
            <v>39944</v>
          </cell>
          <cell r="V2167">
            <v>568.83000000000004</v>
          </cell>
        </row>
        <row r="2168">
          <cell r="U2168">
            <v>39945</v>
          </cell>
          <cell r="V2168">
            <v>568.25</v>
          </cell>
        </row>
        <row r="2169">
          <cell r="U2169">
            <v>39946</v>
          </cell>
          <cell r="V2169">
            <v>568.75</v>
          </cell>
        </row>
        <row r="2170">
          <cell r="U2170">
            <v>39947</v>
          </cell>
          <cell r="V2170">
            <v>562.1</v>
          </cell>
        </row>
        <row r="2171">
          <cell r="U2171">
            <v>39948</v>
          </cell>
          <cell r="V2171">
            <v>559.25</v>
          </cell>
        </row>
        <row r="2172">
          <cell r="U2172">
            <v>39951</v>
          </cell>
          <cell r="V2172">
            <v>560.49</v>
          </cell>
        </row>
        <row r="2173">
          <cell r="U2173">
            <v>39952</v>
          </cell>
          <cell r="V2173">
            <v>559.29999999999995</v>
          </cell>
        </row>
        <row r="2174">
          <cell r="U2174">
            <v>39953</v>
          </cell>
          <cell r="V2174">
            <v>559.9</v>
          </cell>
        </row>
        <row r="2175">
          <cell r="U2175">
            <v>39954</v>
          </cell>
          <cell r="V2175">
            <v>560</v>
          </cell>
        </row>
        <row r="2176">
          <cell r="U2176">
            <v>39955</v>
          </cell>
          <cell r="V2176">
            <v>560.35</v>
          </cell>
        </row>
        <row r="2177">
          <cell r="U2177">
            <v>39958</v>
          </cell>
          <cell r="V2177">
            <v>564.75</v>
          </cell>
        </row>
        <row r="2178">
          <cell r="U2178">
            <v>39959</v>
          </cell>
          <cell r="V2178">
            <v>565.25</v>
          </cell>
        </row>
        <row r="2179">
          <cell r="U2179">
            <v>39960</v>
          </cell>
          <cell r="V2179">
            <v>563.85</v>
          </cell>
        </row>
        <row r="2180">
          <cell r="U2180">
            <v>39961</v>
          </cell>
          <cell r="V2180">
            <v>563.85</v>
          </cell>
        </row>
        <row r="2181">
          <cell r="U2181">
            <v>39962</v>
          </cell>
          <cell r="V2181">
            <v>561.9</v>
          </cell>
        </row>
        <row r="2182">
          <cell r="U2182">
            <v>39965</v>
          </cell>
          <cell r="V2182">
            <v>561.45000000000005</v>
          </cell>
        </row>
        <row r="2183">
          <cell r="U2183">
            <v>39966</v>
          </cell>
          <cell r="V2183">
            <v>563.25</v>
          </cell>
        </row>
        <row r="2184">
          <cell r="U2184">
            <v>39967</v>
          </cell>
          <cell r="V2184">
            <v>566.75</v>
          </cell>
        </row>
        <row r="2185">
          <cell r="U2185">
            <v>39968</v>
          </cell>
          <cell r="V2185">
            <v>565.08000000000004</v>
          </cell>
        </row>
        <row r="2186">
          <cell r="U2186">
            <v>39969</v>
          </cell>
          <cell r="V2186">
            <v>566.58000000000004</v>
          </cell>
        </row>
        <row r="2187">
          <cell r="U2187">
            <v>39972</v>
          </cell>
          <cell r="V2187">
            <v>568.65</v>
          </cell>
        </row>
        <row r="2188">
          <cell r="U2188">
            <v>39973</v>
          </cell>
          <cell r="V2188">
            <v>565.75</v>
          </cell>
        </row>
        <row r="2189">
          <cell r="U2189">
            <v>39974</v>
          </cell>
          <cell r="V2189">
            <v>565.65</v>
          </cell>
        </row>
        <row r="2190">
          <cell r="U2190">
            <v>39975</v>
          </cell>
          <cell r="V2190">
            <v>562.45000000000005</v>
          </cell>
        </row>
        <row r="2191">
          <cell r="U2191">
            <v>39976</v>
          </cell>
          <cell r="V2191">
            <v>562.85</v>
          </cell>
        </row>
        <row r="2192">
          <cell r="U2192">
            <v>39979</v>
          </cell>
          <cell r="V2192">
            <v>565.4</v>
          </cell>
        </row>
        <row r="2193">
          <cell r="U2193">
            <v>39980</v>
          </cell>
          <cell r="V2193">
            <v>555.4</v>
          </cell>
        </row>
        <row r="2194">
          <cell r="U2194">
            <v>39981</v>
          </cell>
          <cell r="V2194">
            <v>546.45000000000005</v>
          </cell>
        </row>
        <row r="2195">
          <cell r="U2195">
            <v>39982</v>
          </cell>
          <cell r="V2195">
            <v>538.02</v>
          </cell>
        </row>
        <row r="2196">
          <cell r="U2196">
            <v>39983</v>
          </cell>
          <cell r="V2196">
            <v>535.75</v>
          </cell>
        </row>
        <row r="2197">
          <cell r="U2197">
            <v>39986</v>
          </cell>
          <cell r="V2197">
            <v>532.12</v>
          </cell>
        </row>
        <row r="2198">
          <cell r="U2198">
            <v>39987</v>
          </cell>
          <cell r="V2198">
            <v>534.4</v>
          </cell>
        </row>
        <row r="2199">
          <cell r="U2199">
            <v>39988</v>
          </cell>
          <cell r="V2199">
            <v>532.1</v>
          </cell>
        </row>
        <row r="2200">
          <cell r="U2200">
            <v>39989</v>
          </cell>
          <cell r="V2200">
            <v>530.35</v>
          </cell>
        </row>
        <row r="2201">
          <cell r="U2201">
            <v>39990</v>
          </cell>
          <cell r="V2201">
            <v>530.19000000000005</v>
          </cell>
        </row>
        <row r="2202">
          <cell r="U2202">
            <v>39993</v>
          </cell>
          <cell r="V2202">
            <v>528.54999999999995</v>
          </cell>
        </row>
        <row r="2203">
          <cell r="U2203">
            <v>39994</v>
          </cell>
          <cell r="V2203">
            <v>533.65</v>
          </cell>
        </row>
        <row r="2204">
          <cell r="U2204">
            <v>39995</v>
          </cell>
          <cell r="V2204">
            <v>536.75</v>
          </cell>
        </row>
        <row r="2205">
          <cell r="U2205">
            <v>39996</v>
          </cell>
          <cell r="V2205">
            <v>543.45000000000005</v>
          </cell>
        </row>
        <row r="2206">
          <cell r="U2206">
            <v>39997</v>
          </cell>
          <cell r="V2206">
            <v>538.85</v>
          </cell>
        </row>
        <row r="2207">
          <cell r="U2207">
            <v>40000</v>
          </cell>
          <cell r="V2207">
            <v>540.75</v>
          </cell>
        </row>
        <row r="2208">
          <cell r="U2208">
            <v>40001</v>
          </cell>
          <cell r="V2208">
            <v>541.25</v>
          </cell>
        </row>
        <row r="2209">
          <cell r="U2209">
            <v>40002</v>
          </cell>
          <cell r="V2209">
            <v>547.29999999999995</v>
          </cell>
        </row>
        <row r="2210">
          <cell r="U2210">
            <v>40003</v>
          </cell>
          <cell r="V2210">
            <v>546.85</v>
          </cell>
        </row>
        <row r="2211">
          <cell r="U2211">
            <v>40004</v>
          </cell>
          <cell r="V2211">
            <v>548.6</v>
          </cell>
        </row>
        <row r="2212">
          <cell r="U2212">
            <v>40007</v>
          </cell>
          <cell r="V2212">
            <v>547.66999999999996</v>
          </cell>
        </row>
        <row r="2213">
          <cell r="U2213">
            <v>40008</v>
          </cell>
          <cell r="V2213">
            <v>547.45000000000005</v>
          </cell>
        </row>
        <row r="2214">
          <cell r="U2214">
            <v>40009</v>
          </cell>
          <cell r="V2214">
            <v>537.65</v>
          </cell>
        </row>
        <row r="2215">
          <cell r="U2215">
            <v>40010</v>
          </cell>
          <cell r="V2215">
            <v>537.83000000000004</v>
          </cell>
        </row>
        <row r="2216">
          <cell r="U2216">
            <v>40011</v>
          </cell>
          <cell r="V2216">
            <v>532.45000000000005</v>
          </cell>
        </row>
        <row r="2217">
          <cell r="U2217">
            <v>40014</v>
          </cell>
          <cell r="V2217">
            <v>533.15</v>
          </cell>
        </row>
        <row r="2218">
          <cell r="U2218">
            <v>40015</v>
          </cell>
          <cell r="V2218">
            <v>531.65</v>
          </cell>
        </row>
        <row r="2219">
          <cell r="U2219">
            <v>40016</v>
          </cell>
          <cell r="V2219">
            <v>534.65</v>
          </cell>
        </row>
        <row r="2220">
          <cell r="U2220">
            <v>40017</v>
          </cell>
          <cell r="V2220">
            <v>533.91999999999996</v>
          </cell>
        </row>
        <row r="2221">
          <cell r="U2221">
            <v>40018</v>
          </cell>
          <cell r="V2221">
            <v>538.54999999999995</v>
          </cell>
        </row>
        <row r="2222">
          <cell r="U2222">
            <v>40021</v>
          </cell>
          <cell r="V2222">
            <v>542.54999999999995</v>
          </cell>
        </row>
        <row r="2223">
          <cell r="U2223">
            <v>40022</v>
          </cell>
          <cell r="V2223">
            <v>542.4</v>
          </cell>
        </row>
        <row r="2224">
          <cell r="U2224">
            <v>40023</v>
          </cell>
          <cell r="V2224">
            <v>545.5</v>
          </cell>
        </row>
        <row r="2225">
          <cell r="U2225">
            <v>40024</v>
          </cell>
          <cell r="V2225">
            <v>541.6</v>
          </cell>
        </row>
        <row r="2226">
          <cell r="U2226">
            <v>40025</v>
          </cell>
          <cell r="V2226">
            <v>540.73</v>
          </cell>
        </row>
        <row r="2227">
          <cell r="U2227">
            <v>40028</v>
          </cell>
          <cell r="V2227">
            <v>539.20000000000005</v>
          </cell>
        </row>
        <row r="2228">
          <cell r="U2228">
            <v>40029</v>
          </cell>
          <cell r="V2228">
            <v>538.75</v>
          </cell>
        </row>
        <row r="2229">
          <cell r="U2229">
            <v>40030</v>
          </cell>
          <cell r="V2229">
            <v>540.07000000000005</v>
          </cell>
        </row>
        <row r="2230">
          <cell r="U2230">
            <v>40031</v>
          </cell>
          <cell r="V2230">
            <v>542.25</v>
          </cell>
        </row>
        <row r="2231">
          <cell r="U2231">
            <v>40032</v>
          </cell>
          <cell r="V2231">
            <v>543</v>
          </cell>
        </row>
        <row r="2232">
          <cell r="U2232">
            <v>40035</v>
          </cell>
          <cell r="V2232">
            <v>547.20000000000005</v>
          </cell>
        </row>
        <row r="2233">
          <cell r="U2233">
            <v>40036</v>
          </cell>
          <cell r="V2233">
            <v>547.70000000000005</v>
          </cell>
        </row>
        <row r="2234">
          <cell r="U2234">
            <v>40037</v>
          </cell>
          <cell r="V2234">
            <v>546.12</v>
          </cell>
        </row>
        <row r="2235">
          <cell r="U2235">
            <v>40038</v>
          </cell>
          <cell r="V2235">
            <v>548.95000000000005</v>
          </cell>
        </row>
        <row r="2236">
          <cell r="U2236">
            <v>40039</v>
          </cell>
          <cell r="V2236">
            <v>551.73</v>
          </cell>
        </row>
        <row r="2237">
          <cell r="U2237">
            <v>40042</v>
          </cell>
          <cell r="V2237">
            <v>557.6</v>
          </cell>
        </row>
        <row r="2238">
          <cell r="U2238">
            <v>40043</v>
          </cell>
          <cell r="V2238">
            <v>555</v>
          </cell>
        </row>
        <row r="2239">
          <cell r="U2239">
            <v>40044</v>
          </cell>
          <cell r="V2239">
            <v>550.35</v>
          </cell>
        </row>
        <row r="2240">
          <cell r="U2240">
            <v>40045</v>
          </cell>
          <cell r="V2240">
            <v>547</v>
          </cell>
        </row>
        <row r="2241">
          <cell r="U2241">
            <v>40046</v>
          </cell>
          <cell r="V2241">
            <v>545.75</v>
          </cell>
        </row>
        <row r="2242">
          <cell r="U2242">
            <v>40049</v>
          </cell>
          <cell r="V2242">
            <v>545.83000000000004</v>
          </cell>
        </row>
        <row r="2243">
          <cell r="U2243">
            <v>40050</v>
          </cell>
          <cell r="V2243">
            <v>547.25</v>
          </cell>
        </row>
        <row r="2244">
          <cell r="U2244">
            <v>40051</v>
          </cell>
          <cell r="V2244">
            <v>548.04999999999995</v>
          </cell>
        </row>
        <row r="2245">
          <cell r="U2245">
            <v>40052</v>
          </cell>
          <cell r="V2245">
            <v>550.91999999999996</v>
          </cell>
        </row>
        <row r="2246">
          <cell r="U2246">
            <v>40053</v>
          </cell>
          <cell r="V2246">
            <v>550.65</v>
          </cell>
        </row>
        <row r="2247">
          <cell r="U2247">
            <v>40056</v>
          </cell>
          <cell r="V2247">
            <v>553.65</v>
          </cell>
        </row>
        <row r="2248">
          <cell r="U2248">
            <v>40057</v>
          </cell>
          <cell r="V2248">
            <v>555.75</v>
          </cell>
        </row>
        <row r="2249">
          <cell r="U2249">
            <v>40058</v>
          </cell>
          <cell r="V2249">
            <v>558.16999999999996</v>
          </cell>
        </row>
        <row r="2250">
          <cell r="U2250">
            <v>40059</v>
          </cell>
          <cell r="V2250">
            <v>553.6</v>
          </cell>
        </row>
        <row r="2251">
          <cell r="U2251">
            <v>40060</v>
          </cell>
          <cell r="V2251">
            <v>550.95000000000005</v>
          </cell>
        </row>
        <row r="2252">
          <cell r="U2252">
            <v>40063</v>
          </cell>
          <cell r="V2252">
            <v>553.20000000000005</v>
          </cell>
        </row>
        <row r="2253">
          <cell r="U2253">
            <v>40064</v>
          </cell>
          <cell r="V2253">
            <v>552.25</v>
          </cell>
        </row>
        <row r="2254">
          <cell r="U2254">
            <v>40065</v>
          </cell>
          <cell r="V2254">
            <v>552.35</v>
          </cell>
        </row>
        <row r="2255">
          <cell r="U2255">
            <v>40066</v>
          </cell>
          <cell r="V2255">
            <v>553.22</v>
          </cell>
        </row>
        <row r="2256">
          <cell r="U2256">
            <v>40067</v>
          </cell>
          <cell r="V2256">
            <v>551.65</v>
          </cell>
        </row>
        <row r="2257">
          <cell r="U2257">
            <v>40070</v>
          </cell>
          <cell r="V2257">
            <v>551.20000000000005</v>
          </cell>
        </row>
        <row r="2258">
          <cell r="U2258">
            <v>40071</v>
          </cell>
          <cell r="V2258">
            <v>550.25</v>
          </cell>
        </row>
        <row r="2259">
          <cell r="U2259">
            <v>40072</v>
          </cell>
          <cell r="V2259">
            <v>545.04</v>
          </cell>
        </row>
        <row r="2260">
          <cell r="U2260">
            <v>40073</v>
          </cell>
          <cell r="V2260">
            <v>546.35</v>
          </cell>
        </row>
        <row r="2261">
          <cell r="U2261">
            <v>40074</v>
          </cell>
          <cell r="V2261">
            <v>544.97</v>
          </cell>
        </row>
        <row r="2262">
          <cell r="U2262">
            <v>40077</v>
          </cell>
          <cell r="V2262">
            <v>542.54999999999995</v>
          </cell>
        </row>
        <row r="2263">
          <cell r="U2263">
            <v>40078</v>
          </cell>
          <cell r="V2263">
            <v>541.35</v>
          </cell>
        </row>
        <row r="2264">
          <cell r="U2264">
            <v>40079</v>
          </cell>
          <cell r="V2264">
            <v>539.5</v>
          </cell>
        </row>
        <row r="2265">
          <cell r="U2265">
            <v>40080</v>
          </cell>
          <cell r="V2265">
            <v>543.85</v>
          </cell>
        </row>
        <row r="2266">
          <cell r="U2266">
            <v>40081</v>
          </cell>
          <cell r="V2266">
            <v>545.86</v>
          </cell>
        </row>
        <row r="2267">
          <cell r="U2267">
            <v>40084</v>
          </cell>
          <cell r="V2267">
            <v>543.9</v>
          </cell>
        </row>
        <row r="2268">
          <cell r="U2268">
            <v>40085</v>
          </cell>
          <cell r="V2268">
            <v>548.04999999999995</v>
          </cell>
        </row>
        <row r="2269">
          <cell r="U2269">
            <v>40086</v>
          </cell>
          <cell r="V2269">
            <v>549.70000000000005</v>
          </cell>
        </row>
        <row r="2270">
          <cell r="U2270">
            <v>40087</v>
          </cell>
          <cell r="V2270">
            <v>554.35</v>
          </cell>
        </row>
        <row r="2271">
          <cell r="U2271">
            <v>40088</v>
          </cell>
          <cell r="V2271">
            <v>553.9</v>
          </cell>
        </row>
        <row r="2272">
          <cell r="U2272">
            <v>40091</v>
          </cell>
          <cell r="V2272">
            <v>556.87</v>
          </cell>
        </row>
        <row r="2273">
          <cell r="U2273">
            <v>40092</v>
          </cell>
          <cell r="V2273">
            <v>553.85</v>
          </cell>
        </row>
        <row r="2274">
          <cell r="U2274">
            <v>40093</v>
          </cell>
          <cell r="V2274">
            <v>554.08000000000004</v>
          </cell>
        </row>
        <row r="2275">
          <cell r="U2275">
            <v>40094</v>
          </cell>
          <cell r="V2275">
            <v>551</v>
          </cell>
        </row>
        <row r="2276">
          <cell r="U2276">
            <v>40095</v>
          </cell>
          <cell r="V2276">
            <v>554.5</v>
          </cell>
        </row>
        <row r="2277">
          <cell r="U2277">
            <v>40098</v>
          </cell>
          <cell r="V2277">
            <v>554.1</v>
          </cell>
        </row>
        <row r="2278">
          <cell r="U2278">
            <v>40099</v>
          </cell>
          <cell r="V2278">
            <v>554.65</v>
          </cell>
        </row>
        <row r="2279">
          <cell r="U2279">
            <v>40100</v>
          </cell>
          <cell r="V2279">
            <v>550.96</v>
          </cell>
        </row>
        <row r="2280">
          <cell r="U2280">
            <v>40101</v>
          </cell>
          <cell r="V2280">
            <v>547.39</v>
          </cell>
        </row>
        <row r="2281">
          <cell r="U2281">
            <v>40102</v>
          </cell>
          <cell r="V2281">
            <v>547.75</v>
          </cell>
        </row>
        <row r="2282">
          <cell r="U2282">
            <v>40105</v>
          </cell>
          <cell r="V2282">
            <v>545.29</v>
          </cell>
        </row>
        <row r="2283">
          <cell r="U2283">
            <v>40106</v>
          </cell>
          <cell r="V2283">
            <v>543.53</v>
          </cell>
        </row>
        <row r="2284">
          <cell r="U2284">
            <v>40107</v>
          </cell>
          <cell r="V2284">
            <v>540.25</v>
          </cell>
        </row>
        <row r="2285">
          <cell r="U2285">
            <v>40108</v>
          </cell>
          <cell r="V2285">
            <v>536</v>
          </cell>
        </row>
        <row r="2286">
          <cell r="U2286">
            <v>40109</v>
          </cell>
          <cell r="V2286">
            <v>532.5</v>
          </cell>
        </row>
        <row r="2287">
          <cell r="U2287">
            <v>40112</v>
          </cell>
          <cell r="V2287">
            <v>534.45000000000005</v>
          </cell>
        </row>
        <row r="2288">
          <cell r="U2288">
            <v>40113</v>
          </cell>
          <cell r="V2288">
            <v>531.25</v>
          </cell>
        </row>
        <row r="2289">
          <cell r="U2289">
            <v>40114</v>
          </cell>
          <cell r="V2289">
            <v>530.87</v>
          </cell>
        </row>
        <row r="2290">
          <cell r="U2290">
            <v>40115</v>
          </cell>
          <cell r="V2290">
            <v>531.09</v>
          </cell>
        </row>
        <row r="2291">
          <cell r="U2291">
            <v>40116</v>
          </cell>
          <cell r="V2291">
            <v>530.77</v>
          </cell>
        </row>
        <row r="2292">
          <cell r="U2292">
            <v>40119</v>
          </cell>
          <cell r="V2292">
            <v>528.45000000000005</v>
          </cell>
        </row>
        <row r="2293">
          <cell r="U2293">
            <v>40120</v>
          </cell>
          <cell r="V2293">
            <v>531.1</v>
          </cell>
        </row>
        <row r="2294">
          <cell r="U2294">
            <v>40121</v>
          </cell>
          <cell r="V2294">
            <v>528.04999999999995</v>
          </cell>
        </row>
        <row r="2295">
          <cell r="U2295">
            <v>40122</v>
          </cell>
          <cell r="V2295">
            <v>523.65</v>
          </cell>
        </row>
        <row r="2296">
          <cell r="U2296">
            <v>40123</v>
          </cell>
          <cell r="V2296">
            <v>521.54999999999995</v>
          </cell>
        </row>
        <row r="2297">
          <cell r="U2297">
            <v>40126</v>
          </cell>
          <cell r="V2297">
            <v>512.5</v>
          </cell>
        </row>
        <row r="2298">
          <cell r="U2298">
            <v>40127</v>
          </cell>
          <cell r="V2298">
            <v>507.45</v>
          </cell>
        </row>
        <row r="2299">
          <cell r="U2299">
            <v>40128</v>
          </cell>
          <cell r="V2299">
            <v>507</v>
          </cell>
        </row>
        <row r="2300">
          <cell r="U2300">
            <v>40129</v>
          </cell>
          <cell r="V2300">
            <v>507.4</v>
          </cell>
        </row>
        <row r="2301">
          <cell r="U2301">
            <v>40130</v>
          </cell>
          <cell r="V2301">
            <v>502</v>
          </cell>
        </row>
        <row r="2302">
          <cell r="U2302">
            <v>40133</v>
          </cell>
          <cell r="V2302">
            <v>496.6</v>
          </cell>
        </row>
        <row r="2303">
          <cell r="U2303">
            <v>40134</v>
          </cell>
          <cell r="V2303">
            <v>493.65</v>
          </cell>
        </row>
        <row r="2304">
          <cell r="U2304">
            <v>40135</v>
          </cell>
          <cell r="V2304">
            <v>492.75</v>
          </cell>
        </row>
        <row r="2305">
          <cell r="U2305">
            <v>40136</v>
          </cell>
          <cell r="V2305">
            <v>500.89</v>
          </cell>
        </row>
        <row r="2306">
          <cell r="U2306">
            <v>40137</v>
          </cell>
          <cell r="V2306">
            <v>501.39</v>
          </cell>
        </row>
        <row r="2307">
          <cell r="U2307">
            <v>40140</v>
          </cell>
          <cell r="V2307">
            <v>492.65</v>
          </cell>
        </row>
        <row r="2308">
          <cell r="U2308">
            <v>40141</v>
          </cell>
          <cell r="V2308">
            <v>493.95</v>
          </cell>
        </row>
        <row r="2309">
          <cell r="U2309">
            <v>40142</v>
          </cell>
          <cell r="V2309">
            <v>493</v>
          </cell>
        </row>
        <row r="2310">
          <cell r="U2310">
            <v>40143</v>
          </cell>
          <cell r="V2310">
            <v>494.55</v>
          </cell>
        </row>
        <row r="2311">
          <cell r="U2311">
            <v>40144</v>
          </cell>
          <cell r="V2311">
            <v>493.25</v>
          </cell>
        </row>
        <row r="2312">
          <cell r="U2312">
            <v>40147</v>
          </cell>
          <cell r="V2312">
            <v>497.05</v>
          </cell>
        </row>
        <row r="2313">
          <cell r="U2313">
            <v>40148</v>
          </cell>
          <cell r="V2313">
            <v>496.96</v>
          </cell>
        </row>
        <row r="2314">
          <cell r="U2314">
            <v>40149</v>
          </cell>
          <cell r="V2314">
            <v>503.4</v>
          </cell>
        </row>
        <row r="2315">
          <cell r="U2315">
            <v>40150</v>
          </cell>
          <cell r="V2315">
            <v>501.1</v>
          </cell>
        </row>
        <row r="2316">
          <cell r="U2316">
            <v>40151</v>
          </cell>
          <cell r="V2316">
            <v>502.43</v>
          </cell>
        </row>
        <row r="2317">
          <cell r="U2317">
            <v>40154</v>
          </cell>
          <cell r="V2317">
            <v>502.45</v>
          </cell>
        </row>
        <row r="2318">
          <cell r="U2318">
            <v>40155</v>
          </cell>
          <cell r="V2318">
            <v>505.22</v>
          </cell>
        </row>
        <row r="2319">
          <cell r="U2319">
            <v>40156</v>
          </cell>
          <cell r="V2319">
            <v>500.6</v>
          </cell>
        </row>
        <row r="2320">
          <cell r="U2320">
            <v>40157</v>
          </cell>
          <cell r="V2320">
            <v>495.65</v>
          </cell>
        </row>
        <row r="2321">
          <cell r="U2321">
            <v>40158</v>
          </cell>
          <cell r="V2321">
            <v>497.65</v>
          </cell>
        </row>
        <row r="2322">
          <cell r="U2322">
            <v>40161</v>
          </cell>
          <cell r="V2322">
            <v>496.45</v>
          </cell>
        </row>
        <row r="2323">
          <cell r="U2323">
            <v>40162</v>
          </cell>
          <cell r="V2323">
            <v>498.95</v>
          </cell>
        </row>
        <row r="2324">
          <cell r="U2324">
            <v>40163</v>
          </cell>
          <cell r="V2324">
            <v>498</v>
          </cell>
        </row>
        <row r="2325">
          <cell r="U2325">
            <v>40164</v>
          </cell>
          <cell r="V2325">
            <v>500.55</v>
          </cell>
        </row>
        <row r="2326">
          <cell r="U2326">
            <v>40165</v>
          </cell>
          <cell r="V2326">
            <v>504.05</v>
          </cell>
        </row>
        <row r="2327">
          <cell r="U2327">
            <v>40168</v>
          </cell>
          <cell r="V2327">
            <v>504.59</v>
          </cell>
        </row>
        <row r="2328">
          <cell r="U2328">
            <v>40169</v>
          </cell>
          <cell r="V2328">
            <v>507.25</v>
          </cell>
        </row>
        <row r="2329">
          <cell r="U2329">
            <v>40170</v>
          </cell>
          <cell r="V2329">
            <v>507.89</v>
          </cell>
        </row>
        <row r="2330">
          <cell r="U2330">
            <v>40171</v>
          </cell>
          <cell r="V2330">
            <v>506.4</v>
          </cell>
        </row>
        <row r="2331">
          <cell r="U2331">
            <v>40175</v>
          </cell>
          <cell r="V2331">
            <v>506.5</v>
          </cell>
        </row>
        <row r="2332">
          <cell r="U2332">
            <v>40176</v>
          </cell>
          <cell r="V2332">
            <v>507.75</v>
          </cell>
        </row>
        <row r="2333">
          <cell r="U2333">
            <v>40177</v>
          </cell>
          <cell r="V2333">
            <v>507.63</v>
          </cell>
        </row>
        <row r="2334">
          <cell r="U2334">
            <v>40178</v>
          </cell>
          <cell r="V2334">
            <v>507.45</v>
          </cell>
        </row>
        <row r="2335">
          <cell r="U2335">
            <v>40182</v>
          </cell>
          <cell r="V2335">
            <v>505.8</v>
          </cell>
        </row>
        <row r="2336">
          <cell r="U2336">
            <v>40183</v>
          </cell>
          <cell r="V2336">
            <v>501.9</v>
          </cell>
        </row>
        <row r="2337">
          <cell r="U2337">
            <v>40184</v>
          </cell>
          <cell r="V2337">
            <v>496.5</v>
          </cell>
        </row>
        <row r="2338">
          <cell r="U2338">
            <v>40185</v>
          </cell>
          <cell r="V2338">
            <v>492.85</v>
          </cell>
        </row>
        <row r="2339">
          <cell r="U2339">
            <v>40186</v>
          </cell>
          <cell r="V2339">
            <v>493.45</v>
          </cell>
        </row>
        <row r="2340">
          <cell r="U2340">
            <v>40189</v>
          </cell>
          <cell r="V2340">
            <v>489.55</v>
          </cell>
        </row>
        <row r="2341">
          <cell r="U2341">
            <v>40190</v>
          </cell>
          <cell r="V2341">
            <v>489.75</v>
          </cell>
        </row>
        <row r="2342">
          <cell r="U2342">
            <v>40191</v>
          </cell>
          <cell r="V2342">
            <v>493.75</v>
          </cell>
        </row>
        <row r="2343">
          <cell r="U2343">
            <v>40192</v>
          </cell>
          <cell r="V2343">
            <v>493.45</v>
          </cell>
        </row>
        <row r="2344">
          <cell r="U2344">
            <v>40193</v>
          </cell>
          <cell r="V2344">
            <v>489</v>
          </cell>
        </row>
        <row r="2345">
          <cell r="U2345">
            <v>40196</v>
          </cell>
          <cell r="V2345">
            <v>492.1</v>
          </cell>
        </row>
        <row r="2346">
          <cell r="U2346">
            <v>40197</v>
          </cell>
          <cell r="V2346">
            <v>492.45</v>
          </cell>
        </row>
        <row r="2347">
          <cell r="U2347">
            <v>40198</v>
          </cell>
          <cell r="V2347">
            <v>496.23</v>
          </cell>
        </row>
        <row r="2348">
          <cell r="U2348">
            <v>40199</v>
          </cell>
          <cell r="V2348">
            <v>501.39</v>
          </cell>
        </row>
        <row r="2349">
          <cell r="U2349">
            <v>40200</v>
          </cell>
          <cell r="V2349">
            <v>505.85</v>
          </cell>
        </row>
        <row r="2350">
          <cell r="U2350">
            <v>40203</v>
          </cell>
          <cell r="V2350">
            <v>507.65</v>
          </cell>
        </row>
        <row r="2351">
          <cell r="U2351">
            <v>40204</v>
          </cell>
          <cell r="V2351">
            <v>511.55</v>
          </cell>
        </row>
        <row r="2352">
          <cell r="U2352">
            <v>40205</v>
          </cell>
          <cell r="V2352">
            <v>522.25</v>
          </cell>
        </row>
        <row r="2353">
          <cell r="U2353">
            <v>40206</v>
          </cell>
          <cell r="V2353">
            <v>527.6</v>
          </cell>
        </row>
        <row r="2354">
          <cell r="U2354">
            <v>40207</v>
          </cell>
          <cell r="V2354">
            <v>524.75</v>
          </cell>
        </row>
        <row r="2355">
          <cell r="U2355">
            <v>40210</v>
          </cell>
          <cell r="V2355">
            <v>527.77</v>
          </cell>
        </row>
        <row r="2356">
          <cell r="U2356">
            <v>40211</v>
          </cell>
          <cell r="V2356">
            <v>527.35</v>
          </cell>
        </row>
        <row r="2357">
          <cell r="U2357">
            <v>40212</v>
          </cell>
          <cell r="V2357">
            <v>537.88</v>
          </cell>
        </row>
        <row r="2358">
          <cell r="U2358">
            <v>40213</v>
          </cell>
          <cell r="V2358">
            <v>544.13</v>
          </cell>
        </row>
        <row r="2359">
          <cell r="U2359">
            <v>40214</v>
          </cell>
          <cell r="V2359">
            <v>538.54999999999995</v>
          </cell>
        </row>
        <row r="2360">
          <cell r="U2360">
            <v>40217</v>
          </cell>
          <cell r="V2360">
            <v>541.53</v>
          </cell>
        </row>
        <row r="2361">
          <cell r="U2361">
            <v>40218</v>
          </cell>
          <cell r="V2361">
            <v>540.54999999999995</v>
          </cell>
        </row>
        <row r="2362">
          <cell r="U2362">
            <v>40219</v>
          </cell>
          <cell r="V2362">
            <v>534.85</v>
          </cell>
        </row>
        <row r="2363">
          <cell r="U2363">
            <v>40220</v>
          </cell>
          <cell r="V2363">
            <v>532.75</v>
          </cell>
        </row>
        <row r="2364">
          <cell r="U2364">
            <v>40221</v>
          </cell>
          <cell r="V2364">
            <v>528.65</v>
          </cell>
        </row>
        <row r="2365">
          <cell r="U2365">
            <v>40224</v>
          </cell>
          <cell r="V2365">
            <v>529.25</v>
          </cell>
        </row>
        <row r="2366">
          <cell r="U2366">
            <v>40225</v>
          </cell>
          <cell r="V2366">
            <v>527.54999999999995</v>
          </cell>
        </row>
        <row r="2367">
          <cell r="U2367">
            <v>40226</v>
          </cell>
          <cell r="V2367">
            <v>529.73</v>
          </cell>
        </row>
        <row r="2368">
          <cell r="U2368">
            <v>40227</v>
          </cell>
          <cell r="V2368">
            <v>531.85</v>
          </cell>
        </row>
        <row r="2369">
          <cell r="U2369">
            <v>40228</v>
          </cell>
          <cell r="V2369">
            <v>531.75</v>
          </cell>
        </row>
        <row r="2370">
          <cell r="U2370">
            <v>40231</v>
          </cell>
          <cell r="V2370">
            <v>528.15</v>
          </cell>
        </row>
        <row r="2371">
          <cell r="U2371">
            <v>40232</v>
          </cell>
          <cell r="V2371">
            <v>529</v>
          </cell>
        </row>
        <row r="2372">
          <cell r="U2372">
            <v>40233</v>
          </cell>
          <cell r="V2372">
            <v>528.35</v>
          </cell>
        </row>
        <row r="2373">
          <cell r="U2373">
            <v>40234</v>
          </cell>
          <cell r="V2373">
            <v>530.04999999999995</v>
          </cell>
        </row>
        <row r="2374">
          <cell r="U2374">
            <v>40235</v>
          </cell>
          <cell r="V2374">
            <v>524.54999999999995</v>
          </cell>
        </row>
        <row r="2375">
          <cell r="U2375">
            <v>40238</v>
          </cell>
          <cell r="V2375">
            <v>524.70000000000005</v>
          </cell>
        </row>
        <row r="2376">
          <cell r="U2376">
            <v>40239</v>
          </cell>
          <cell r="V2376">
            <v>519.03</v>
          </cell>
        </row>
        <row r="2377">
          <cell r="U2377">
            <v>40240</v>
          </cell>
          <cell r="V2377">
            <v>516.54999999999995</v>
          </cell>
        </row>
        <row r="2378">
          <cell r="U2378">
            <v>40241</v>
          </cell>
          <cell r="V2378">
            <v>515.04999999999995</v>
          </cell>
        </row>
        <row r="2379">
          <cell r="U2379">
            <v>40242</v>
          </cell>
          <cell r="V2379">
            <v>508.83</v>
          </cell>
        </row>
        <row r="2380">
          <cell r="U2380">
            <v>40245</v>
          </cell>
          <cell r="V2380">
            <v>508.76</v>
          </cell>
        </row>
        <row r="2381">
          <cell r="U2381">
            <v>40246</v>
          </cell>
          <cell r="V2381">
            <v>512.23</v>
          </cell>
        </row>
        <row r="2382">
          <cell r="U2382">
            <v>40247</v>
          </cell>
          <cell r="V2382">
            <v>518.65</v>
          </cell>
        </row>
        <row r="2383">
          <cell r="U2383">
            <v>40248</v>
          </cell>
          <cell r="V2383">
            <v>517.95000000000005</v>
          </cell>
        </row>
        <row r="2384">
          <cell r="U2384">
            <v>40249</v>
          </cell>
          <cell r="V2384">
            <v>517.75</v>
          </cell>
        </row>
        <row r="2385">
          <cell r="U2385">
            <v>40252</v>
          </cell>
          <cell r="V2385">
            <v>519.17999999999995</v>
          </cell>
        </row>
        <row r="2386">
          <cell r="U2386">
            <v>40253</v>
          </cell>
          <cell r="V2386">
            <v>524.72</v>
          </cell>
        </row>
        <row r="2387">
          <cell r="U2387">
            <v>40254</v>
          </cell>
          <cell r="V2387">
            <v>525.15</v>
          </cell>
        </row>
        <row r="2388">
          <cell r="U2388">
            <v>40255</v>
          </cell>
          <cell r="V2388">
            <v>525.85</v>
          </cell>
        </row>
        <row r="2389">
          <cell r="U2389">
            <v>40256</v>
          </cell>
          <cell r="V2389">
            <v>529.04999999999995</v>
          </cell>
        </row>
        <row r="2390">
          <cell r="U2390">
            <v>40259</v>
          </cell>
          <cell r="V2390">
            <v>533.95000000000005</v>
          </cell>
        </row>
        <row r="2391">
          <cell r="U2391">
            <v>40260</v>
          </cell>
          <cell r="V2391">
            <v>532.83000000000004</v>
          </cell>
        </row>
        <row r="2392">
          <cell r="U2392">
            <v>40261</v>
          </cell>
          <cell r="V2392">
            <v>533.35</v>
          </cell>
        </row>
        <row r="2393">
          <cell r="U2393">
            <v>40262</v>
          </cell>
          <cell r="V2393">
            <v>532.5</v>
          </cell>
        </row>
        <row r="2394">
          <cell r="U2394">
            <v>40263</v>
          </cell>
          <cell r="V2394">
            <v>534.20000000000005</v>
          </cell>
        </row>
        <row r="2395">
          <cell r="U2395">
            <v>40266</v>
          </cell>
          <cell r="V2395">
            <v>529.54999999999995</v>
          </cell>
        </row>
        <row r="2396">
          <cell r="U2396">
            <v>40267</v>
          </cell>
          <cell r="V2396">
            <v>525.54999999999995</v>
          </cell>
        </row>
        <row r="2397">
          <cell r="U2397">
            <v>40268</v>
          </cell>
          <cell r="V2397">
            <v>524.4</v>
          </cell>
        </row>
        <row r="2398">
          <cell r="U2398">
            <v>40269</v>
          </cell>
          <cell r="V2398">
            <v>522</v>
          </cell>
        </row>
        <row r="2399">
          <cell r="U2399">
            <v>40270</v>
          </cell>
          <cell r="V2399">
            <v>521.79999999999995</v>
          </cell>
        </row>
        <row r="2400">
          <cell r="U2400">
            <v>40273</v>
          </cell>
          <cell r="V2400">
            <v>519.08000000000004</v>
          </cell>
        </row>
        <row r="2401">
          <cell r="U2401">
            <v>40274</v>
          </cell>
          <cell r="V2401">
            <v>520.17999999999995</v>
          </cell>
        </row>
        <row r="2402">
          <cell r="U2402">
            <v>40275</v>
          </cell>
          <cell r="V2402">
            <v>516.45000000000005</v>
          </cell>
        </row>
        <row r="2403">
          <cell r="U2403">
            <v>40276</v>
          </cell>
          <cell r="V2403">
            <v>516.25</v>
          </cell>
        </row>
        <row r="2404">
          <cell r="U2404">
            <v>40277</v>
          </cell>
          <cell r="V2404">
            <v>516.09</v>
          </cell>
        </row>
        <row r="2405">
          <cell r="U2405">
            <v>40280</v>
          </cell>
          <cell r="V2405">
            <v>514.22</v>
          </cell>
        </row>
        <row r="2406">
          <cell r="U2406">
            <v>40281</v>
          </cell>
          <cell r="V2406">
            <v>515.95000000000005</v>
          </cell>
        </row>
        <row r="2407">
          <cell r="U2407">
            <v>40282</v>
          </cell>
          <cell r="V2407">
            <v>518.1</v>
          </cell>
        </row>
        <row r="2408">
          <cell r="U2408">
            <v>40283</v>
          </cell>
          <cell r="V2408">
            <v>520.5</v>
          </cell>
        </row>
        <row r="2409">
          <cell r="U2409">
            <v>40284</v>
          </cell>
          <cell r="V2409">
            <v>523.5</v>
          </cell>
        </row>
        <row r="2410">
          <cell r="U2410">
            <v>40287</v>
          </cell>
          <cell r="V2410">
            <v>525.65</v>
          </cell>
        </row>
        <row r="2411">
          <cell r="U2411">
            <v>40288</v>
          </cell>
          <cell r="V2411">
            <v>527.03</v>
          </cell>
        </row>
        <row r="2412">
          <cell r="U2412">
            <v>40289</v>
          </cell>
          <cell r="V2412">
            <v>521.54999999999995</v>
          </cell>
        </row>
        <row r="2413">
          <cell r="U2413">
            <v>40290</v>
          </cell>
          <cell r="V2413">
            <v>520.70000000000005</v>
          </cell>
        </row>
        <row r="2414">
          <cell r="U2414">
            <v>40291</v>
          </cell>
          <cell r="V2414">
            <v>521.04999999999995</v>
          </cell>
        </row>
        <row r="2415">
          <cell r="U2415">
            <v>40294</v>
          </cell>
          <cell r="V2415">
            <v>519.03</v>
          </cell>
        </row>
        <row r="2416">
          <cell r="U2416">
            <v>40295</v>
          </cell>
          <cell r="V2416">
            <v>524.04999999999995</v>
          </cell>
        </row>
        <row r="2417">
          <cell r="U2417">
            <v>40296</v>
          </cell>
          <cell r="V2417">
            <v>522.92999999999995</v>
          </cell>
        </row>
        <row r="2418">
          <cell r="U2418">
            <v>40297</v>
          </cell>
          <cell r="V2418">
            <v>519.38</v>
          </cell>
        </row>
        <row r="2419">
          <cell r="U2419">
            <v>40298</v>
          </cell>
          <cell r="V2419">
            <v>518.85</v>
          </cell>
        </row>
        <row r="2420">
          <cell r="U2420">
            <v>40301</v>
          </cell>
          <cell r="V2420">
            <v>517.85</v>
          </cell>
        </row>
        <row r="2421">
          <cell r="U2421">
            <v>40302</v>
          </cell>
          <cell r="V2421">
            <v>522.95000000000005</v>
          </cell>
        </row>
        <row r="2422">
          <cell r="U2422">
            <v>40303</v>
          </cell>
          <cell r="V2422">
            <v>526</v>
          </cell>
        </row>
        <row r="2423">
          <cell r="U2423">
            <v>40304</v>
          </cell>
          <cell r="V2423">
            <v>528.85</v>
          </cell>
        </row>
        <row r="2424">
          <cell r="U2424">
            <v>40305</v>
          </cell>
          <cell r="V2424">
            <v>533.04999999999995</v>
          </cell>
        </row>
        <row r="2425">
          <cell r="U2425">
            <v>40308</v>
          </cell>
          <cell r="V2425">
            <v>530.15</v>
          </cell>
        </row>
        <row r="2426">
          <cell r="U2426">
            <v>40309</v>
          </cell>
          <cell r="V2426">
            <v>528.20000000000005</v>
          </cell>
        </row>
        <row r="2427">
          <cell r="U2427">
            <v>40310</v>
          </cell>
          <cell r="V2427">
            <v>530.29999999999995</v>
          </cell>
        </row>
        <row r="2428">
          <cell r="U2428">
            <v>40311</v>
          </cell>
          <cell r="V2428">
            <v>529.75</v>
          </cell>
        </row>
        <row r="2429">
          <cell r="U2429">
            <v>40312</v>
          </cell>
          <cell r="V2429">
            <v>535.75</v>
          </cell>
        </row>
        <row r="2430">
          <cell r="U2430">
            <v>40315</v>
          </cell>
          <cell r="V2430">
            <v>542.54999999999995</v>
          </cell>
        </row>
        <row r="2431">
          <cell r="U2431">
            <v>40316</v>
          </cell>
          <cell r="V2431">
            <v>544.95000000000005</v>
          </cell>
        </row>
        <row r="2432">
          <cell r="U2432">
            <v>40317</v>
          </cell>
          <cell r="V2432">
            <v>547.88</v>
          </cell>
        </row>
        <row r="2433">
          <cell r="U2433">
            <v>40318</v>
          </cell>
          <cell r="V2433">
            <v>544.58000000000004</v>
          </cell>
        </row>
        <row r="2434">
          <cell r="U2434">
            <v>40319</v>
          </cell>
          <cell r="V2434">
            <v>543.5</v>
          </cell>
        </row>
        <row r="2435">
          <cell r="U2435">
            <v>40322</v>
          </cell>
          <cell r="V2435">
            <v>537.95000000000005</v>
          </cell>
        </row>
        <row r="2436">
          <cell r="U2436">
            <v>40323</v>
          </cell>
          <cell r="V2436">
            <v>546.92999999999995</v>
          </cell>
        </row>
        <row r="2437">
          <cell r="U2437">
            <v>40324</v>
          </cell>
          <cell r="V2437">
            <v>538.15</v>
          </cell>
        </row>
        <row r="2438">
          <cell r="U2438">
            <v>40325</v>
          </cell>
          <cell r="V2438">
            <v>529.27</v>
          </cell>
        </row>
        <row r="2439">
          <cell r="U2439">
            <v>40326</v>
          </cell>
          <cell r="V2439">
            <v>529.75</v>
          </cell>
        </row>
        <row r="2440">
          <cell r="U2440">
            <v>40329</v>
          </cell>
          <cell r="V2440">
            <v>530.35</v>
          </cell>
        </row>
        <row r="2441">
          <cell r="U2441">
            <v>40330</v>
          </cell>
          <cell r="V2441">
            <v>532.35</v>
          </cell>
        </row>
        <row r="2442">
          <cell r="U2442">
            <v>40331</v>
          </cell>
          <cell r="V2442">
            <v>534.95000000000005</v>
          </cell>
        </row>
        <row r="2443">
          <cell r="U2443">
            <v>40332</v>
          </cell>
          <cell r="V2443">
            <v>536.67999999999995</v>
          </cell>
        </row>
        <row r="2444">
          <cell r="U2444">
            <v>40333</v>
          </cell>
          <cell r="V2444">
            <v>541.35</v>
          </cell>
        </row>
        <row r="2445">
          <cell r="U2445">
            <v>40336</v>
          </cell>
          <cell r="V2445">
            <v>546.04999999999995</v>
          </cell>
        </row>
        <row r="2446">
          <cell r="U2446">
            <v>40337</v>
          </cell>
          <cell r="V2446">
            <v>548.15</v>
          </cell>
        </row>
        <row r="2447">
          <cell r="U2447">
            <v>40338</v>
          </cell>
          <cell r="V2447">
            <v>541.15</v>
          </cell>
        </row>
        <row r="2448">
          <cell r="U2448">
            <v>40339</v>
          </cell>
          <cell r="V2448">
            <v>537.95000000000005</v>
          </cell>
        </row>
        <row r="2449">
          <cell r="U2449">
            <v>40340</v>
          </cell>
          <cell r="V2449">
            <v>537.25</v>
          </cell>
        </row>
        <row r="2450">
          <cell r="U2450">
            <v>40343</v>
          </cell>
          <cell r="V2450">
            <v>537.42999999999995</v>
          </cell>
        </row>
        <row r="2451">
          <cell r="U2451">
            <v>40344</v>
          </cell>
          <cell r="V2451">
            <v>535.04999999999995</v>
          </cell>
        </row>
        <row r="2452">
          <cell r="U2452">
            <v>40345</v>
          </cell>
          <cell r="V2452">
            <v>529.95000000000005</v>
          </cell>
        </row>
        <row r="2453">
          <cell r="U2453">
            <v>40346</v>
          </cell>
          <cell r="V2453">
            <v>530.58000000000004</v>
          </cell>
        </row>
        <row r="2454">
          <cell r="U2454">
            <v>40347</v>
          </cell>
          <cell r="V2454">
            <v>534.9</v>
          </cell>
        </row>
        <row r="2455">
          <cell r="U2455">
            <v>40350</v>
          </cell>
          <cell r="V2455">
            <v>530.53</v>
          </cell>
        </row>
        <row r="2456">
          <cell r="U2456">
            <v>40351</v>
          </cell>
          <cell r="V2456">
            <v>532.45000000000005</v>
          </cell>
        </row>
        <row r="2457">
          <cell r="U2457">
            <v>40352</v>
          </cell>
          <cell r="V2457">
            <v>538.54999999999995</v>
          </cell>
        </row>
        <row r="2458">
          <cell r="U2458">
            <v>40353</v>
          </cell>
          <cell r="V2458">
            <v>537.25</v>
          </cell>
        </row>
        <row r="2459">
          <cell r="U2459">
            <v>40354</v>
          </cell>
          <cell r="V2459">
            <v>537.25</v>
          </cell>
        </row>
        <row r="2460">
          <cell r="U2460">
            <v>40357</v>
          </cell>
          <cell r="V2460">
            <v>537.15</v>
          </cell>
        </row>
        <row r="2461">
          <cell r="U2461">
            <v>40358</v>
          </cell>
          <cell r="V2461">
            <v>545.24</v>
          </cell>
        </row>
        <row r="2462">
          <cell r="U2462">
            <v>40359</v>
          </cell>
          <cell r="V2462">
            <v>546.04</v>
          </cell>
        </row>
        <row r="2463">
          <cell r="U2463">
            <v>40360</v>
          </cell>
          <cell r="V2463">
            <v>540.54999999999995</v>
          </cell>
        </row>
        <row r="2464">
          <cell r="U2464">
            <v>40361</v>
          </cell>
          <cell r="V2464">
            <v>537.15</v>
          </cell>
        </row>
        <row r="2465">
          <cell r="U2465">
            <v>40364</v>
          </cell>
          <cell r="V2465">
            <v>539.08000000000004</v>
          </cell>
        </row>
        <row r="2466">
          <cell r="U2466">
            <v>40365</v>
          </cell>
          <cell r="V2466">
            <v>536.75</v>
          </cell>
        </row>
        <row r="2467">
          <cell r="U2467">
            <v>40366</v>
          </cell>
          <cell r="V2467">
            <v>535.95000000000005</v>
          </cell>
        </row>
        <row r="2468">
          <cell r="U2468">
            <v>40367</v>
          </cell>
          <cell r="V2468">
            <v>537.25</v>
          </cell>
        </row>
        <row r="2469">
          <cell r="U2469">
            <v>40368</v>
          </cell>
          <cell r="V2469">
            <v>539.25</v>
          </cell>
        </row>
        <row r="2470">
          <cell r="U2470">
            <v>40371</v>
          </cell>
          <cell r="V2470">
            <v>538.25</v>
          </cell>
        </row>
        <row r="2471">
          <cell r="U2471">
            <v>40372</v>
          </cell>
          <cell r="V2471">
            <v>535.25</v>
          </cell>
        </row>
        <row r="2472">
          <cell r="U2472">
            <v>40373</v>
          </cell>
          <cell r="V2472">
            <v>531.65</v>
          </cell>
        </row>
        <row r="2473">
          <cell r="U2473">
            <v>40374</v>
          </cell>
          <cell r="V2473">
            <v>532.85</v>
          </cell>
        </row>
        <row r="2474">
          <cell r="U2474">
            <v>40375</v>
          </cell>
          <cell r="V2474">
            <v>530.04999999999995</v>
          </cell>
        </row>
        <row r="2475">
          <cell r="U2475">
            <v>40378</v>
          </cell>
          <cell r="V2475">
            <v>533.04999999999995</v>
          </cell>
        </row>
        <row r="2476">
          <cell r="U2476">
            <v>40379</v>
          </cell>
          <cell r="V2476">
            <v>529.54999999999995</v>
          </cell>
        </row>
        <row r="2477">
          <cell r="U2477">
            <v>40380</v>
          </cell>
          <cell r="V2477">
            <v>523.15</v>
          </cell>
        </row>
        <row r="2478">
          <cell r="U2478">
            <v>40381</v>
          </cell>
          <cell r="V2478">
            <v>519.20000000000005</v>
          </cell>
        </row>
        <row r="2479">
          <cell r="U2479">
            <v>40382</v>
          </cell>
          <cell r="V2479">
            <v>520.28</v>
          </cell>
        </row>
        <row r="2480">
          <cell r="U2480">
            <v>40385</v>
          </cell>
          <cell r="V2480">
            <v>519.1</v>
          </cell>
        </row>
        <row r="2481">
          <cell r="U2481">
            <v>40386</v>
          </cell>
          <cell r="V2481">
            <v>519.5</v>
          </cell>
        </row>
        <row r="2482">
          <cell r="U2482">
            <v>40387</v>
          </cell>
          <cell r="V2482">
            <v>523.65</v>
          </cell>
        </row>
        <row r="2483">
          <cell r="U2483">
            <v>40388</v>
          </cell>
          <cell r="V2483">
            <v>523.54999999999995</v>
          </cell>
        </row>
        <row r="2484">
          <cell r="U2484">
            <v>40389</v>
          </cell>
          <cell r="V2484">
            <v>521.25</v>
          </cell>
        </row>
        <row r="2485">
          <cell r="U2485">
            <v>40392</v>
          </cell>
          <cell r="V2485">
            <v>517.54999999999995</v>
          </cell>
        </row>
        <row r="2486">
          <cell r="U2486">
            <v>40393</v>
          </cell>
          <cell r="V2486">
            <v>516.63</v>
          </cell>
        </row>
        <row r="2487">
          <cell r="U2487">
            <v>40394</v>
          </cell>
          <cell r="V2487">
            <v>516.85</v>
          </cell>
        </row>
        <row r="2488">
          <cell r="U2488">
            <v>40395</v>
          </cell>
          <cell r="V2488">
            <v>515.29999999999995</v>
          </cell>
        </row>
        <row r="2489">
          <cell r="U2489">
            <v>40396</v>
          </cell>
          <cell r="V2489">
            <v>514.23</v>
          </cell>
        </row>
        <row r="2490">
          <cell r="U2490">
            <v>40399</v>
          </cell>
          <cell r="V2490">
            <v>511.85</v>
          </cell>
        </row>
        <row r="2491">
          <cell r="U2491">
            <v>40400</v>
          </cell>
          <cell r="V2491">
            <v>512.25</v>
          </cell>
        </row>
        <row r="2492">
          <cell r="U2492">
            <v>40401</v>
          </cell>
          <cell r="V2492">
            <v>512.35</v>
          </cell>
        </row>
        <row r="2493">
          <cell r="U2493">
            <v>40402</v>
          </cell>
          <cell r="V2493">
            <v>509.75</v>
          </cell>
        </row>
        <row r="2494">
          <cell r="U2494">
            <v>40403</v>
          </cell>
          <cell r="V2494">
            <v>509.63</v>
          </cell>
        </row>
        <row r="2495">
          <cell r="U2495">
            <v>40406</v>
          </cell>
          <cell r="V2495">
            <v>505.6</v>
          </cell>
        </row>
        <row r="2496">
          <cell r="U2496">
            <v>40407</v>
          </cell>
          <cell r="V2496">
            <v>502.25</v>
          </cell>
        </row>
        <row r="2497">
          <cell r="U2497">
            <v>40408</v>
          </cell>
          <cell r="V2497">
            <v>501.75</v>
          </cell>
        </row>
        <row r="2498">
          <cell r="U2498">
            <v>40409</v>
          </cell>
          <cell r="V2498">
            <v>507.3</v>
          </cell>
        </row>
        <row r="2499">
          <cell r="U2499">
            <v>40410</v>
          </cell>
          <cell r="V2499">
            <v>504.5</v>
          </cell>
        </row>
        <row r="2500">
          <cell r="U2500">
            <v>40413</v>
          </cell>
          <cell r="V2500">
            <v>504.69</v>
          </cell>
        </row>
        <row r="2501">
          <cell r="U2501">
            <v>40414</v>
          </cell>
          <cell r="V2501">
            <v>504.45</v>
          </cell>
        </row>
        <row r="2502">
          <cell r="U2502">
            <v>40415</v>
          </cell>
          <cell r="V2502">
            <v>506.45</v>
          </cell>
        </row>
        <row r="2503">
          <cell r="U2503">
            <v>40416</v>
          </cell>
          <cell r="V2503">
            <v>503.95</v>
          </cell>
        </row>
        <row r="2504">
          <cell r="U2504">
            <v>40417</v>
          </cell>
          <cell r="V2504">
            <v>499.95</v>
          </cell>
        </row>
        <row r="2505">
          <cell r="U2505">
            <v>40420</v>
          </cell>
          <cell r="V2505">
            <v>500.48</v>
          </cell>
        </row>
        <row r="2506">
          <cell r="U2506">
            <v>40421</v>
          </cell>
          <cell r="V2506">
            <v>502.75</v>
          </cell>
        </row>
        <row r="2507">
          <cell r="U2507">
            <v>40422</v>
          </cell>
          <cell r="V2507">
            <v>496.85</v>
          </cell>
        </row>
        <row r="2508">
          <cell r="U2508">
            <v>40423</v>
          </cell>
          <cell r="V2508">
            <v>497.2</v>
          </cell>
        </row>
        <row r="2509">
          <cell r="U2509">
            <v>40424</v>
          </cell>
          <cell r="V2509">
            <v>495.78</v>
          </cell>
        </row>
        <row r="2510">
          <cell r="U2510">
            <v>40427</v>
          </cell>
          <cell r="V2510">
            <v>497.78</v>
          </cell>
        </row>
        <row r="2511">
          <cell r="U2511">
            <v>40428</v>
          </cell>
          <cell r="V2511">
            <v>496.85</v>
          </cell>
        </row>
        <row r="2512">
          <cell r="U2512">
            <v>40429</v>
          </cell>
          <cell r="V2512">
            <v>496.63</v>
          </cell>
        </row>
        <row r="2513">
          <cell r="U2513">
            <v>40430</v>
          </cell>
          <cell r="V2513">
            <v>496.2</v>
          </cell>
        </row>
        <row r="2514">
          <cell r="U2514">
            <v>40431</v>
          </cell>
          <cell r="V2514">
            <v>496.95</v>
          </cell>
        </row>
        <row r="2515">
          <cell r="U2515">
            <v>40434</v>
          </cell>
          <cell r="V2515">
            <v>494.9</v>
          </cell>
        </row>
        <row r="2516">
          <cell r="U2516">
            <v>40435</v>
          </cell>
          <cell r="V2516">
            <v>493.74</v>
          </cell>
        </row>
        <row r="2517">
          <cell r="U2517">
            <v>40436</v>
          </cell>
          <cell r="V2517">
            <v>494.65</v>
          </cell>
        </row>
        <row r="2518">
          <cell r="U2518">
            <v>40437</v>
          </cell>
          <cell r="V2518">
            <v>498.25</v>
          </cell>
        </row>
        <row r="2519">
          <cell r="U2519">
            <v>40438</v>
          </cell>
          <cell r="V2519">
            <v>498.5</v>
          </cell>
        </row>
        <row r="2520">
          <cell r="U2520">
            <v>40441</v>
          </cell>
          <cell r="V2520">
            <v>498.75</v>
          </cell>
        </row>
        <row r="2521">
          <cell r="U2521">
            <v>40442</v>
          </cell>
          <cell r="V2521">
            <v>497.55</v>
          </cell>
        </row>
        <row r="2522">
          <cell r="U2522">
            <v>40443</v>
          </cell>
          <cell r="V2522">
            <v>493.35</v>
          </cell>
        </row>
        <row r="2523">
          <cell r="U2523">
            <v>40444</v>
          </cell>
          <cell r="V2523">
            <v>488.75</v>
          </cell>
        </row>
        <row r="2524">
          <cell r="U2524">
            <v>40445</v>
          </cell>
          <cell r="V2524">
            <v>486.65</v>
          </cell>
        </row>
        <row r="2525">
          <cell r="U2525">
            <v>40448</v>
          </cell>
          <cell r="V2525">
            <v>486.17</v>
          </cell>
        </row>
        <row r="2526">
          <cell r="U2526">
            <v>40449</v>
          </cell>
          <cell r="V2526">
            <v>485.64</v>
          </cell>
        </row>
        <row r="2527">
          <cell r="U2527">
            <v>40450</v>
          </cell>
          <cell r="V2527">
            <v>485.6</v>
          </cell>
        </row>
        <row r="2528">
          <cell r="U2528">
            <v>40451</v>
          </cell>
          <cell r="V2528">
            <v>483.55</v>
          </cell>
        </row>
        <row r="2529">
          <cell r="U2529">
            <v>40452</v>
          </cell>
          <cell r="V2529">
            <v>480.43</v>
          </cell>
        </row>
        <row r="2530">
          <cell r="U2530">
            <v>40455</v>
          </cell>
          <cell r="V2530">
            <v>485.8</v>
          </cell>
        </row>
        <row r="2531">
          <cell r="U2531">
            <v>40456</v>
          </cell>
          <cell r="V2531">
            <v>482.84</v>
          </cell>
        </row>
        <row r="2532">
          <cell r="U2532">
            <v>40457</v>
          </cell>
          <cell r="V2532">
            <v>481.54</v>
          </cell>
        </row>
        <row r="2533">
          <cell r="U2533">
            <v>40458</v>
          </cell>
          <cell r="V2533">
            <v>483.83</v>
          </cell>
        </row>
        <row r="2534">
          <cell r="U2534">
            <v>40459</v>
          </cell>
          <cell r="V2534">
            <v>482.23</v>
          </cell>
        </row>
        <row r="2535">
          <cell r="U2535">
            <v>40462</v>
          </cell>
          <cell r="V2535">
            <v>482.05</v>
          </cell>
        </row>
        <row r="2536">
          <cell r="U2536">
            <v>40463</v>
          </cell>
          <cell r="V2536">
            <v>476.06</v>
          </cell>
        </row>
        <row r="2537">
          <cell r="U2537">
            <v>40464</v>
          </cell>
          <cell r="V2537">
            <v>477.96</v>
          </cell>
        </row>
        <row r="2538">
          <cell r="U2538">
            <v>40465</v>
          </cell>
          <cell r="V2538">
            <v>478.95</v>
          </cell>
        </row>
        <row r="2539">
          <cell r="U2539">
            <v>40466</v>
          </cell>
          <cell r="V2539">
            <v>479.13</v>
          </cell>
        </row>
        <row r="2540">
          <cell r="U2540">
            <v>40469</v>
          </cell>
          <cell r="V2540">
            <v>481.16</v>
          </cell>
        </row>
        <row r="2541">
          <cell r="U2541">
            <v>40470</v>
          </cell>
          <cell r="V2541">
            <v>487.02</v>
          </cell>
        </row>
        <row r="2542">
          <cell r="U2542">
            <v>40471</v>
          </cell>
          <cell r="V2542">
            <v>484.88</v>
          </cell>
        </row>
        <row r="2543">
          <cell r="U2543">
            <v>40472</v>
          </cell>
          <cell r="V2543">
            <v>485.54</v>
          </cell>
        </row>
        <row r="2544">
          <cell r="U2544">
            <v>40473</v>
          </cell>
          <cell r="V2544">
            <v>487.15</v>
          </cell>
        </row>
        <row r="2545">
          <cell r="U2545">
            <v>40476</v>
          </cell>
          <cell r="V2545">
            <v>486.24</v>
          </cell>
        </row>
        <row r="2546">
          <cell r="U2546">
            <v>40477</v>
          </cell>
          <cell r="V2546">
            <v>491.06</v>
          </cell>
        </row>
        <row r="2547">
          <cell r="U2547">
            <v>40478</v>
          </cell>
          <cell r="V2547">
            <v>494.98</v>
          </cell>
        </row>
        <row r="2548">
          <cell r="U2548">
            <v>40479</v>
          </cell>
          <cell r="V2548">
            <v>489.19</v>
          </cell>
        </row>
        <row r="2549">
          <cell r="U2549">
            <v>40480</v>
          </cell>
          <cell r="V2549">
            <v>489.47</v>
          </cell>
        </row>
        <row r="2550">
          <cell r="U2550">
            <v>40483</v>
          </cell>
          <cell r="V2550">
            <v>489.5</v>
          </cell>
        </row>
        <row r="2551">
          <cell r="U2551">
            <v>40484</v>
          </cell>
          <cell r="V2551">
            <v>486.95</v>
          </cell>
        </row>
        <row r="2552">
          <cell r="U2552">
            <v>40485</v>
          </cell>
          <cell r="V2552">
            <v>489.33</v>
          </cell>
        </row>
        <row r="2553">
          <cell r="U2553">
            <v>40486</v>
          </cell>
          <cell r="V2553">
            <v>480.1</v>
          </cell>
        </row>
        <row r="2554">
          <cell r="U2554">
            <v>40487</v>
          </cell>
          <cell r="V2554">
            <v>477.5</v>
          </cell>
        </row>
        <row r="2555">
          <cell r="U2555">
            <v>40490</v>
          </cell>
          <cell r="V2555">
            <v>480.63</v>
          </cell>
        </row>
        <row r="2556">
          <cell r="U2556">
            <v>40491</v>
          </cell>
          <cell r="V2556">
            <v>477.1</v>
          </cell>
        </row>
        <row r="2557">
          <cell r="U2557">
            <v>40492</v>
          </cell>
          <cell r="V2557">
            <v>479.8</v>
          </cell>
        </row>
        <row r="2558">
          <cell r="U2558">
            <v>40493</v>
          </cell>
          <cell r="V2558">
            <v>479.7</v>
          </cell>
        </row>
        <row r="2559">
          <cell r="U2559">
            <v>40494</v>
          </cell>
          <cell r="V2559">
            <v>482.15</v>
          </cell>
        </row>
        <row r="2560">
          <cell r="U2560">
            <v>40497</v>
          </cell>
          <cell r="V2560">
            <v>481.65</v>
          </cell>
        </row>
        <row r="2561">
          <cell r="U2561">
            <v>40498</v>
          </cell>
          <cell r="V2561">
            <v>486.05</v>
          </cell>
        </row>
        <row r="2562">
          <cell r="U2562">
            <v>40499</v>
          </cell>
          <cell r="V2562">
            <v>483.55</v>
          </cell>
        </row>
        <row r="2563">
          <cell r="U2563">
            <v>40500</v>
          </cell>
          <cell r="V2563">
            <v>479.8</v>
          </cell>
        </row>
        <row r="2564">
          <cell r="U2564">
            <v>40501</v>
          </cell>
          <cell r="V2564">
            <v>480.03</v>
          </cell>
        </row>
        <row r="2565">
          <cell r="U2565">
            <v>40504</v>
          </cell>
          <cell r="V2565">
            <v>479.23</v>
          </cell>
        </row>
        <row r="2566">
          <cell r="U2566">
            <v>40505</v>
          </cell>
          <cell r="V2566">
            <v>482.13</v>
          </cell>
        </row>
        <row r="2567">
          <cell r="U2567">
            <v>40506</v>
          </cell>
          <cell r="V2567">
            <v>482.35</v>
          </cell>
        </row>
        <row r="2568">
          <cell r="U2568">
            <v>40507</v>
          </cell>
          <cell r="V2568">
            <v>480.48</v>
          </cell>
        </row>
        <row r="2569">
          <cell r="U2569">
            <v>40508</v>
          </cell>
          <cell r="V2569">
            <v>483.65</v>
          </cell>
        </row>
        <row r="2570">
          <cell r="U2570">
            <v>40511</v>
          </cell>
          <cell r="V2570">
            <v>487.18</v>
          </cell>
        </row>
        <row r="2571">
          <cell r="U2571">
            <v>40512</v>
          </cell>
          <cell r="V2571">
            <v>487.2</v>
          </cell>
        </row>
        <row r="2572">
          <cell r="U2572">
            <v>40513</v>
          </cell>
          <cell r="V2572">
            <v>485.15</v>
          </cell>
        </row>
        <row r="2573">
          <cell r="U2573">
            <v>40514</v>
          </cell>
          <cell r="V2573">
            <v>483.93</v>
          </cell>
        </row>
        <row r="2574">
          <cell r="U2574">
            <v>40515</v>
          </cell>
          <cell r="V2574">
            <v>479.6</v>
          </cell>
        </row>
        <row r="2575">
          <cell r="U2575">
            <v>40518</v>
          </cell>
          <cell r="V2575">
            <v>478.48</v>
          </cell>
        </row>
        <row r="2576">
          <cell r="U2576">
            <v>40519</v>
          </cell>
          <cell r="V2576">
            <v>477.85</v>
          </cell>
        </row>
        <row r="2577">
          <cell r="U2577">
            <v>40520</v>
          </cell>
          <cell r="V2577">
            <v>476.95</v>
          </cell>
        </row>
        <row r="2578">
          <cell r="U2578">
            <v>40521</v>
          </cell>
          <cell r="V2578">
            <v>476.25</v>
          </cell>
        </row>
        <row r="2579">
          <cell r="U2579">
            <v>40522</v>
          </cell>
          <cell r="V2579">
            <v>476.05</v>
          </cell>
        </row>
        <row r="2580">
          <cell r="U2580">
            <v>40525</v>
          </cell>
          <cell r="V2580">
            <v>475.68</v>
          </cell>
        </row>
        <row r="2581">
          <cell r="U2581">
            <v>40526</v>
          </cell>
          <cell r="V2581">
            <v>472.48</v>
          </cell>
        </row>
        <row r="2582">
          <cell r="U2582">
            <v>40527</v>
          </cell>
          <cell r="V2582">
            <v>473.65</v>
          </cell>
        </row>
        <row r="2583">
          <cell r="U2583">
            <v>40528</v>
          </cell>
          <cell r="V2583">
            <v>473.93</v>
          </cell>
        </row>
        <row r="2584">
          <cell r="U2584">
            <v>40529</v>
          </cell>
          <cell r="V2584">
            <v>471.95</v>
          </cell>
        </row>
        <row r="2585">
          <cell r="U2585">
            <v>40532</v>
          </cell>
          <cell r="V2585">
            <v>469.75</v>
          </cell>
        </row>
        <row r="2586">
          <cell r="U2586">
            <v>40533</v>
          </cell>
          <cell r="V2586">
            <v>468.8</v>
          </cell>
        </row>
        <row r="2587">
          <cell r="U2587">
            <v>40534</v>
          </cell>
          <cell r="V2587">
            <v>469.13</v>
          </cell>
        </row>
        <row r="2588">
          <cell r="U2588">
            <v>40535</v>
          </cell>
          <cell r="V2588">
            <v>468.88</v>
          </cell>
        </row>
        <row r="2589">
          <cell r="U2589">
            <v>40536</v>
          </cell>
          <cell r="V2589">
            <v>469.35</v>
          </cell>
        </row>
        <row r="2590">
          <cell r="U2590">
            <v>40539</v>
          </cell>
          <cell r="V2590">
            <v>471.35</v>
          </cell>
        </row>
        <row r="2591">
          <cell r="U2591">
            <v>40540</v>
          </cell>
          <cell r="V2591">
            <v>469.2</v>
          </cell>
        </row>
        <row r="2592">
          <cell r="U2592">
            <v>40541</v>
          </cell>
          <cell r="V2592">
            <v>469.15</v>
          </cell>
        </row>
        <row r="2593">
          <cell r="U2593">
            <v>40542</v>
          </cell>
          <cell r="V2593">
            <v>467.48</v>
          </cell>
        </row>
        <row r="2594">
          <cell r="U2594">
            <v>40543</v>
          </cell>
          <cell r="V2594">
            <v>468</v>
          </cell>
        </row>
        <row r="2595">
          <cell r="U2595">
            <v>40546</v>
          </cell>
          <cell r="V2595">
            <v>465.95</v>
          </cell>
        </row>
        <row r="2596">
          <cell r="U2596">
            <v>40547</v>
          </cell>
          <cell r="V2596">
            <v>487.78</v>
          </cell>
        </row>
        <row r="2597">
          <cell r="U2597">
            <v>40548</v>
          </cell>
          <cell r="V2597">
            <v>494.7</v>
          </cell>
        </row>
        <row r="2598">
          <cell r="U2598">
            <v>40549</v>
          </cell>
          <cell r="V2598">
            <v>495.85</v>
          </cell>
        </row>
        <row r="2599">
          <cell r="U2599">
            <v>40550</v>
          </cell>
          <cell r="V2599">
            <v>498.13</v>
          </cell>
        </row>
        <row r="2600">
          <cell r="U2600">
            <v>40553</v>
          </cell>
          <cell r="V2600">
            <v>498.05</v>
          </cell>
        </row>
        <row r="2601">
          <cell r="U2601">
            <v>40554</v>
          </cell>
          <cell r="V2601">
            <v>496.4</v>
          </cell>
        </row>
        <row r="2602">
          <cell r="U2602">
            <v>40555</v>
          </cell>
          <cell r="V2602">
            <v>489.78</v>
          </cell>
        </row>
        <row r="2603">
          <cell r="U2603">
            <v>40556</v>
          </cell>
          <cell r="V2603">
            <v>490</v>
          </cell>
        </row>
        <row r="2604">
          <cell r="U2604">
            <v>40557</v>
          </cell>
          <cell r="V2604">
            <v>487.5</v>
          </cell>
        </row>
        <row r="2605">
          <cell r="U2605">
            <v>40560</v>
          </cell>
          <cell r="V2605">
            <v>491.28</v>
          </cell>
        </row>
        <row r="2606">
          <cell r="U2606">
            <v>40561</v>
          </cell>
          <cell r="V2606">
            <v>490.33</v>
          </cell>
        </row>
        <row r="2607">
          <cell r="U2607">
            <v>40562</v>
          </cell>
          <cell r="V2607">
            <v>492.42</v>
          </cell>
        </row>
        <row r="2608">
          <cell r="U2608">
            <v>40563</v>
          </cell>
          <cell r="V2608">
            <v>493.65</v>
          </cell>
        </row>
        <row r="2609">
          <cell r="U2609">
            <v>40564</v>
          </cell>
          <cell r="V2609">
            <v>493.28</v>
          </cell>
        </row>
        <row r="2610">
          <cell r="U2610">
            <v>40567</v>
          </cell>
          <cell r="V2610">
            <v>491.69</v>
          </cell>
        </row>
        <row r="2611">
          <cell r="U2611">
            <v>40568</v>
          </cell>
          <cell r="V2611">
            <v>492.84</v>
          </cell>
        </row>
        <row r="2612">
          <cell r="U2612">
            <v>40569</v>
          </cell>
          <cell r="V2612">
            <v>488.65</v>
          </cell>
        </row>
        <row r="2613">
          <cell r="U2613">
            <v>40570</v>
          </cell>
          <cell r="V2613">
            <v>485.23</v>
          </cell>
        </row>
        <row r="2614">
          <cell r="U2614">
            <v>40571</v>
          </cell>
          <cell r="V2614">
            <v>485.15</v>
          </cell>
        </row>
        <row r="2615">
          <cell r="U2615">
            <v>40574</v>
          </cell>
          <cell r="V2615">
            <v>483.34</v>
          </cell>
        </row>
        <row r="2616">
          <cell r="U2616">
            <v>40575</v>
          </cell>
          <cell r="V2616">
            <v>479.87</v>
          </cell>
        </row>
        <row r="2617">
          <cell r="U2617">
            <v>40576</v>
          </cell>
          <cell r="V2617">
            <v>482.02</v>
          </cell>
        </row>
        <row r="2618">
          <cell r="U2618">
            <v>40577</v>
          </cell>
          <cell r="V2618">
            <v>478.92</v>
          </cell>
        </row>
        <row r="2619">
          <cell r="U2619">
            <v>40578</v>
          </cell>
          <cell r="V2619">
            <v>478.98</v>
          </cell>
        </row>
        <row r="2620">
          <cell r="U2620">
            <v>40581</v>
          </cell>
          <cell r="V2620">
            <v>479.11</v>
          </cell>
        </row>
        <row r="2621">
          <cell r="U2621">
            <v>40582</v>
          </cell>
          <cell r="V2621">
            <v>479.23</v>
          </cell>
        </row>
        <row r="2622">
          <cell r="U2622">
            <v>40583</v>
          </cell>
          <cell r="V2622">
            <v>476.23</v>
          </cell>
        </row>
        <row r="2623">
          <cell r="U2623">
            <v>40584</v>
          </cell>
          <cell r="V2623">
            <v>473.5</v>
          </cell>
        </row>
        <row r="2624">
          <cell r="U2624">
            <v>40585</v>
          </cell>
          <cell r="V2624">
            <v>472.63</v>
          </cell>
        </row>
        <row r="2625">
          <cell r="U2625">
            <v>40588</v>
          </cell>
          <cell r="V2625">
            <v>469</v>
          </cell>
        </row>
        <row r="2626">
          <cell r="U2626">
            <v>40589</v>
          </cell>
          <cell r="V2626">
            <v>472.8</v>
          </cell>
        </row>
        <row r="2627">
          <cell r="U2627">
            <v>40590</v>
          </cell>
          <cell r="V2627">
            <v>473.95</v>
          </cell>
        </row>
        <row r="2628">
          <cell r="U2628">
            <v>40591</v>
          </cell>
          <cell r="V2628">
            <v>469.25</v>
          </cell>
        </row>
        <row r="2629">
          <cell r="U2629">
            <v>40592</v>
          </cell>
          <cell r="V2629">
            <v>468.83</v>
          </cell>
        </row>
        <row r="2630">
          <cell r="U2630">
            <v>40595</v>
          </cell>
          <cell r="V2630">
            <v>469.33</v>
          </cell>
        </row>
        <row r="2631">
          <cell r="U2631">
            <v>40596</v>
          </cell>
          <cell r="V2631">
            <v>472.4</v>
          </cell>
        </row>
        <row r="2632">
          <cell r="U2632">
            <v>40597</v>
          </cell>
          <cell r="V2632">
            <v>477.73</v>
          </cell>
        </row>
        <row r="2633">
          <cell r="U2633">
            <v>40598</v>
          </cell>
          <cell r="V2633">
            <v>478.15</v>
          </cell>
        </row>
        <row r="2634">
          <cell r="U2634">
            <v>40599</v>
          </cell>
          <cell r="V2634">
            <v>475.3</v>
          </cell>
        </row>
        <row r="2635">
          <cell r="U2635">
            <v>40602</v>
          </cell>
          <cell r="V2635">
            <v>475.84</v>
          </cell>
        </row>
        <row r="2636">
          <cell r="U2636">
            <v>40603</v>
          </cell>
          <cell r="V2636">
            <v>476.45</v>
          </cell>
        </row>
        <row r="2637">
          <cell r="U2637">
            <v>40604</v>
          </cell>
          <cell r="V2637">
            <v>476.9</v>
          </cell>
        </row>
        <row r="2638">
          <cell r="U2638">
            <v>40605</v>
          </cell>
          <cell r="V2638">
            <v>473.23</v>
          </cell>
        </row>
        <row r="2639">
          <cell r="U2639">
            <v>40606</v>
          </cell>
          <cell r="V2639">
            <v>475.05</v>
          </cell>
        </row>
        <row r="2640">
          <cell r="U2640">
            <v>40609</v>
          </cell>
          <cell r="V2640">
            <v>474.8</v>
          </cell>
        </row>
        <row r="2641">
          <cell r="U2641">
            <v>40610</v>
          </cell>
          <cell r="V2641">
            <v>475.04</v>
          </cell>
        </row>
        <row r="2642">
          <cell r="U2642">
            <v>40611</v>
          </cell>
          <cell r="V2642">
            <v>478.87</v>
          </cell>
        </row>
        <row r="2643">
          <cell r="U2643">
            <v>40612</v>
          </cell>
          <cell r="V2643">
            <v>481.55</v>
          </cell>
        </row>
        <row r="2644">
          <cell r="U2644">
            <v>40613</v>
          </cell>
          <cell r="V2644">
            <v>478.03</v>
          </cell>
        </row>
        <row r="2645">
          <cell r="U2645">
            <v>40616</v>
          </cell>
          <cell r="V2645">
            <v>481.08</v>
          </cell>
        </row>
        <row r="2646">
          <cell r="U2646">
            <v>40617</v>
          </cell>
          <cell r="V2646">
            <v>483.68</v>
          </cell>
        </row>
        <row r="2647">
          <cell r="U2647">
            <v>40618</v>
          </cell>
          <cell r="V2647">
            <v>486.2</v>
          </cell>
        </row>
        <row r="2648">
          <cell r="U2648">
            <v>40619</v>
          </cell>
          <cell r="V2648">
            <v>486.43</v>
          </cell>
        </row>
        <row r="2649">
          <cell r="U2649">
            <v>40620</v>
          </cell>
          <cell r="V2649">
            <v>481.15</v>
          </cell>
        </row>
        <row r="2650">
          <cell r="U2650">
            <v>40623</v>
          </cell>
          <cell r="V2650">
            <v>480.75</v>
          </cell>
        </row>
        <row r="2651">
          <cell r="U2651">
            <v>40624</v>
          </cell>
          <cell r="V2651">
            <v>481.31</v>
          </cell>
        </row>
        <row r="2652">
          <cell r="U2652">
            <v>40625</v>
          </cell>
          <cell r="V2652">
            <v>481.55</v>
          </cell>
        </row>
        <row r="2653">
          <cell r="U2653">
            <v>40626</v>
          </cell>
          <cell r="V2653">
            <v>479.83</v>
          </cell>
        </row>
        <row r="2654">
          <cell r="U2654">
            <v>40627</v>
          </cell>
          <cell r="V2654">
            <v>478.95</v>
          </cell>
        </row>
        <row r="2655">
          <cell r="U2655">
            <v>40630</v>
          </cell>
          <cell r="V2655">
            <v>480.47</v>
          </cell>
        </row>
        <row r="2656">
          <cell r="U2656">
            <v>40631</v>
          </cell>
          <cell r="V2656">
            <v>481.95</v>
          </cell>
        </row>
        <row r="2657">
          <cell r="U2657">
            <v>40632</v>
          </cell>
          <cell r="V2657">
            <v>481.93</v>
          </cell>
        </row>
        <row r="2658">
          <cell r="U2658">
            <v>40633</v>
          </cell>
          <cell r="V2658">
            <v>477.5</v>
          </cell>
        </row>
        <row r="2659">
          <cell r="U2659">
            <v>40634</v>
          </cell>
          <cell r="V2659">
            <v>475.78</v>
          </cell>
        </row>
        <row r="2660">
          <cell r="U2660">
            <v>40637</v>
          </cell>
          <cell r="V2660">
            <v>474.79</v>
          </cell>
        </row>
        <row r="2661">
          <cell r="U2661">
            <v>40638</v>
          </cell>
          <cell r="V2661">
            <v>473.33</v>
          </cell>
        </row>
        <row r="2662">
          <cell r="U2662">
            <v>40639</v>
          </cell>
          <cell r="V2662">
            <v>473.9</v>
          </cell>
        </row>
        <row r="2663">
          <cell r="U2663">
            <v>40640</v>
          </cell>
          <cell r="V2663">
            <v>472.1</v>
          </cell>
        </row>
        <row r="2664">
          <cell r="U2664">
            <v>40641</v>
          </cell>
          <cell r="V2664">
            <v>469.86</v>
          </cell>
        </row>
        <row r="2665">
          <cell r="U2665">
            <v>40644</v>
          </cell>
          <cell r="V2665">
            <v>472.05</v>
          </cell>
        </row>
        <row r="2666">
          <cell r="U2666">
            <v>40645</v>
          </cell>
          <cell r="V2666">
            <v>473.78</v>
          </cell>
        </row>
        <row r="2667">
          <cell r="U2667">
            <v>40646</v>
          </cell>
          <cell r="V2667">
            <v>472.21</v>
          </cell>
        </row>
        <row r="2668">
          <cell r="U2668">
            <v>40647</v>
          </cell>
          <cell r="V2668">
            <v>472.7</v>
          </cell>
        </row>
        <row r="2669">
          <cell r="U2669">
            <v>40648</v>
          </cell>
          <cell r="V2669">
            <v>470.85</v>
          </cell>
        </row>
        <row r="2670">
          <cell r="U2670">
            <v>40651</v>
          </cell>
          <cell r="V2670">
            <v>475.5</v>
          </cell>
        </row>
        <row r="2671">
          <cell r="U2671">
            <v>40652</v>
          </cell>
          <cell r="V2671">
            <v>473.44</v>
          </cell>
        </row>
        <row r="2672">
          <cell r="U2672">
            <v>40653</v>
          </cell>
          <cell r="V2672">
            <v>469.38</v>
          </cell>
        </row>
        <row r="2673">
          <cell r="U2673">
            <v>40654</v>
          </cell>
          <cell r="V2673">
            <v>467.49</v>
          </cell>
        </row>
        <row r="2674">
          <cell r="U2674">
            <v>40658</v>
          </cell>
          <cell r="V2674">
            <v>467.55</v>
          </cell>
        </row>
        <row r="2675">
          <cell r="U2675">
            <v>40659</v>
          </cell>
          <cell r="V2675">
            <v>462.43</v>
          </cell>
        </row>
        <row r="2676">
          <cell r="U2676">
            <v>40660</v>
          </cell>
          <cell r="V2676">
            <v>462.72</v>
          </cell>
        </row>
        <row r="2677">
          <cell r="U2677">
            <v>40661</v>
          </cell>
          <cell r="V2677">
            <v>460.87</v>
          </cell>
        </row>
        <row r="2678">
          <cell r="U2678">
            <v>40662</v>
          </cell>
          <cell r="V2678">
            <v>460.43</v>
          </cell>
        </row>
        <row r="2679">
          <cell r="U2679">
            <v>40665</v>
          </cell>
          <cell r="V2679">
            <v>462.68</v>
          </cell>
        </row>
        <row r="2680">
          <cell r="U2680">
            <v>40666</v>
          </cell>
          <cell r="V2680">
            <v>461.22</v>
          </cell>
        </row>
        <row r="2681">
          <cell r="U2681">
            <v>40667</v>
          </cell>
          <cell r="V2681">
            <v>465.8</v>
          </cell>
        </row>
        <row r="2682">
          <cell r="U2682">
            <v>40668</v>
          </cell>
          <cell r="V2682">
            <v>468.63</v>
          </cell>
        </row>
        <row r="2683">
          <cell r="U2683">
            <v>40669</v>
          </cell>
          <cell r="V2683">
            <v>468.1</v>
          </cell>
        </row>
        <row r="2684">
          <cell r="U2684">
            <v>40672</v>
          </cell>
          <cell r="V2684">
            <v>467.34</v>
          </cell>
        </row>
        <row r="2685">
          <cell r="U2685">
            <v>40673</v>
          </cell>
          <cell r="V2685">
            <v>465.13</v>
          </cell>
        </row>
        <row r="2686">
          <cell r="U2686">
            <v>40674</v>
          </cell>
          <cell r="V2686">
            <v>468.35</v>
          </cell>
        </row>
        <row r="2687">
          <cell r="U2687">
            <v>40675</v>
          </cell>
          <cell r="V2687">
            <v>466.96</v>
          </cell>
        </row>
        <row r="2688">
          <cell r="U2688">
            <v>40676</v>
          </cell>
          <cell r="V2688">
            <v>469.45</v>
          </cell>
        </row>
        <row r="2689">
          <cell r="U2689">
            <v>40679</v>
          </cell>
          <cell r="V2689">
            <v>470.18</v>
          </cell>
        </row>
        <row r="2690">
          <cell r="U2690">
            <v>40680</v>
          </cell>
          <cell r="V2690">
            <v>473.33</v>
          </cell>
        </row>
        <row r="2691">
          <cell r="U2691">
            <v>40681</v>
          </cell>
          <cell r="V2691">
            <v>471.32</v>
          </cell>
        </row>
        <row r="2692">
          <cell r="U2692">
            <v>40682</v>
          </cell>
          <cell r="V2692">
            <v>467.9</v>
          </cell>
        </row>
        <row r="2693">
          <cell r="U2693">
            <v>40683</v>
          </cell>
          <cell r="V2693">
            <v>466.63</v>
          </cell>
        </row>
        <row r="2694">
          <cell r="U2694">
            <v>40686</v>
          </cell>
          <cell r="V2694">
            <v>472.48</v>
          </cell>
        </row>
        <row r="2695">
          <cell r="U2695">
            <v>40687</v>
          </cell>
          <cell r="V2695">
            <v>472.18</v>
          </cell>
        </row>
        <row r="2696">
          <cell r="U2696">
            <v>40688</v>
          </cell>
          <cell r="V2696">
            <v>470.9</v>
          </cell>
        </row>
        <row r="2697">
          <cell r="U2697">
            <v>40689</v>
          </cell>
          <cell r="V2697">
            <v>469.6</v>
          </cell>
        </row>
        <row r="2698">
          <cell r="U2698">
            <v>40690</v>
          </cell>
          <cell r="V2698">
            <v>467.25</v>
          </cell>
        </row>
        <row r="2699">
          <cell r="U2699">
            <v>40693</v>
          </cell>
          <cell r="V2699">
            <v>467.09</v>
          </cell>
        </row>
        <row r="2700">
          <cell r="U2700">
            <v>40694</v>
          </cell>
          <cell r="V2700">
            <v>465.19</v>
          </cell>
        </row>
        <row r="2701">
          <cell r="U2701">
            <v>40695</v>
          </cell>
          <cell r="V2701">
            <v>467.7</v>
          </cell>
        </row>
        <row r="2702">
          <cell r="U2702">
            <v>40696</v>
          </cell>
          <cell r="V2702">
            <v>466.5</v>
          </cell>
        </row>
        <row r="2703">
          <cell r="U2703">
            <v>40697</v>
          </cell>
          <cell r="V2703">
            <v>468.33</v>
          </cell>
        </row>
        <row r="2704">
          <cell r="U2704">
            <v>40700</v>
          </cell>
          <cell r="V2704">
            <v>468</v>
          </cell>
        </row>
        <row r="2705">
          <cell r="U2705">
            <v>40701</v>
          </cell>
          <cell r="V2705">
            <v>466.48</v>
          </cell>
        </row>
        <row r="2706">
          <cell r="U2706">
            <v>40702</v>
          </cell>
          <cell r="V2706">
            <v>467.83</v>
          </cell>
        </row>
        <row r="2707">
          <cell r="U2707">
            <v>40703</v>
          </cell>
          <cell r="V2707">
            <v>466.56</v>
          </cell>
        </row>
        <row r="2708">
          <cell r="U2708">
            <v>40704</v>
          </cell>
          <cell r="V2708">
            <v>468.1</v>
          </cell>
        </row>
        <row r="2709">
          <cell r="U2709">
            <v>40707</v>
          </cell>
          <cell r="V2709">
            <v>467.75</v>
          </cell>
        </row>
        <row r="2710">
          <cell r="U2710">
            <v>40708</v>
          </cell>
          <cell r="V2710">
            <v>466.08</v>
          </cell>
        </row>
        <row r="2711">
          <cell r="U2711">
            <v>40709</v>
          </cell>
          <cell r="V2711">
            <v>467.96</v>
          </cell>
        </row>
        <row r="2712">
          <cell r="U2712">
            <v>40710</v>
          </cell>
          <cell r="V2712">
            <v>471.23</v>
          </cell>
        </row>
        <row r="2713">
          <cell r="U2713">
            <v>40711</v>
          </cell>
          <cell r="V2713">
            <v>471.47</v>
          </cell>
        </row>
        <row r="2714">
          <cell r="U2714">
            <v>40714</v>
          </cell>
          <cell r="V2714">
            <v>472.17</v>
          </cell>
        </row>
        <row r="2715">
          <cell r="U2715">
            <v>40715</v>
          </cell>
          <cell r="V2715">
            <v>471.24</v>
          </cell>
        </row>
        <row r="2716">
          <cell r="U2716">
            <v>40716</v>
          </cell>
          <cell r="V2716">
            <v>472.1</v>
          </cell>
        </row>
        <row r="2717">
          <cell r="U2717">
            <v>40717</v>
          </cell>
          <cell r="V2717">
            <v>474.65</v>
          </cell>
        </row>
        <row r="2718">
          <cell r="U2718">
            <v>40718</v>
          </cell>
          <cell r="V2718">
            <v>473.39</v>
          </cell>
        </row>
        <row r="2719">
          <cell r="U2719">
            <v>40721</v>
          </cell>
          <cell r="V2719">
            <v>473.02</v>
          </cell>
        </row>
        <row r="2720">
          <cell r="U2720">
            <v>40722</v>
          </cell>
          <cell r="V2720">
            <v>472.92</v>
          </cell>
        </row>
        <row r="2721">
          <cell r="U2721">
            <v>40723</v>
          </cell>
          <cell r="V2721">
            <v>470.65</v>
          </cell>
        </row>
        <row r="2722">
          <cell r="U2722">
            <v>40724</v>
          </cell>
          <cell r="V2722">
            <v>467.66</v>
          </cell>
        </row>
        <row r="2723">
          <cell r="U2723">
            <v>40725</v>
          </cell>
          <cell r="V2723">
            <v>465.64</v>
          </cell>
        </row>
        <row r="2724">
          <cell r="U2724">
            <v>40728</v>
          </cell>
          <cell r="V2724">
            <v>465.6</v>
          </cell>
        </row>
        <row r="2725">
          <cell r="U2725">
            <v>40729</v>
          </cell>
          <cell r="V2725">
            <v>464.58</v>
          </cell>
        </row>
        <row r="2726">
          <cell r="U2726">
            <v>40730</v>
          </cell>
          <cell r="V2726">
            <v>463.88</v>
          </cell>
        </row>
        <row r="2727">
          <cell r="U2727">
            <v>40731</v>
          </cell>
          <cell r="V2727">
            <v>461.13</v>
          </cell>
        </row>
        <row r="2728">
          <cell r="U2728">
            <v>40732</v>
          </cell>
          <cell r="V2728">
            <v>463.05</v>
          </cell>
        </row>
        <row r="2729">
          <cell r="U2729">
            <v>40735</v>
          </cell>
          <cell r="V2729">
            <v>466.51</v>
          </cell>
        </row>
        <row r="2730">
          <cell r="U2730">
            <v>40736</v>
          </cell>
          <cell r="V2730">
            <v>466.95</v>
          </cell>
        </row>
        <row r="2731">
          <cell r="U2731">
            <v>40737</v>
          </cell>
          <cell r="V2731">
            <v>462.16</v>
          </cell>
        </row>
        <row r="2732">
          <cell r="U2732">
            <v>40738</v>
          </cell>
          <cell r="V2732">
            <v>462.5</v>
          </cell>
        </row>
        <row r="2733">
          <cell r="U2733">
            <v>40739</v>
          </cell>
          <cell r="V2733">
            <v>462.15</v>
          </cell>
        </row>
        <row r="2734">
          <cell r="U2734">
            <v>40742</v>
          </cell>
          <cell r="V2734">
            <v>463.62</v>
          </cell>
        </row>
        <row r="2735">
          <cell r="U2735">
            <v>40743</v>
          </cell>
          <cell r="V2735">
            <v>462.26</v>
          </cell>
        </row>
        <row r="2736">
          <cell r="U2736">
            <v>40744</v>
          </cell>
          <cell r="V2736">
            <v>463.54</v>
          </cell>
        </row>
        <row r="2737">
          <cell r="U2737">
            <v>40745</v>
          </cell>
          <cell r="V2737">
            <v>461.37</v>
          </cell>
        </row>
        <row r="2738">
          <cell r="U2738">
            <v>40746</v>
          </cell>
          <cell r="V2738">
            <v>461.39</v>
          </cell>
        </row>
        <row r="2739">
          <cell r="U2739">
            <v>40749</v>
          </cell>
          <cell r="V2739">
            <v>462.43</v>
          </cell>
        </row>
        <row r="2740">
          <cell r="U2740">
            <v>40750</v>
          </cell>
          <cell r="V2740">
            <v>458.03</v>
          </cell>
        </row>
        <row r="2741">
          <cell r="U2741">
            <v>40751</v>
          </cell>
          <cell r="V2741">
            <v>458.09</v>
          </cell>
        </row>
        <row r="2742">
          <cell r="U2742">
            <v>40752</v>
          </cell>
          <cell r="V2742">
            <v>455.66</v>
          </cell>
        </row>
        <row r="2743">
          <cell r="U2743">
            <v>40753</v>
          </cell>
          <cell r="V2743">
            <v>457.89</v>
          </cell>
        </row>
        <row r="2744">
          <cell r="U2744">
            <v>40756</v>
          </cell>
          <cell r="V2744">
            <v>458.88</v>
          </cell>
        </row>
        <row r="2745">
          <cell r="U2745">
            <v>40757</v>
          </cell>
          <cell r="V2745">
            <v>458.83</v>
          </cell>
        </row>
        <row r="2746">
          <cell r="U2746">
            <v>40758</v>
          </cell>
          <cell r="V2746">
            <v>460.21</v>
          </cell>
        </row>
        <row r="2747">
          <cell r="U2747">
            <v>40759</v>
          </cell>
          <cell r="V2747">
            <v>462.53</v>
          </cell>
        </row>
        <row r="2748">
          <cell r="U2748">
            <v>40760</v>
          </cell>
          <cell r="V2748">
            <v>466.78</v>
          </cell>
        </row>
        <row r="2749">
          <cell r="U2749">
            <v>40763</v>
          </cell>
          <cell r="V2749">
            <v>473.68</v>
          </cell>
        </row>
        <row r="2750">
          <cell r="U2750">
            <v>40764</v>
          </cell>
          <cell r="V2750">
            <v>473.38</v>
          </cell>
        </row>
        <row r="2751">
          <cell r="U2751">
            <v>40765</v>
          </cell>
          <cell r="V2751">
            <v>474.2</v>
          </cell>
        </row>
        <row r="2752">
          <cell r="U2752">
            <v>40766</v>
          </cell>
          <cell r="V2752">
            <v>471.2</v>
          </cell>
        </row>
        <row r="2753">
          <cell r="U2753">
            <v>40767</v>
          </cell>
          <cell r="V2753">
            <v>471.02</v>
          </cell>
        </row>
        <row r="2754">
          <cell r="U2754">
            <v>40770</v>
          </cell>
          <cell r="V2754">
            <v>472.04</v>
          </cell>
        </row>
        <row r="2755">
          <cell r="U2755">
            <v>40771</v>
          </cell>
          <cell r="V2755">
            <v>471.35</v>
          </cell>
        </row>
        <row r="2756">
          <cell r="U2756">
            <v>40772</v>
          </cell>
          <cell r="V2756">
            <v>467.82</v>
          </cell>
        </row>
        <row r="2757">
          <cell r="U2757">
            <v>40773</v>
          </cell>
          <cell r="V2757">
            <v>469.66</v>
          </cell>
        </row>
        <row r="2758">
          <cell r="U2758">
            <v>40774</v>
          </cell>
          <cell r="V2758">
            <v>468.55</v>
          </cell>
        </row>
        <row r="2759">
          <cell r="U2759">
            <v>40777</v>
          </cell>
          <cell r="V2759">
            <v>467.69</v>
          </cell>
        </row>
        <row r="2760">
          <cell r="U2760">
            <v>40778</v>
          </cell>
          <cell r="V2760">
            <v>467.36</v>
          </cell>
        </row>
        <row r="2761">
          <cell r="U2761">
            <v>40779</v>
          </cell>
          <cell r="V2761">
            <v>466.97</v>
          </cell>
        </row>
        <row r="2762">
          <cell r="U2762">
            <v>40780</v>
          </cell>
          <cell r="V2762">
            <v>467.07</v>
          </cell>
        </row>
        <row r="2763">
          <cell r="U2763">
            <v>40781</v>
          </cell>
          <cell r="V2763">
            <v>465.78</v>
          </cell>
        </row>
        <row r="2764">
          <cell r="U2764">
            <v>40784</v>
          </cell>
          <cell r="V2764">
            <v>465.09</v>
          </cell>
        </row>
        <row r="2765">
          <cell r="U2765">
            <v>40785</v>
          </cell>
          <cell r="V2765">
            <v>464.7</v>
          </cell>
        </row>
        <row r="2766">
          <cell r="U2766">
            <v>40786</v>
          </cell>
          <cell r="V2766">
            <v>460.85</v>
          </cell>
        </row>
        <row r="2767">
          <cell r="U2767">
            <v>40787</v>
          </cell>
          <cell r="V2767">
            <v>459.27</v>
          </cell>
        </row>
        <row r="2768">
          <cell r="U2768">
            <v>40788</v>
          </cell>
          <cell r="V2768">
            <v>460.05</v>
          </cell>
        </row>
        <row r="2769">
          <cell r="U2769">
            <v>40791</v>
          </cell>
          <cell r="V2769">
            <v>462.92</v>
          </cell>
        </row>
        <row r="2770">
          <cell r="U2770">
            <v>40792</v>
          </cell>
          <cell r="V2770">
            <v>463.95</v>
          </cell>
        </row>
        <row r="2771">
          <cell r="U2771">
            <v>40793</v>
          </cell>
          <cell r="V2771">
            <v>463.2</v>
          </cell>
        </row>
        <row r="2772">
          <cell r="U2772">
            <v>40794</v>
          </cell>
          <cell r="V2772">
            <v>462.63</v>
          </cell>
        </row>
        <row r="2773">
          <cell r="U2773">
            <v>40795</v>
          </cell>
          <cell r="V2773">
            <v>469.63</v>
          </cell>
        </row>
        <row r="2774">
          <cell r="U2774">
            <v>40798</v>
          </cell>
          <cell r="V2774">
            <v>476.05</v>
          </cell>
        </row>
        <row r="2775">
          <cell r="U2775">
            <v>40799</v>
          </cell>
          <cell r="V2775">
            <v>475.23</v>
          </cell>
        </row>
        <row r="2776">
          <cell r="U2776">
            <v>40800</v>
          </cell>
          <cell r="V2776">
            <v>478.98</v>
          </cell>
        </row>
        <row r="2777">
          <cell r="U2777">
            <v>40801</v>
          </cell>
          <cell r="V2777">
            <v>478.21</v>
          </cell>
        </row>
        <row r="2778">
          <cell r="U2778">
            <v>40802</v>
          </cell>
          <cell r="V2778">
            <v>479.77</v>
          </cell>
        </row>
        <row r="2779">
          <cell r="U2779">
            <v>40806</v>
          </cell>
          <cell r="V2779">
            <v>489.93</v>
          </cell>
        </row>
        <row r="2780">
          <cell r="U2780">
            <v>40807</v>
          </cell>
          <cell r="V2780">
            <v>500.72</v>
          </cell>
        </row>
        <row r="2781">
          <cell r="U2781">
            <v>40808</v>
          </cell>
          <cell r="V2781">
            <v>521</v>
          </cell>
        </row>
        <row r="2782">
          <cell r="U2782">
            <v>40809</v>
          </cell>
          <cell r="V2782">
            <v>517.1</v>
          </cell>
        </row>
        <row r="2783">
          <cell r="U2783">
            <v>40812</v>
          </cell>
          <cell r="V2783">
            <v>512.15</v>
          </cell>
        </row>
        <row r="2784">
          <cell r="U2784">
            <v>40813</v>
          </cell>
          <cell r="V2784">
            <v>505.63</v>
          </cell>
        </row>
        <row r="2785">
          <cell r="U2785">
            <v>40814</v>
          </cell>
          <cell r="V2785">
            <v>512.63</v>
          </cell>
        </row>
        <row r="2786">
          <cell r="U2786">
            <v>40815</v>
          </cell>
          <cell r="V2786">
            <v>512.79999999999995</v>
          </cell>
        </row>
        <row r="2787">
          <cell r="U2787">
            <v>40816</v>
          </cell>
          <cell r="V2787">
            <v>519.27</v>
          </cell>
        </row>
        <row r="2788">
          <cell r="U2788">
            <v>40819</v>
          </cell>
          <cell r="V2788">
            <v>525.41</v>
          </cell>
        </row>
        <row r="2789">
          <cell r="U2789">
            <v>40820</v>
          </cell>
          <cell r="V2789">
            <v>534.87</v>
          </cell>
        </row>
        <row r="2790">
          <cell r="U2790">
            <v>40821</v>
          </cell>
          <cell r="V2790">
            <v>530.72</v>
          </cell>
        </row>
        <row r="2791">
          <cell r="U2791">
            <v>40822</v>
          </cell>
          <cell r="V2791">
            <v>520.13</v>
          </cell>
        </row>
        <row r="2792">
          <cell r="U2792">
            <v>40823</v>
          </cell>
          <cell r="V2792">
            <v>518.6</v>
          </cell>
        </row>
        <row r="2793">
          <cell r="U2793">
            <v>40827</v>
          </cell>
          <cell r="V2793">
            <v>509.25</v>
          </cell>
        </row>
        <row r="2794">
          <cell r="U2794">
            <v>40828</v>
          </cell>
          <cell r="V2794">
            <v>499.15</v>
          </cell>
        </row>
        <row r="2795">
          <cell r="U2795">
            <v>40829</v>
          </cell>
          <cell r="V2795">
            <v>505.2</v>
          </cell>
        </row>
        <row r="2796">
          <cell r="U2796">
            <v>40830</v>
          </cell>
          <cell r="V2796">
            <v>499.65</v>
          </cell>
        </row>
        <row r="2797">
          <cell r="U2797">
            <v>40833</v>
          </cell>
          <cell r="V2797">
            <v>503.82</v>
          </cell>
        </row>
        <row r="2798">
          <cell r="U2798">
            <v>40834</v>
          </cell>
          <cell r="V2798">
            <v>510.65</v>
          </cell>
        </row>
        <row r="2799">
          <cell r="U2799">
            <v>40835</v>
          </cell>
          <cell r="V2799">
            <v>511.34</v>
          </cell>
        </row>
        <row r="2800">
          <cell r="U2800">
            <v>40836</v>
          </cell>
          <cell r="V2800">
            <v>518.9</v>
          </cell>
        </row>
        <row r="2801">
          <cell r="U2801">
            <v>40837</v>
          </cell>
          <cell r="V2801">
            <v>513.16</v>
          </cell>
        </row>
        <row r="2802">
          <cell r="U2802">
            <v>40840</v>
          </cell>
          <cell r="V2802">
            <v>505.12</v>
          </cell>
        </row>
        <row r="2803">
          <cell r="U2803">
            <v>40841</v>
          </cell>
          <cell r="V2803">
            <v>502.25</v>
          </cell>
        </row>
        <row r="2804">
          <cell r="U2804">
            <v>40842</v>
          </cell>
          <cell r="V2804">
            <v>501.11</v>
          </cell>
        </row>
        <row r="2805">
          <cell r="U2805">
            <v>40843</v>
          </cell>
          <cell r="V2805">
            <v>489.93</v>
          </cell>
        </row>
        <row r="2806">
          <cell r="U2806">
            <v>40844</v>
          </cell>
          <cell r="V2806">
            <v>491.24</v>
          </cell>
        </row>
        <row r="2807">
          <cell r="U2807">
            <v>40847</v>
          </cell>
          <cell r="V2807">
            <v>493.25</v>
          </cell>
        </row>
        <row r="2808">
          <cell r="U2808">
            <v>40849</v>
          </cell>
          <cell r="V2808">
            <v>501.78</v>
          </cell>
        </row>
        <row r="2809">
          <cell r="U2809">
            <v>40850</v>
          </cell>
          <cell r="V2809">
            <v>494.55</v>
          </cell>
        </row>
        <row r="2810">
          <cell r="U2810">
            <v>40851</v>
          </cell>
          <cell r="V2810">
            <v>496.63</v>
          </cell>
        </row>
        <row r="2811">
          <cell r="U2811">
            <v>40854</v>
          </cell>
          <cell r="V2811">
            <v>500.45</v>
          </cell>
        </row>
        <row r="2812">
          <cell r="U2812">
            <v>40855</v>
          </cell>
          <cell r="V2812">
            <v>497.58</v>
          </cell>
        </row>
        <row r="2813">
          <cell r="U2813">
            <v>40856</v>
          </cell>
          <cell r="V2813">
            <v>499.88</v>
          </cell>
        </row>
        <row r="2814">
          <cell r="U2814">
            <v>40857</v>
          </cell>
          <cell r="V2814">
            <v>501.71</v>
          </cell>
        </row>
        <row r="2815">
          <cell r="U2815">
            <v>40862</v>
          </cell>
          <cell r="V2815">
            <v>501</v>
          </cell>
        </row>
        <row r="2816">
          <cell r="U2816">
            <v>40877</v>
          </cell>
          <cell r="V2816">
            <v>525</v>
          </cell>
        </row>
        <row r="2817">
          <cell r="U2817">
            <v>40890</v>
          </cell>
          <cell r="V2817">
            <v>515</v>
          </cell>
        </row>
        <row r="2818">
          <cell r="U2818">
            <v>40891</v>
          </cell>
          <cell r="V2818">
            <v>520.04999999999995</v>
          </cell>
        </row>
        <row r="2819">
          <cell r="U2819">
            <v>40896</v>
          </cell>
          <cell r="V2819">
            <v>518.6</v>
          </cell>
        </row>
        <row r="2820">
          <cell r="U2820">
            <v>40898</v>
          </cell>
          <cell r="V2820">
            <v>519</v>
          </cell>
        </row>
        <row r="2821">
          <cell r="U2821">
            <v>40899</v>
          </cell>
          <cell r="V2821">
            <v>521.9</v>
          </cell>
        </row>
        <row r="2822">
          <cell r="U2822">
            <v>40903</v>
          </cell>
          <cell r="V2822">
            <v>519</v>
          </cell>
        </row>
        <row r="2823">
          <cell r="U2823">
            <v>40907</v>
          </cell>
          <cell r="V2823">
            <v>520.02</v>
          </cell>
        </row>
        <row r="2824">
          <cell r="U2824">
            <v>40911</v>
          </cell>
          <cell r="V2824">
            <v>521</v>
          </cell>
        </row>
        <row r="2825">
          <cell r="U2825">
            <v>40912</v>
          </cell>
          <cell r="V2825">
            <v>512</v>
          </cell>
        </row>
        <row r="2826">
          <cell r="U2826">
            <v>40913</v>
          </cell>
          <cell r="V2826">
            <v>514.5</v>
          </cell>
        </row>
        <row r="2827">
          <cell r="U2827">
            <v>40914</v>
          </cell>
          <cell r="V2827">
            <v>512.70000000000005</v>
          </cell>
        </row>
        <row r="2828">
          <cell r="U2828">
            <v>40917</v>
          </cell>
          <cell r="V2828">
            <v>511.4</v>
          </cell>
        </row>
        <row r="2829">
          <cell r="U2829">
            <v>40918</v>
          </cell>
          <cell r="V2829">
            <v>509.3</v>
          </cell>
        </row>
        <row r="2830">
          <cell r="U2830">
            <v>40919</v>
          </cell>
          <cell r="V2830">
            <v>506.82</v>
          </cell>
        </row>
        <row r="2831">
          <cell r="U2831">
            <v>40920</v>
          </cell>
          <cell r="V2831">
            <v>503.6</v>
          </cell>
        </row>
        <row r="2832">
          <cell r="U2832">
            <v>40924</v>
          </cell>
          <cell r="V2832">
            <v>501.3</v>
          </cell>
        </row>
        <row r="2833">
          <cell r="U2833">
            <v>40926</v>
          </cell>
          <cell r="V2833">
            <v>497.5</v>
          </cell>
        </row>
        <row r="2834">
          <cell r="U2834">
            <v>40927</v>
          </cell>
          <cell r="V2834">
            <v>492.7</v>
          </cell>
        </row>
        <row r="2835">
          <cell r="U2835">
            <v>40928</v>
          </cell>
          <cell r="V2835">
            <v>490.3</v>
          </cell>
        </row>
        <row r="2836">
          <cell r="U2836">
            <v>40931</v>
          </cell>
          <cell r="V2836">
            <v>489.5</v>
          </cell>
        </row>
        <row r="2837">
          <cell r="U2837">
            <v>40932</v>
          </cell>
          <cell r="V2837">
            <v>491</v>
          </cell>
        </row>
        <row r="2838">
          <cell r="U2838">
            <v>40938</v>
          </cell>
          <cell r="V2838">
            <v>489.1</v>
          </cell>
        </row>
        <row r="2839">
          <cell r="U2839">
            <v>40940</v>
          </cell>
          <cell r="V2839">
            <v>487.6</v>
          </cell>
        </row>
        <row r="2840">
          <cell r="U2840">
            <v>40941</v>
          </cell>
          <cell r="V2840">
            <v>488.2</v>
          </cell>
        </row>
        <row r="2841">
          <cell r="U2841">
            <v>40945</v>
          </cell>
          <cell r="V2841">
            <v>480.45</v>
          </cell>
        </row>
        <row r="2842">
          <cell r="U2842">
            <v>40948</v>
          </cell>
          <cell r="V2842">
            <v>476.57</v>
          </cell>
        </row>
        <row r="2843">
          <cell r="U2843">
            <v>40973</v>
          </cell>
          <cell r="V2843">
            <v>485.9</v>
          </cell>
        </row>
        <row r="2844">
          <cell r="U2844">
            <v>40977</v>
          </cell>
          <cell r="V2844">
            <v>484</v>
          </cell>
        </row>
        <row r="2845">
          <cell r="U2845">
            <v>40980</v>
          </cell>
          <cell r="V2845">
            <v>485.59</v>
          </cell>
        </row>
        <row r="2846">
          <cell r="U2846">
            <v>40989</v>
          </cell>
          <cell r="V2846">
            <v>484</v>
          </cell>
        </row>
        <row r="2847">
          <cell r="U2847">
            <v>40990</v>
          </cell>
          <cell r="V2847">
            <v>488.7</v>
          </cell>
        </row>
        <row r="2848">
          <cell r="U2848">
            <v>40998</v>
          </cell>
          <cell r="V2848">
            <v>488</v>
          </cell>
        </row>
        <row r="2849">
          <cell r="U2849">
            <v>41001</v>
          </cell>
          <cell r="V2849">
            <v>488.09</v>
          </cell>
        </row>
        <row r="2850">
          <cell r="U2850">
            <v>41008</v>
          </cell>
          <cell r="V2850">
            <v>487.68</v>
          </cell>
        </row>
        <row r="2851">
          <cell r="U2851">
            <v>41011</v>
          </cell>
          <cell r="V2851">
            <v>483.85</v>
          </cell>
        </row>
        <row r="2852">
          <cell r="U2852">
            <v>41015</v>
          </cell>
          <cell r="V2852">
            <v>485.21</v>
          </cell>
        </row>
        <row r="2853">
          <cell r="U2853">
            <v>41022</v>
          </cell>
          <cell r="V2853">
            <v>489</v>
          </cell>
        </row>
        <row r="2854">
          <cell r="U2854">
            <v>41023</v>
          </cell>
          <cell r="V2854">
            <v>487</v>
          </cell>
        </row>
        <row r="2855">
          <cell r="U2855">
            <v>41024</v>
          </cell>
          <cell r="V2855">
            <v>486.8</v>
          </cell>
        </row>
        <row r="2856">
          <cell r="U2856">
            <v>41029</v>
          </cell>
          <cell r="V2856">
            <v>485</v>
          </cell>
        </row>
        <row r="2857">
          <cell r="U2857">
            <v>41031</v>
          </cell>
          <cell r="V2857">
            <v>485.73</v>
          </cell>
        </row>
        <row r="2858">
          <cell r="U2858">
            <v>41032</v>
          </cell>
          <cell r="V2858">
            <v>483</v>
          </cell>
        </row>
        <row r="2859">
          <cell r="U2859">
            <v>41033</v>
          </cell>
          <cell r="V2859">
            <v>481</v>
          </cell>
        </row>
        <row r="2860">
          <cell r="U2860">
            <v>41036</v>
          </cell>
          <cell r="V2860">
            <v>484.9</v>
          </cell>
        </row>
        <row r="2861">
          <cell r="U2861">
            <v>41037</v>
          </cell>
          <cell r="V2861">
            <v>484</v>
          </cell>
        </row>
        <row r="2862">
          <cell r="U2862">
            <v>41038</v>
          </cell>
          <cell r="V2862">
            <v>490</v>
          </cell>
        </row>
        <row r="2863">
          <cell r="U2863">
            <v>41040</v>
          </cell>
          <cell r="V2863">
            <v>489</v>
          </cell>
        </row>
        <row r="2864">
          <cell r="U2864">
            <v>41043</v>
          </cell>
          <cell r="V2864">
            <v>491.15</v>
          </cell>
        </row>
        <row r="2865">
          <cell r="U2865">
            <v>41044</v>
          </cell>
          <cell r="V2865">
            <v>492.15</v>
          </cell>
        </row>
        <row r="2866">
          <cell r="U2866">
            <v>41053</v>
          </cell>
          <cell r="V2866">
            <v>506</v>
          </cell>
        </row>
        <row r="2867">
          <cell r="U2867">
            <v>41054</v>
          </cell>
          <cell r="V2867">
            <v>511.54</v>
          </cell>
        </row>
        <row r="2868">
          <cell r="U2868">
            <v>41057</v>
          </cell>
          <cell r="V2868">
            <v>509.2</v>
          </cell>
        </row>
        <row r="2869">
          <cell r="U2869">
            <v>41058</v>
          </cell>
          <cell r="V2869">
            <v>512</v>
          </cell>
        </row>
        <row r="2870">
          <cell r="U2870">
            <v>41059</v>
          </cell>
          <cell r="V2870">
            <v>514</v>
          </cell>
        </row>
        <row r="2871">
          <cell r="U2871">
            <v>41060</v>
          </cell>
          <cell r="V2871">
            <v>518</v>
          </cell>
        </row>
        <row r="2872">
          <cell r="U2872">
            <v>41061</v>
          </cell>
          <cell r="V2872">
            <v>523.25</v>
          </cell>
        </row>
        <row r="2873">
          <cell r="U2873">
            <v>41064</v>
          </cell>
          <cell r="V2873">
            <v>517.57000000000005</v>
          </cell>
        </row>
        <row r="2874">
          <cell r="U2874">
            <v>41065</v>
          </cell>
          <cell r="V2874">
            <v>513.09</v>
          </cell>
        </row>
        <row r="2875">
          <cell r="U2875">
            <v>41066</v>
          </cell>
          <cell r="V2875">
            <v>509.58</v>
          </cell>
        </row>
        <row r="2876">
          <cell r="U2876">
            <v>41067</v>
          </cell>
          <cell r="V2876">
            <v>502</v>
          </cell>
        </row>
        <row r="2877">
          <cell r="U2877">
            <v>41071</v>
          </cell>
          <cell r="V2877">
            <v>500</v>
          </cell>
        </row>
        <row r="2878">
          <cell r="U2878">
            <v>41073</v>
          </cell>
          <cell r="V2878">
            <v>503.2</v>
          </cell>
        </row>
        <row r="2879">
          <cell r="U2879">
            <v>41074</v>
          </cell>
          <cell r="V2879">
            <v>500</v>
          </cell>
        </row>
        <row r="2880">
          <cell r="U2880">
            <v>41079</v>
          </cell>
          <cell r="V2880">
            <v>497.15</v>
          </cell>
        </row>
        <row r="2881">
          <cell r="U2881">
            <v>41082</v>
          </cell>
          <cell r="V2881">
            <v>503.93</v>
          </cell>
        </row>
        <row r="2882">
          <cell r="U2882">
            <v>41085</v>
          </cell>
          <cell r="V2882">
            <v>507.36</v>
          </cell>
        </row>
        <row r="2883">
          <cell r="U2883">
            <v>41088</v>
          </cell>
          <cell r="V2883">
            <v>510</v>
          </cell>
        </row>
        <row r="2884">
          <cell r="U2884">
            <v>41093</v>
          </cell>
          <cell r="V2884">
            <v>495</v>
          </cell>
        </row>
        <row r="2885">
          <cell r="U2885">
            <v>41094</v>
          </cell>
          <cell r="V2885">
            <v>497</v>
          </cell>
        </row>
        <row r="2886">
          <cell r="U2886">
            <v>41099</v>
          </cell>
          <cell r="V2886">
            <v>498.23</v>
          </cell>
        </row>
        <row r="2887">
          <cell r="U2887">
            <v>41100</v>
          </cell>
          <cell r="V2887">
            <v>494.37</v>
          </cell>
        </row>
        <row r="2888">
          <cell r="U2888">
            <v>41102</v>
          </cell>
          <cell r="V2888">
            <v>494.35</v>
          </cell>
        </row>
        <row r="2889">
          <cell r="U2889">
            <v>41107</v>
          </cell>
          <cell r="V2889">
            <v>488</v>
          </cell>
        </row>
        <row r="2890">
          <cell r="U2890">
            <v>41109</v>
          </cell>
          <cell r="V2890">
            <v>486.1</v>
          </cell>
        </row>
        <row r="2891">
          <cell r="U2891">
            <v>41113</v>
          </cell>
          <cell r="V2891">
            <v>493.6</v>
          </cell>
        </row>
        <row r="2892">
          <cell r="U2892">
            <v>41116</v>
          </cell>
          <cell r="V2892">
            <v>486.3</v>
          </cell>
        </row>
        <row r="2893">
          <cell r="U2893">
            <v>41117</v>
          </cell>
          <cell r="V2893">
            <v>484.83</v>
          </cell>
        </row>
        <row r="2894">
          <cell r="U2894">
            <v>41120</v>
          </cell>
          <cell r="V2894">
            <v>483.85</v>
          </cell>
        </row>
        <row r="2895">
          <cell r="U2895">
            <v>41122</v>
          </cell>
          <cell r="V2895">
            <v>482</v>
          </cell>
        </row>
        <row r="2896">
          <cell r="U2896">
            <v>41130</v>
          </cell>
          <cell r="V2896">
            <v>477</v>
          </cell>
        </row>
        <row r="2897">
          <cell r="U2897">
            <v>41134</v>
          </cell>
          <cell r="V2897">
            <v>483.33</v>
          </cell>
        </row>
        <row r="2898">
          <cell r="U2898">
            <v>41137</v>
          </cell>
          <cell r="V2898">
            <v>484</v>
          </cell>
        </row>
        <row r="2899">
          <cell r="U2899">
            <v>41138</v>
          </cell>
          <cell r="V2899">
            <v>484.34</v>
          </cell>
        </row>
        <row r="2900">
          <cell r="U2900">
            <v>41141</v>
          </cell>
          <cell r="V2900">
            <v>485</v>
          </cell>
        </row>
        <row r="2901">
          <cell r="U2901">
            <v>41144</v>
          </cell>
          <cell r="V2901">
            <v>480</v>
          </cell>
        </row>
        <row r="2902">
          <cell r="U2902">
            <v>41151</v>
          </cell>
          <cell r="V2902">
            <v>481</v>
          </cell>
        </row>
        <row r="2903">
          <cell r="U2903">
            <v>41155</v>
          </cell>
          <cell r="V2903">
            <v>480</v>
          </cell>
        </row>
        <row r="2904">
          <cell r="U2904">
            <v>41159</v>
          </cell>
          <cell r="V2904">
            <v>475</v>
          </cell>
        </row>
        <row r="2905">
          <cell r="U2905">
            <v>41166</v>
          </cell>
          <cell r="V2905">
            <v>470</v>
          </cell>
        </row>
        <row r="2906">
          <cell r="U2906">
            <v>41177</v>
          </cell>
          <cell r="V2906">
            <v>473</v>
          </cell>
        </row>
        <row r="2907">
          <cell r="U2907">
            <v>41180</v>
          </cell>
          <cell r="V2907">
            <v>473.3</v>
          </cell>
        </row>
        <row r="2908">
          <cell r="U2908">
            <v>41184</v>
          </cell>
          <cell r="V2908">
            <v>473</v>
          </cell>
        </row>
        <row r="2909">
          <cell r="U2909">
            <v>41193</v>
          </cell>
          <cell r="V2909">
            <v>473.06</v>
          </cell>
        </row>
        <row r="2910">
          <cell r="U2910">
            <v>41194</v>
          </cell>
          <cell r="V2910">
            <v>472.34</v>
          </cell>
        </row>
        <row r="2911">
          <cell r="U2911">
            <v>41197</v>
          </cell>
          <cell r="V2911">
            <v>472.15</v>
          </cell>
        </row>
        <row r="2912">
          <cell r="U2912">
            <v>41198</v>
          </cell>
          <cell r="V2912">
            <v>472.65</v>
          </cell>
        </row>
        <row r="2913">
          <cell r="U2913">
            <v>41199</v>
          </cell>
          <cell r="V2913">
            <v>472</v>
          </cell>
        </row>
        <row r="2914">
          <cell r="U2914">
            <v>41200</v>
          </cell>
          <cell r="V2914">
            <v>472.46</v>
          </cell>
        </row>
        <row r="2915">
          <cell r="U2915">
            <v>41201</v>
          </cell>
          <cell r="V2915">
            <v>474.85</v>
          </cell>
        </row>
        <row r="2916">
          <cell r="U2916">
            <v>41204</v>
          </cell>
          <cell r="V2916">
            <v>477.37</v>
          </cell>
        </row>
        <row r="2917">
          <cell r="U2917">
            <v>41205</v>
          </cell>
          <cell r="V2917">
            <v>483.13</v>
          </cell>
        </row>
        <row r="2918">
          <cell r="U2918">
            <v>41207</v>
          </cell>
          <cell r="V2918">
            <v>478.75</v>
          </cell>
        </row>
        <row r="2919">
          <cell r="U2919">
            <v>41208</v>
          </cell>
          <cell r="V2919">
            <v>480.65</v>
          </cell>
        </row>
        <row r="2920">
          <cell r="U2920">
            <v>41211</v>
          </cell>
          <cell r="V2920">
            <v>482</v>
          </cell>
        </row>
        <row r="2921">
          <cell r="U2921">
            <v>41212</v>
          </cell>
          <cell r="V2921">
            <v>479.37</v>
          </cell>
        </row>
        <row r="2922">
          <cell r="U2922">
            <v>41213</v>
          </cell>
          <cell r="V2922">
            <v>481.02</v>
          </cell>
        </row>
        <row r="2923">
          <cell r="U2923">
            <v>41214</v>
          </cell>
          <cell r="V2923">
            <v>478.81</v>
          </cell>
        </row>
        <row r="2924">
          <cell r="U2924">
            <v>41215</v>
          </cell>
          <cell r="V2924">
            <v>480.82</v>
          </cell>
        </row>
        <row r="2925">
          <cell r="U2925">
            <v>41218</v>
          </cell>
          <cell r="V2925">
            <v>480.75</v>
          </cell>
        </row>
        <row r="2926">
          <cell r="U2926">
            <v>41219</v>
          </cell>
          <cell r="V2926">
            <v>479.3</v>
          </cell>
        </row>
        <row r="2927">
          <cell r="U2927">
            <v>41220</v>
          </cell>
          <cell r="V2927">
            <v>479.73</v>
          </cell>
        </row>
        <row r="2928">
          <cell r="U2928">
            <v>41221</v>
          </cell>
          <cell r="V2928">
            <v>477.41</v>
          </cell>
        </row>
        <row r="2929">
          <cell r="U2929">
            <v>41222</v>
          </cell>
          <cell r="V2929">
            <v>479.7</v>
          </cell>
        </row>
        <row r="2930">
          <cell r="U2930">
            <v>41225</v>
          </cell>
          <cell r="V2930">
            <v>480.42</v>
          </cell>
        </row>
        <row r="2931">
          <cell r="U2931">
            <v>41226</v>
          </cell>
          <cell r="V2931">
            <v>483.8</v>
          </cell>
        </row>
        <row r="2932">
          <cell r="U2932">
            <v>41227</v>
          </cell>
          <cell r="V2932">
            <v>484.75</v>
          </cell>
        </row>
        <row r="2933">
          <cell r="U2933">
            <v>41228</v>
          </cell>
          <cell r="V2933">
            <v>483.96</v>
          </cell>
        </row>
        <row r="2934">
          <cell r="U2934">
            <v>41229</v>
          </cell>
          <cell r="V2934">
            <v>484.79</v>
          </cell>
        </row>
        <row r="2935">
          <cell r="U2935">
            <v>41232</v>
          </cell>
          <cell r="V2935">
            <v>480.14</v>
          </cell>
        </row>
        <row r="2936">
          <cell r="U2936">
            <v>41233</v>
          </cell>
          <cell r="V2936">
            <v>478.18</v>
          </cell>
        </row>
        <row r="2937">
          <cell r="U2937">
            <v>41234</v>
          </cell>
          <cell r="V2937">
            <v>477.94</v>
          </cell>
        </row>
        <row r="2938">
          <cell r="U2938">
            <v>41235</v>
          </cell>
          <cell r="V2938">
            <v>476.95</v>
          </cell>
        </row>
        <row r="2939">
          <cell r="U2939">
            <v>41236</v>
          </cell>
          <cell r="V2939">
            <v>478.79</v>
          </cell>
        </row>
        <row r="2940">
          <cell r="U2940">
            <v>41239</v>
          </cell>
          <cell r="V2940">
            <v>481.61</v>
          </cell>
        </row>
        <row r="2941">
          <cell r="U2941">
            <v>41240</v>
          </cell>
          <cell r="V2941">
            <v>481.26</v>
          </cell>
        </row>
        <row r="2942">
          <cell r="U2942">
            <v>41241</v>
          </cell>
          <cell r="V2942">
            <v>480.9</v>
          </cell>
        </row>
        <row r="2943">
          <cell r="U2943">
            <v>41242</v>
          </cell>
          <cell r="V2943">
            <v>479.15</v>
          </cell>
        </row>
        <row r="2944">
          <cell r="U2944">
            <v>41243</v>
          </cell>
          <cell r="V2944">
            <v>480.76</v>
          </cell>
        </row>
        <row r="2945">
          <cell r="U2945">
            <v>41246</v>
          </cell>
          <cell r="V2945">
            <v>480.85</v>
          </cell>
        </row>
        <row r="2946">
          <cell r="U2946">
            <v>41247</v>
          </cell>
          <cell r="V2946">
            <v>479.67</v>
          </cell>
        </row>
        <row r="2947">
          <cell r="U2947">
            <v>41248</v>
          </cell>
          <cell r="V2947">
            <v>479.34</v>
          </cell>
        </row>
        <row r="2948">
          <cell r="U2948">
            <v>41249</v>
          </cell>
          <cell r="V2948">
            <v>477.13</v>
          </cell>
        </row>
        <row r="2949">
          <cell r="U2949">
            <v>41250</v>
          </cell>
          <cell r="V2949">
            <v>476.65</v>
          </cell>
        </row>
        <row r="2950">
          <cell r="U2950">
            <v>41253</v>
          </cell>
          <cell r="V2950">
            <v>474.85</v>
          </cell>
        </row>
        <row r="2951">
          <cell r="U2951">
            <v>41254</v>
          </cell>
          <cell r="V2951">
            <v>475.23</v>
          </cell>
        </row>
        <row r="2952">
          <cell r="U2952">
            <v>41255</v>
          </cell>
          <cell r="V2952">
            <v>474.34</v>
          </cell>
        </row>
        <row r="2953">
          <cell r="U2953">
            <v>41256</v>
          </cell>
          <cell r="V2953">
            <v>474.82</v>
          </cell>
        </row>
        <row r="2954">
          <cell r="U2954">
            <v>41257</v>
          </cell>
          <cell r="V2954">
            <v>473.93</v>
          </cell>
        </row>
        <row r="2955">
          <cell r="U2955">
            <v>41260</v>
          </cell>
          <cell r="V2955">
            <v>474.93</v>
          </cell>
        </row>
        <row r="2956">
          <cell r="U2956">
            <v>41261</v>
          </cell>
          <cell r="V2956">
            <v>474.42</v>
          </cell>
        </row>
        <row r="2957">
          <cell r="U2957">
            <v>41262</v>
          </cell>
          <cell r="V2957">
            <v>474.89</v>
          </cell>
        </row>
        <row r="2958">
          <cell r="U2958">
            <v>41263</v>
          </cell>
          <cell r="V2958">
            <v>474.95</v>
          </cell>
        </row>
        <row r="2959">
          <cell r="U2959">
            <v>41264</v>
          </cell>
          <cell r="V2959">
            <v>478.4</v>
          </cell>
        </row>
        <row r="2960">
          <cell r="U2960">
            <v>41267</v>
          </cell>
          <cell r="V2960">
            <v>479.8</v>
          </cell>
        </row>
        <row r="2961">
          <cell r="U2961">
            <v>41269</v>
          </cell>
          <cell r="V2961">
            <v>479.18</v>
          </cell>
        </row>
        <row r="2962">
          <cell r="U2962">
            <v>41270</v>
          </cell>
          <cell r="V2962">
            <v>479.96</v>
          </cell>
        </row>
        <row r="2963">
          <cell r="U2963">
            <v>41271</v>
          </cell>
          <cell r="V2963">
            <v>479.47</v>
          </cell>
        </row>
        <row r="2964">
          <cell r="U2964">
            <v>41276</v>
          </cell>
          <cell r="V2964">
            <v>474.36</v>
          </cell>
        </row>
        <row r="2965">
          <cell r="U2965">
            <v>41277</v>
          </cell>
          <cell r="V2965">
            <v>472.42</v>
          </cell>
        </row>
        <row r="2966">
          <cell r="U2966">
            <v>41278</v>
          </cell>
          <cell r="V2966">
            <v>473.12</v>
          </cell>
        </row>
        <row r="2967">
          <cell r="U2967">
            <v>41281</v>
          </cell>
          <cell r="V2967">
            <v>471.34</v>
          </cell>
        </row>
        <row r="2968">
          <cell r="U2968">
            <v>41282</v>
          </cell>
          <cell r="V2968">
            <v>472.25</v>
          </cell>
        </row>
        <row r="2969">
          <cell r="U2969">
            <v>41283</v>
          </cell>
          <cell r="V2969">
            <v>470.95</v>
          </cell>
        </row>
        <row r="2970">
          <cell r="U2970">
            <v>41284</v>
          </cell>
          <cell r="V2970">
            <v>470.78</v>
          </cell>
        </row>
        <row r="2971">
          <cell r="U2971">
            <v>41285</v>
          </cell>
          <cell r="V2971">
            <v>472.35</v>
          </cell>
        </row>
        <row r="2972">
          <cell r="U2972">
            <v>41288</v>
          </cell>
          <cell r="V2972">
            <v>473.78</v>
          </cell>
        </row>
        <row r="2973">
          <cell r="U2973">
            <v>41289</v>
          </cell>
          <cell r="V2973">
            <v>475.05</v>
          </cell>
        </row>
        <row r="2974">
          <cell r="U2974">
            <v>41290</v>
          </cell>
          <cell r="V2974">
            <v>474.97</v>
          </cell>
        </row>
        <row r="2975">
          <cell r="U2975">
            <v>41291</v>
          </cell>
          <cell r="V2975">
            <v>472.22</v>
          </cell>
        </row>
        <row r="2976">
          <cell r="U2976">
            <v>41292</v>
          </cell>
          <cell r="V2976">
            <v>471.59</v>
          </cell>
        </row>
        <row r="2977">
          <cell r="U2977">
            <v>41295</v>
          </cell>
          <cell r="V2977">
            <v>472.35</v>
          </cell>
        </row>
        <row r="2978">
          <cell r="U2978">
            <v>41296</v>
          </cell>
          <cell r="V2978">
            <v>470.78</v>
          </cell>
        </row>
        <row r="2979">
          <cell r="U2979">
            <v>41297</v>
          </cell>
          <cell r="V2979">
            <v>471.16</v>
          </cell>
        </row>
        <row r="2980">
          <cell r="U2980">
            <v>41298</v>
          </cell>
          <cell r="V2980">
            <v>470.2</v>
          </cell>
        </row>
        <row r="2981">
          <cell r="U2981">
            <v>41299</v>
          </cell>
          <cell r="V2981">
            <v>472.06</v>
          </cell>
        </row>
        <row r="2982">
          <cell r="U2982">
            <v>41302</v>
          </cell>
          <cell r="V2982">
            <v>473.08</v>
          </cell>
        </row>
        <row r="2983">
          <cell r="U2983">
            <v>41303</v>
          </cell>
          <cell r="V2983">
            <v>471.68</v>
          </cell>
        </row>
        <row r="2984">
          <cell r="U2984">
            <v>41304</v>
          </cell>
          <cell r="V2984">
            <v>471.44</v>
          </cell>
        </row>
        <row r="2985">
          <cell r="U2985">
            <v>41305</v>
          </cell>
          <cell r="V2985">
            <v>471.2</v>
          </cell>
        </row>
        <row r="2986">
          <cell r="U2986">
            <v>41306</v>
          </cell>
          <cell r="V2986">
            <v>471.46</v>
          </cell>
        </row>
        <row r="2987">
          <cell r="U2987">
            <v>41309</v>
          </cell>
          <cell r="V2987">
            <v>473.09</v>
          </cell>
        </row>
        <row r="2988">
          <cell r="U2988">
            <v>41310</v>
          </cell>
          <cell r="V2988">
            <v>472.7</v>
          </cell>
        </row>
        <row r="2989">
          <cell r="U2989">
            <v>41311</v>
          </cell>
          <cell r="V2989">
            <v>472.69</v>
          </cell>
        </row>
        <row r="2990">
          <cell r="U2990">
            <v>41312</v>
          </cell>
          <cell r="V2990">
            <v>472.36</v>
          </cell>
        </row>
        <row r="2991">
          <cell r="U2991">
            <v>41313</v>
          </cell>
          <cell r="V2991">
            <v>472.19</v>
          </cell>
        </row>
        <row r="2992">
          <cell r="U2992">
            <v>41316</v>
          </cell>
          <cell r="V2992">
            <v>472.48</v>
          </cell>
        </row>
        <row r="2993">
          <cell r="U2993">
            <v>41317</v>
          </cell>
          <cell r="V2993">
            <v>471.67</v>
          </cell>
        </row>
        <row r="2994">
          <cell r="U2994">
            <v>41318</v>
          </cell>
          <cell r="V2994">
            <v>470.71</v>
          </cell>
        </row>
        <row r="2995">
          <cell r="U2995">
            <v>41319</v>
          </cell>
          <cell r="V2995">
            <v>470.76</v>
          </cell>
        </row>
        <row r="2996">
          <cell r="U2996">
            <v>41320</v>
          </cell>
          <cell r="V2996">
            <v>471.25</v>
          </cell>
        </row>
        <row r="2997">
          <cell r="U2997">
            <v>41323</v>
          </cell>
          <cell r="V2997">
            <v>471.85</v>
          </cell>
        </row>
        <row r="2998">
          <cell r="U2998">
            <v>41324</v>
          </cell>
          <cell r="V2998">
            <v>472.3</v>
          </cell>
        </row>
        <row r="2999">
          <cell r="U2999">
            <v>41325</v>
          </cell>
          <cell r="V2999">
            <v>472.67</v>
          </cell>
        </row>
        <row r="3000">
          <cell r="U3000">
            <v>41326</v>
          </cell>
          <cell r="V3000">
            <v>475.6</v>
          </cell>
        </row>
        <row r="3001">
          <cell r="U3001">
            <v>41327</v>
          </cell>
          <cell r="V3001">
            <v>473.7</v>
          </cell>
        </row>
        <row r="3002">
          <cell r="U3002">
            <v>41330</v>
          </cell>
          <cell r="V3002">
            <v>473.2</v>
          </cell>
        </row>
        <row r="3003">
          <cell r="U3003">
            <v>41331</v>
          </cell>
          <cell r="V3003">
            <v>473.4</v>
          </cell>
        </row>
        <row r="3004">
          <cell r="U3004">
            <v>41332</v>
          </cell>
          <cell r="V3004">
            <v>472.79</v>
          </cell>
        </row>
        <row r="3005">
          <cell r="U3005">
            <v>41333</v>
          </cell>
          <cell r="V3005">
            <v>472.88</v>
          </cell>
        </row>
        <row r="3006">
          <cell r="U3006">
            <v>41334</v>
          </cell>
          <cell r="V3006">
            <v>474.57</v>
          </cell>
        </row>
        <row r="3007">
          <cell r="U3007">
            <v>41337</v>
          </cell>
          <cell r="V3007">
            <v>475</v>
          </cell>
        </row>
        <row r="3008">
          <cell r="U3008">
            <v>41338</v>
          </cell>
          <cell r="V3008">
            <v>472.66</v>
          </cell>
        </row>
        <row r="3009">
          <cell r="U3009">
            <v>41339</v>
          </cell>
          <cell r="V3009">
            <v>472.92</v>
          </cell>
        </row>
        <row r="3010">
          <cell r="U3010">
            <v>41340</v>
          </cell>
          <cell r="V3010">
            <v>471.8</v>
          </cell>
        </row>
        <row r="3011">
          <cell r="U3011">
            <v>41341</v>
          </cell>
          <cell r="V3011">
            <v>471.98</v>
          </cell>
        </row>
        <row r="3012">
          <cell r="U3012">
            <v>41344</v>
          </cell>
          <cell r="V3012">
            <v>471.91</v>
          </cell>
        </row>
        <row r="3013">
          <cell r="U3013">
            <v>41345</v>
          </cell>
          <cell r="V3013">
            <v>471.49</v>
          </cell>
        </row>
        <row r="3014">
          <cell r="U3014">
            <v>41346</v>
          </cell>
          <cell r="V3014">
            <v>471.22</v>
          </cell>
        </row>
        <row r="3015">
          <cell r="U3015">
            <v>41347</v>
          </cell>
          <cell r="V3015">
            <v>471.06</v>
          </cell>
        </row>
        <row r="3016">
          <cell r="U3016">
            <v>41348</v>
          </cell>
          <cell r="V3016">
            <v>472.15</v>
          </cell>
        </row>
        <row r="3017">
          <cell r="U3017">
            <v>41351</v>
          </cell>
          <cell r="V3017">
            <v>471.85</v>
          </cell>
        </row>
        <row r="3018">
          <cell r="U3018">
            <v>41352</v>
          </cell>
          <cell r="V3018">
            <v>472.5</v>
          </cell>
        </row>
        <row r="3019">
          <cell r="U3019">
            <v>41353</v>
          </cell>
          <cell r="V3019">
            <v>473.2</v>
          </cell>
        </row>
        <row r="3020">
          <cell r="U3020">
            <v>41354</v>
          </cell>
          <cell r="V3020">
            <v>472.93</v>
          </cell>
        </row>
        <row r="3021">
          <cell r="U3021">
            <v>41355</v>
          </cell>
          <cell r="V3021">
            <v>472.8</v>
          </cell>
        </row>
        <row r="3022">
          <cell r="U3022">
            <v>41358</v>
          </cell>
          <cell r="V3022">
            <v>472.59</v>
          </cell>
        </row>
        <row r="3023">
          <cell r="U3023">
            <v>41359</v>
          </cell>
          <cell r="V3023">
            <v>472.47</v>
          </cell>
        </row>
        <row r="3024">
          <cell r="U3024">
            <v>41361</v>
          </cell>
          <cell r="V3024">
            <v>473</v>
          </cell>
        </row>
        <row r="3025">
          <cell r="U3025">
            <v>41365</v>
          </cell>
          <cell r="V3025">
            <v>472.3</v>
          </cell>
        </row>
        <row r="3026">
          <cell r="U3026">
            <v>41366</v>
          </cell>
          <cell r="V3026">
            <v>472.46</v>
          </cell>
        </row>
        <row r="3027">
          <cell r="U3027">
            <v>41367</v>
          </cell>
          <cell r="V3027">
            <v>472.39</v>
          </cell>
        </row>
        <row r="3028">
          <cell r="U3028">
            <v>41368</v>
          </cell>
          <cell r="V3028">
            <v>471.66</v>
          </cell>
        </row>
        <row r="3029">
          <cell r="U3029">
            <v>41369</v>
          </cell>
          <cell r="V3029">
            <v>470</v>
          </cell>
        </row>
        <row r="3030">
          <cell r="U3030">
            <v>41372</v>
          </cell>
          <cell r="V3030">
            <v>468</v>
          </cell>
        </row>
        <row r="3031">
          <cell r="U3031">
            <v>41373</v>
          </cell>
          <cell r="V3031">
            <v>467.23</v>
          </cell>
        </row>
        <row r="3032">
          <cell r="U3032">
            <v>41374</v>
          </cell>
          <cell r="V3032">
            <v>468.06</v>
          </cell>
        </row>
        <row r="3033">
          <cell r="U3033">
            <v>41375</v>
          </cell>
          <cell r="V3033">
            <v>468.75</v>
          </cell>
        </row>
        <row r="3034">
          <cell r="U3034">
            <v>41376</v>
          </cell>
          <cell r="V3034">
            <v>469.7</v>
          </cell>
        </row>
        <row r="3035">
          <cell r="U3035">
            <v>41379</v>
          </cell>
          <cell r="V3035">
            <v>472.32</v>
          </cell>
        </row>
        <row r="3036">
          <cell r="U3036">
            <v>41380</v>
          </cell>
          <cell r="V3036">
            <v>472.73</v>
          </cell>
        </row>
        <row r="3037">
          <cell r="U3037">
            <v>41381</v>
          </cell>
          <cell r="V3037">
            <v>474.2</v>
          </cell>
        </row>
        <row r="3038">
          <cell r="U3038">
            <v>41382</v>
          </cell>
          <cell r="V3038">
            <v>475.75</v>
          </cell>
        </row>
        <row r="3039">
          <cell r="U3039">
            <v>41383</v>
          </cell>
          <cell r="V3039">
            <v>477.85</v>
          </cell>
        </row>
        <row r="3040">
          <cell r="U3040">
            <v>41386</v>
          </cell>
          <cell r="V3040">
            <v>477.54</v>
          </cell>
        </row>
        <row r="3041">
          <cell r="U3041">
            <v>41387</v>
          </cell>
          <cell r="V3041">
            <v>478.8</v>
          </cell>
        </row>
        <row r="3042">
          <cell r="U3042">
            <v>41388</v>
          </cell>
          <cell r="V3042">
            <v>475.17</v>
          </cell>
        </row>
        <row r="3043">
          <cell r="U3043">
            <v>41389</v>
          </cell>
          <cell r="V3043">
            <v>472</v>
          </cell>
        </row>
        <row r="3044">
          <cell r="U3044">
            <v>41390</v>
          </cell>
          <cell r="V3044">
            <v>472.1</v>
          </cell>
        </row>
        <row r="3045">
          <cell r="U3045">
            <v>41393</v>
          </cell>
          <cell r="V3045">
            <v>471.44</v>
          </cell>
        </row>
        <row r="3046">
          <cell r="U3046">
            <v>41394</v>
          </cell>
          <cell r="V3046">
            <v>471.5</v>
          </cell>
        </row>
        <row r="3047">
          <cell r="U3047">
            <v>41396</v>
          </cell>
          <cell r="V3047">
            <v>472.38</v>
          </cell>
        </row>
        <row r="3048">
          <cell r="U3048">
            <v>41397</v>
          </cell>
          <cell r="V3048">
            <v>470.13</v>
          </cell>
        </row>
        <row r="3049">
          <cell r="U3049">
            <v>41400</v>
          </cell>
          <cell r="V3049">
            <v>469.43</v>
          </cell>
        </row>
        <row r="3050">
          <cell r="U3050">
            <v>41401</v>
          </cell>
          <cell r="V3050">
            <v>470.07</v>
          </cell>
        </row>
        <row r="3051">
          <cell r="U3051">
            <v>41402</v>
          </cell>
          <cell r="V3051">
            <v>471.22</v>
          </cell>
        </row>
        <row r="3052">
          <cell r="U3052">
            <v>41403</v>
          </cell>
          <cell r="V3052">
            <v>472.22</v>
          </cell>
        </row>
        <row r="3053">
          <cell r="U3053">
            <v>41404</v>
          </cell>
          <cell r="V3053">
            <v>474.25</v>
          </cell>
        </row>
        <row r="3054">
          <cell r="U3054">
            <v>41407</v>
          </cell>
          <cell r="V3054">
            <v>476.18</v>
          </cell>
        </row>
        <row r="3055">
          <cell r="U3055">
            <v>41408</v>
          </cell>
          <cell r="V3055">
            <v>477.88</v>
          </cell>
        </row>
        <row r="3056">
          <cell r="U3056">
            <v>41409</v>
          </cell>
          <cell r="V3056">
            <v>474</v>
          </cell>
        </row>
        <row r="3057">
          <cell r="U3057">
            <v>41410</v>
          </cell>
          <cell r="V3057">
            <v>480</v>
          </cell>
        </row>
        <row r="3058">
          <cell r="U3058">
            <v>41411</v>
          </cell>
          <cell r="V3058">
            <v>481.5</v>
          </cell>
        </row>
        <row r="3059">
          <cell r="U3059">
            <v>41414</v>
          </cell>
          <cell r="V3059">
            <v>484.93</v>
          </cell>
        </row>
        <row r="3060">
          <cell r="U3060">
            <v>41416</v>
          </cell>
          <cell r="V3060">
            <v>484.3</v>
          </cell>
        </row>
        <row r="3061">
          <cell r="U3061">
            <v>41417</v>
          </cell>
          <cell r="V3061">
            <v>488</v>
          </cell>
        </row>
        <row r="3062">
          <cell r="U3062">
            <v>41421</v>
          </cell>
          <cell r="V3062">
            <v>490.78</v>
          </cell>
        </row>
        <row r="3063">
          <cell r="U3063">
            <v>41422</v>
          </cell>
          <cell r="V3063">
            <v>491.25</v>
          </cell>
        </row>
        <row r="3064">
          <cell r="U3064">
            <v>41423</v>
          </cell>
          <cell r="V3064">
            <v>491.68</v>
          </cell>
        </row>
        <row r="3065">
          <cell r="U3065">
            <v>41424</v>
          </cell>
          <cell r="V3065">
            <v>497</v>
          </cell>
        </row>
        <row r="3066">
          <cell r="U3066">
            <v>41425</v>
          </cell>
          <cell r="V3066">
            <v>500</v>
          </cell>
        </row>
        <row r="3067">
          <cell r="U3067">
            <v>41428</v>
          </cell>
          <cell r="V3067">
            <v>502.9</v>
          </cell>
        </row>
        <row r="3068">
          <cell r="U3068">
            <v>41429</v>
          </cell>
          <cell r="V3068">
            <v>498.5</v>
          </cell>
        </row>
        <row r="3069">
          <cell r="U3069">
            <v>41430</v>
          </cell>
          <cell r="V3069">
            <v>503.1</v>
          </cell>
        </row>
        <row r="3070">
          <cell r="U3070">
            <v>41431</v>
          </cell>
          <cell r="V3070">
            <v>505.78</v>
          </cell>
        </row>
        <row r="3071">
          <cell r="U3071">
            <v>41432</v>
          </cell>
          <cell r="V3071">
            <v>501.4</v>
          </cell>
        </row>
        <row r="3072">
          <cell r="U3072">
            <v>41435</v>
          </cell>
          <cell r="V3072">
            <v>504</v>
          </cell>
        </row>
        <row r="3073">
          <cell r="U3073">
            <v>41436</v>
          </cell>
          <cell r="V3073">
            <v>512</v>
          </cell>
        </row>
        <row r="3074">
          <cell r="U3074">
            <v>41438</v>
          </cell>
          <cell r="V3074">
            <v>495.8</v>
          </cell>
        </row>
        <row r="3075">
          <cell r="U3075">
            <v>41439</v>
          </cell>
          <cell r="V3075">
            <v>493.82</v>
          </cell>
        </row>
        <row r="3076">
          <cell r="U3076">
            <v>41442</v>
          </cell>
          <cell r="V3076">
            <v>491.65</v>
          </cell>
        </row>
        <row r="3077">
          <cell r="U3077">
            <v>41444</v>
          </cell>
          <cell r="V3077">
            <v>500.6</v>
          </cell>
        </row>
        <row r="3078">
          <cell r="U3078">
            <v>41445</v>
          </cell>
          <cell r="V3078">
            <v>514.15</v>
          </cell>
        </row>
        <row r="3079">
          <cell r="U3079">
            <v>41446</v>
          </cell>
          <cell r="V3079">
            <v>511.65</v>
          </cell>
        </row>
        <row r="3080">
          <cell r="U3080">
            <v>41449</v>
          </cell>
          <cell r="V3080">
            <v>514.71</v>
          </cell>
        </row>
        <row r="3081">
          <cell r="U3081">
            <v>41450</v>
          </cell>
          <cell r="V3081">
            <v>507.27</v>
          </cell>
        </row>
        <row r="3082">
          <cell r="U3082">
            <v>41451</v>
          </cell>
          <cell r="V3082">
            <v>510.75</v>
          </cell>
        </row>
        <row r="3083">
          <cell r="U3083">
            <v>41452</v>
          </cell>
          <cell r="V3083">
            <v>504.17</v>
          </cell>
        </row>
        <row r="3084">
          <cell r="U3084">
            <v>41453</v>
          </cell>
          <cell r="V3084">
            <v>507.25</v>
          </cell>
        </row>
        <row r="3085">
          <cell r="U3085">
            <v>41456</v>
          </cell>
          <cell r="V3085">
            <v>506.25</v>
          </cell>
        </row>
        <row r="3086">
          <cell r="U3086">
            <v>41457</v>
          </cell>
          <cell r="V3086">
            <v>506.25</v>
          </cell>
        </row>
        <row r="3087">
          <cell r="U3087">
            <v>41458</v>
          </cell>
          <cell r="V3087">
            <v>503.17</v>
          </cell>
        </row>
        <row r="3088">
          <cell r="U3088">
            <v>41459</v>
          </cell>
          <cell r="V3088">
            <v>506.25</v>
          </cell>
        </row>
        <row r="3089">
          <cell r="U3089">
            <v>41460</v>
          </cell>
          <cell r="V3089">
            <v>508.08</v>
          </cell>
        </row>
        <row r="3090">
          <cell r="U3090">
            <v>41463</v>
          </cell>
          <cell r="V3090">
            <v>507.25</v>
          </cell>
        </row>
        <row r="3091">
          <cell r="U3091">
            <v>41464</v>
          </cell>
          <cell r="V3091">
            <v>508.75</v>
          </cell>
        </row>
        <row r="3092">
          <cell r="U3092">
            <v>41465</v>
          </cell>
          <cell r="V3092">
            <v>508.9</v>
          </cell>
        </row>
        <row r="3093">
          <cell r="U3093">
            <v>41466</v>
          </cell>
          <cell r="V3093">
            <v>508.95</v>
          </cell>
        </row>
        <row r="3094">
          <cell r="U3094">
            <v>41467</v>
          </cell>
          <cell r="V3094">
            <v>506.75</v>
          </cell>
        </row>
        <row r="3095">
          <cell r="U3095">
            <v>41470</v>
          </cell>
          <cell r="V3095">
            <v>501.35</v>
          </cell>
        </row>
        <row r="3096">
          <cell r="U3096">
            <v>41472</v>
          </cell>
          <cell r="V3096">
            <v>497.88</v>
          </cell>
        </row>
        <row r="3097">
          <cell r="U3097">
            <v>41473</v>
          </cell>
          <cell r="V3097">
            <v>500.39</v>
          </cell>
        </row>
        <row r="3098">
          <cell r="U3098">
            <v>41474</v>
          </cell>
          <cell r="V3098">
            <v>503.23</v>
          </cell>
        </row>
        <row r="3099">
          <cell r="U3099">
            <v>41477</v>
          </cell>
          <cell r="V3099">
            <v>506.75</v>
          </cell>
        </row>
        <row r="3100">
          <cell r="U3100">
            <v>41478</v>
          </cell>
          <cell r="V3100">
            <v>502.87</v>
          </cell>
        </row>
        <row r="3101">
          <cell r="U3101">
            <v>41479</v>
          </cell>
          <cell r="V3101">
            <v>506.75</v>
          </cell>
        </row>
        <row r="3102">
          <cell r="U3102">
            <v>41480</v>
          </cell>
          <cell r="V3102">
            <v>506.75</v>
          </cell>
        </row>
        <row r="3103">
          <cell r="U3103">
            <v>41481</v>
          </cell>
          <cell r="V3103">
            <v>507.59</v>
          </cell>
        </row>
        <row r="3104">
          <cell r="U3104">
            <v>41484</v>
          </cell>
          <cell r="V3104">
            <v>508.05</v>
          </cell>
        </row>
        <row r="3105">
          <cell r="U3105">
            <v>41485</v>
          </cell>
          <cell r="V3105">
            <v>515.29</v>
          </cell>
        </row>
        <row r="3106">
          <cell r="U3106">
            <v>41486</v>
          </cell>
          <cell r="V3106">
            <v>513.58000000000004</v>
          </cell>
        </row>
        <row r="3107">
          <cell r="U3107">
            <v>41487</v>
          </cell>
          <cell r="V3107">
            <v>515.4</v>
          </cell>
        </row>
        <row r="3108">
          <cell r="U3108">
            <v>41488</v>
          </cell>
          <cell r="V3108">
            <v>514.75</v>
          </cell>
        </row>
        <row r="3109">
          <cell r="U3109">
            <v>41491</v>
          </cell>
          <cell r="V3109">
            <v>513.66</v>
          </cell>
        </row>
        <row r="3110">
          <cell r="U3110">
            <v>41492</v>
          </cell>
          <cell r="V3110">
            <v>514.79999999999995</v>
          </cell>
        </row>
        <row r="3111">
          <cell r="U3111">
            <v>41493</v>
          </cell>
          <cell r="V3111">
            <v>517.04999999999995</v>
          </cell>
        </row>
        <row r="3112">
          <cell r="U3112">
            <v>41494</v>
          </cell>
          <cell r="V3112">
            <v>508.29</v>
          </cell>
        </row>
        <row r="3113">
          <cell r="U3113">
            <v>41495</v>
          </cell>
          <cell r="V3113">
            <v>510.75</v>
          </cell>
        </row>
        <row r="3114">
          <cell r="U3114">
            <v>41498</v>
          </cell>
          <cell r="V3114">
            <v>507.21</v>
          </cell>
        </row>
        <row r="3115">
          <cell r="U3115">
            <v>41499</v>
          </cell>
          <cell r="V3115">
            <v>510.51</v>
          </cell>
        </row>
        <row r="3116">
          <cell r="U3116">
            <v>41500</v>
          </cell>
          <cell r="V3116">
            <v>508.23</v>
          </cell>
        </row>
        <row r="3117">
          <cell r="U3117">
            <v>41502</v>
          </cell>
          <cell r="V3117">
            <v>512.78</v>
          </cell>
        </row>
        <row r="3118">
          <cell r="U3118">
            <v>41505</v>
          </cell>
          <cell r="V3118">
            <v>516.85</v>
          </cell>
        </row>
        <row r="3119">
          <cell r="U3119">
            <v>41506</v>
          </cell>
          <cell r="V3119">
            <v>514.25</v>
          </cell>
        </row>
        <row r="3120">
          <cell r="U3120">
            <v>41507</v>
          </cell>
          <cell r="V3120">
            <v>517.15</v>
          </cell>
        </row>
        <row r="3121">
          <cell r="U3121">
            <v>41508</v>
          </cell>
          <cell r="V3121">
            <v>512.16</v>
          </cell>
        </row>
        <row r="3122">
          <cell r="U3122">
            <v>41509</v>
          </cell>
          <cell r="V3122">
            <v>510.33</v>
          </cell>
        </row>
        <row r="3123">
          <cell r="U3123">
            <v>41512</v>
          </cell>
          <cell r="V3123">
            <v>512.73</v>
          </cell>
        </row>
        <row r="3124">
          <cell r="U3124">
            <v>41513</v>
          </cell>
          <cell r="V3124">
            <v>514.6</v>
          </cell>
        </row>
        <row r="3125">
          <cell r="U3125">
            <v>41514</v>
          </cell>
          <cell r="V3125">
            <v>512.67999999999995</v>
          </cell>
        </row>
        <row r="3126">
          <cell r="U3126">
            <v>41515</v>
          </cell>
          <cell r="V3126">
            <v>510.46</v>
          </cell>
        </row>
        <row r="3127">
          <cell r="U3127">
            <v>41516</v>
          </cell>
          <cell r="V3127">
            <v>510.33</v>
          </cell>
        </row>
        <row r="3128">
          <cell r="U3128">
            <v>41519</v>
          </cell>
          <cell r="V3128">
            <v>509.6</v>
          </cell>
        </row>
        <row r="3129">
          <cell r="U3129">
            <v>41520</v>
          </cell>
          <cell r="V3129">
            <v>510.07</v>
          </cell>
        </row>
        <row r="3130">
          <cell r="U3130">
            <v>41521</v>
          </cell>
          <cell r="V3130">
            <v>509.12</v>
          </cell>
        </row>
        <row r="3131">
          <cell r="U3131">
            <v>41522</v>
          </cell>
          <cell r="V3131">
            <v>508.95</v>
          </cell>
        </row>
        <row r="3132">
          <cell r="U3132">
            <v>41523</v>
          </cell>
          <cell r="V3132">
            <v>511.05</v>
          </cell>
        </row>
        <row r="3133">
          <cell r="U3133">
            <v>41526</v>
          </cell>
          <cell r="V3133">
            <v>507.96</v>
          </cell>
        </row>
        <row r="3134">
          <cell r="U3134">
            <v>41527</v>
          </cell>
          <cell r="V3134">
            <v>506.13</v>
          </cell>
        </row>
        <row r="3135">
          <cell r="U3135">
            <v>41528</v>
          </cell>
          <cell r="V3135">
            <v>506.53</v>
          </cell>
        </row>
        <row r="3136">
          <cell r="U3136">
            <v>41529</v>
          </cell>
          <cell r="V3136">
            <v>505.25</v>
          </cell>
        </row>
        <row r="3137">
          <cell r="U3137">
            <v>41530</v>
          </cell>
          <cell r="V3137">
            <v>505.25</v>
          </cell>
        </row>
        <row r="3138">
          <cell r="U3138">
            <v>41533</v>
          </cell>
          <cell r="V3138">
            <v>504.25</v>
          </cell>
        </row>
        <row r="3139">
          <cell r="U3139">
            <v>41534</v>
          </cell>
          <cell r="V3139">
            <v>505.75</v>
          </cell>
        </row>
        <row r="3140">
          <cell r="U3140">
            <v>41540</v>
          </cell>
          <cell r="V3140">
            <v>506.75</v>
          </cell>
        </row>
        <row r="3141">
          <cell r="U3141">
            <v>41541</v>
          </cell>
          <cell r="V3141">
            <v>497.58</v>
          </cell>
        </row>
        <row r="3142">
          <cell r="U3142">
            <v>41542</v>
          </cell>
          <cell r="V3142">
            <v>502.25</v>
          </cell>
        </row>
        <row r="3143">
          <cell r="U3143">
            <v>41543</v>
          </cell>
          <cell r="V3143">
            <v>501.11</v>
          </cell>
        </row>
        <row r="3144">
          <cell r="U3144">
            <v>41544</v>
          </cell>
          <cell r="V3144">
            <v>503.46</v>
          </cell>
        </row>
        <row r="3145">
          <cell r="U3145">
            <v>41547</v>
          </cell>
          <cell r="V3145">
            <v>504.76</v>
          </cell>
        </row>
        <row r="3146">
          <cell r="U3146">
            <v>41548</v>
          </cell>
          <cell r="V3146">
            <v>504.21</v>
          </cell>
        </row>
        <row r="3147">
          <cell r="U3147">
            <v>41549</v>
          </cell>
          <cell r="V3147">
            <v>501.42</v>
          </cell>
        </row>
        <row r="3148">
          <cell r="U3148">
            <v>41550</v>
          </cell>
          <cell r="V3148">
            <v>502.82</v>
          </cell>
        </row>
        <row r="3149">
          <cell r="U3149">
            <v>41551</v>
          </cell>
          <cell r="V3149">
            <v>499.4</v>
          </cell>
        </row>
        <row r="3150">
          <cell r="U3150">
            <v>41554</v>
          </cell>
          <cell r="V3150">
            <v>500.35</v>
          </cell>
        </row>
        <row r="3151">
          <cell r="U3151">
            <v>41555</v>
          </cell>
          <cell r="V3151">
            <v>500.3</v>
          </cell>
        </row>
        <row r="3152">
          <cell r="U3152">
            <v>41556</v>
          </cell>
          <cell r="V3152">
            <v>501.75</v>
          </cell>
        </row>
        <row r="3153">
          <cell r="U3153">
            <v>41557</v>
          </cell>
          <cell r="V3153">
            <v>497.04</v>
          </cell>
        </row>
        <row r="3154">
          <cell r="U3154">
            <v>41558</v>
          </cell>
          <cell r="V3154">
            <v>497.96</v>
          </cell>
        </row>
        <row r="3155">
          <cell r="U3155">
            <v>41561</v>
          </cell>
          <cell r="V3155">
            <v>499.26</v>
          </cell>
        </row>
        <row r="3156">
          <cell r="U3156">
            <v>41562</v>
          </cell>
          <cell r="V3156">
            <v>498.82</v>
          </cell>
        </row>
        <row r="3157">
          <cell r="U3157">
            <v>41563</v>
          </cell>
          <cell r="V3157">
            <v>499.45</v>
          </cell>
        </row>
        <row r="3158">
          <cell r="U3158">
            <v>41564</v>
          </cell>
          <cell r="V3158">
            <v>493.98</v>
          </cell>
        </row>
        <row r="3159">
          <cell r="U3159">
            <v>41565</v>
          </cell>
          <cell r="V3159">
            <v>496.79</v>
          </cell>
        </row>
        <row r="3160">
          <cell r="U3160">
            <v>41568</v>
          </cell>
          <cell r="V3160">
            <v>502.05</v>
          </cell>
        </row>
        <row r="3161">
          <cell r="U3161">
            <v>41569</v>
          </cell>
          <cell r="V3161">
            <v>499.53</v>
          </cell>
        </row>
        <row r="3162">
          <cell r="U3162">
            <v>41570</v>
          </cell>
          <cell r="V3162">
            <v>502.95</v>
          </cell>
        </row>
        <row r="3163">
          <cell r="U3163">
            <v>41571</v>
          </cell>
          <cell r="V3163">
            <v>503.64</v>
          </cell>
        </row>
        <row r="3164">
          <cell r="U3164">
            <v>41572</v>
          </cell>
          <cell r="V3164">
            <v>505.7</v>
          </cell>
        </row>
        <row r="3165">
          <cell r="U3165">
            <v>41575</v>
          </cell>
          <cell r="V3165">
            <v>507.08</v>
          </cell>
        </row>
        <row r="3166">
          <cell r="U3166">
            <v>41576</v>
          </cell>
          <cell r="V3166">
            <v>508.83</v>
          </cell>
        </row>
        <row r="3167">
          <cell r="U3167">
            <v>41577</v>
          </cell>
          <cell r="V3167">
            <v>507.08</v>
          </cell>
        </row>
        <row r="3168">
          <cell r="U3168">
            <v>41582</v>
          </cell>
          <cell r="V3168">
            <v>513.25</v>
          </cell>
        </row>
        <row r="3169">
          <cell r="U3169">
            <v>41583</v>
          </cell>
          <cell r="V3169">
            <v>515.73</v>
          </cell>
        </row>
        <row r="3170">
          <cell r="U3170">
            <v>41584</v>
          </cell>
          <cell r="V3170">
            <v>515.26</v>
          </cell>
        </row>
        <row r="3171">
          <cell r="U3171">
            <v>41585</v>
          </cell>
          <cell r="V3171">
            <v>517.35</v>
          </cell>
        </row>
        <row r="3172">
          <cell r="U3172">
            <v>41586</v>
          </cell>
          <cell r="V3172">
            <v>517.65</v>
          </cell>
        </row>
        <row r="3173">
          <cell r="U3173">
            <v>41589</v>
          </cell>
          <cell r="V3173">
            <v>521.46</v>
          </cell>
        </row>
        <row r="3174">
          <cell r="U3174">
            <v>41590</v>
          </cell>
          <cell r="V3174">
            <v>523.04999999999995</v>
          </cell>
        </row>
        <row r="3175">
          <cell r="U3175">
            <v>41591</v>
          </cell>
          <cell r="V3175">
            <v>520.45000000000005</v>
          </cell>
        </row>
        <row r="3176">
          <cell r="U3176">
            <v>41592</v>
          </cell>
          <cell r="V3176">
            <v>518.98</v>
          </cell>
        </row>
        <row r="3177">
          <cell r="U3177">
            <v>41593</v>
          </cell>
          <cell r="V3177">
            <v>522.25</v>
          </cell>
        </row>
        <row r="3178">
          <cell r="U3178">
            <v>41596</v>
          </cell>
          <cell r="V3178">
            <v>517.59</v>
          </cell>
        </row>
        <row r="3179">
          <cell r="U3179">
            <v>41597</v>
          </cell>
          <cell r="V3179">
            <v>519.74</v>
          </cell>
        </row>
        <row r="3180">
          <cell r="U3180">
            <v>41598</v>
          </cell>
          <cell r="V3180">
            <v>524.25</v>
          </cell>
        </row>
        <row r="3181">
          <cell r="U3181">
            <v>41599</v>
          </cell>
          <cell r="V3181">
            <v>522.32000000000005</v>
          </cell>
        </row>
        <row r="3182">
          <cell r="U3182">
            <v>41600</v>
          </cell>
          <cell r="V3182">
            <v>519.70000000000005</v>
          </cell>
        </row>
        <row r="3183">
          <cell r="U3183">
            <v>41603</v>
          </cell>
          <cell r="V3183">
            <v>520.98</v>
          </cell>
        </row>
        <row r="3184">
          <cell r="U3184">
            <v>41604</v>
          </cell>
          <cell r="V3184">
            <v>522.13</v>
          </cell>
        </row>
        <row r="3185">
          <cell r="U3185">
            <v>41605</v>
          </cell>
          <cell r="V3185">
            <v>526.88</v>
          </cell>
        </row>
        <row r="3186">
          <cell r="U3186">
            <v>41606</v>
          </cell>
          <cell r="V3186">
            <v>529.02</v>
          </cell>
        </row>
        <row r="3187">
          <cell r="U3187">
            <v>41607</v>
          </cell>
          <cell r="V3187">
            <v>532.29</v>
          </cell>
        </row>
        <row r="3188">
          <cell r="U3188">
            <v>41610</v>
          </cell>
          <cell r="V3188">
            <v>532.89</v>
          </cell>
        </row>
        <row r="3189">
          <cell r="U3189">
            <v>41611</v>
          </cell>
          <cell r="V3189">
            <v>534.16999999999996</v>
          </cell>
        </row>
        <row r="3190">
          <cell r="U3190">
            <v>41612</v>
          </cell>
          <cell r="V3190">
            <v>535.1</v>
          </cell>
        </row>
        <row r="3191">
          <cell r="U3191">
            <v>41613</v>
          </cell>
          <cell r="V3191">
            <v>529.76</v>
          </cell>
        </row>
        <row r="3192">
          <cell r="U3192">
            <v>41614</v>
          </cell>
          <cell r="V3192">
            <v>535.1</v>
          </cell>
        </row>
        <row r="3193">
          <cell r="U3193">
            <v>41617</v>
          </cell>
          <cell r="V3193">
            <v>529.42999999999995</v>
          </cell>
        </row>
        <row r="3194">
          <cell r="U3194">
            <v>41618</v>
          </cell>
          <cell r="V3194">
            <v>531.70000000000005</v>
          </cell>
        </row>
        <row r="3195">
          <cell r="U3195">
            <v>41619</v>
          </cell>
          <cell r="V3195">
            <v>533.35</v>
          </cell>
        </row>
        <row r="3196">
          <cell r="U3196">
            <v>41620</v>
          </cell>
          <cell r="V3196">
            <v>532.91</v>
          </cell>
        </row>
        <row r="3197">
          <cell r="U3197">
            <v>41621</v>
          </cell>
          <cell r="V3197">
            <v>529.89</v>
          </cell>
        </row>
        <row r="3198">
          <cell r="U3198">
            <v>41624</v>
          </cell>
          <cell r="V3198">
            <v>527.41</v>
          </cell>
        </row>
        <row r="3199">
          <cell r="U3199">
            <v>41625</v>
          </cell>
          <cell r="V3199">
            <v>531.25</v>
          </cell>
        </row>
        <row r="3200">
          <cell r="U3200">
            <v>41626</v>
          </cell>
          <cell r="V3200">
            <v>531.25</v>
          </cell>
        </row>
        <row r="3201">
          <cell r="U3201">
            <v>41627</v>
          </cell>
          <cell r="V3201">
            <v>530.95000000000005</v>
          </cell>
        </row>
        <row r="3202">
          <cell r="U3202">
            <v>41628</v>
          </cell>
          <cell r="V3202">
            <v>530.95000000000005</v>
          </cell>
        </row>
        <row r="3203">
          <cell r="U3203">
            <v>41631</v>
          </cell>
          <cell r="V3203">
            <v>527.57000000000005</v>
          </cell>
        </row>
        <row r="3204">
          <cell r="U3204">
            <v>41632</v>
          </cell>
          <cell r="V3204">
            <v>531.85</v>
          </cell>
        </row>
        <row r="3205">
          <cell r="U3205">
            <v>41634</v>
          </cell>
          <cell r="V3205">
            <v>531.85</v>
          </cell>
        </row>
        <row r="3206">
          <cell r="U3206">
            <v>41635</v>
          </cell>
          <cell r="V3206">
            <v>528.85</v>
          </cell>
        </row>
        <row r="3207">
          <cell r="U3207">
            <v>41638</v>
          </cell>
          <cell r="V3207">
            <v>528.85</v>
          </cell>
        </row>
        <row r="3208">
          <cell r="U3208">
            <v>41641</v>
          </cell>
          <cell r="V3208">
            <v>529.75</v>
          </cell>
        </row>
        <row r="3209">
          <cell r="U3209">
            <v>41642</v>
          </cell>
          <cell r="V3209">
            <v>530.75</v>
          </cell>
        </row>
        <row r="3210">
          <cell r="U3210">
            <v>41645</v>
          </cell>
          <cell r="V3210">
            <v>532.54999999999995</v>
          </cell>
        </row>
        <row r="3211">
          <cell r="U3211">
            <v>41646</v>
          </cell>
          <cell r="V3211">
            <v>532.85</v>
          </cell>
        </row>
        <row r="3212">
          <cell r="U3212">
            <v>41647</v>
          </cell>
          <cell r="V3212">
            <v>532.85</v>
          </cell>
        </row>
        <row r="3213">
          <cell r="U3213">
            <v>41648</v>
          </cell>
          <cell r="V3213">
            <v>536.04999999999995</v>
          </cell>
        </row>
        <row r="3214">
          <cell r="U3214">
            <v>41649</v>
          </cell>
          <cell r="V3214">
            <v>536.04999999999995</v>
          </cell>
        </row>
        <row r="3215">
          <cell r="U3215">
            <v>41652</v>
          </cell>
          <cell r="V3215">
            <v>532.75</v>
          </cell>
        </row>
        <row r="3216">
          <cell r="U3216">
            <v>41653</v>
          </cell>
          <cell r="V3216">
            <v>528.1</v>
          </cell>
        </row>
        <row r="3217">
          <cell r="U3217">
            <v>41654</v>
          </cell>
          <cell r="V3217">
            <v>529.36</v>
          </cell>
        </row>
        <row r="3218">
          <cell r="U3218">
            <v>41655</v>
          </cell>
          <cell r="V3218">
            <v>533.04999999999995</v>
          </cell>
        </row>
        <row r="3219">
          <cell r="U3219">
            <v>41656</v>
          </cell>
          <cell r="V3219">
            <v>539.41999999999996</v>
          </cell>
        </row>
        <row r="3220">
          <cell r="U3220">
            <v>41659</v>
          </cell>
          <cell r="V3220">
            <v>544.54999999999995</v>
          </cell>
        </row>
        <row r="3221">
          <cell r="U3221">
            <v>41660</v>
          </cell>
          <cell r="V3221">
            <v>544.42999999999995</v>
          </cell>
        </row>
        <row r="3222">
          <cell r="U3222">
            <v>41661</v>
          </cell>
          <cell r="V3222">
            <v>542.33000000000004</v>
          </cell>
        </row>
        <row r="3223">
          <cell r="U3223">
            <v>41662</v>
          </cell>
          <cell r="V3223">
            <v>549.16</v>
          </cell>
        </row>
        <row r="3224">
          <cell r="U3224">
            <v>41663</v>
          </cell>
          <cell r="V3224">
            <v>550.63</v>
          </cell>
        </row>
        <row r="3225">
          <cell r="U3225">
            <v>41666</v>
          </cell>
          <cell r="V3225">
            <v>549.76</v>
          </cell>
        </row>
        <row r="3226">
          <cell r="U3226">
            <v>41667</v>
          </cell>
          <cell r="V3226">
            <v>545.86</v>
          </cell>
        </row>
        <row r="3227">
          <cell r="U3227">
            <v>41668</v>
          </cell>
          <cell r="V3227">
            <v>549.13</v>
          </cell>
        </row>
        <row r="3228">
          <cell r="U3228">
            <v>41669</v>
          </cell>
          <cell r="V3228">
            <v>547.30999999999995</v>
          </cell>
        </row>
        <row r="3229">
          <cell r="U3229">
            <v>41670</v>
          </cell>
          <cell r="V3229">
            <v>555.85</v>
          </cell>
        </row>
        <row r="3230">
          <cell r="U3230">
            <v>41673</v>
          </cell>
          <cell r="V3230">
            <v>560.29</v>
          </cell>
        </row>
        <row r="3231">
          <cell r="U3231">
            <v>41674</v>
          </cell>
          <cell r="V3231">
            <v>558.13</v>
          </cell>
        </row>
        <row r="3232">
          <cell r="U3232">
            <v>41675</v>
          </cell>
          <cell r="V3232">
            <v>559.54999999999995</v>
          </cell>
        </row>
        <row r="3233">
          <cell r="U3233">
            <v>41676</v>
          </cell>
          <cell r="V3233">
            <v>552.26</v>
          </cell>
        </row>
        <row r="3234">
          <cell r="U3234">
            <v>41677</v>
          </cell>
          <cell r="V3234">
            <v>555.45000000000005</v>
          </cell>
        </row>
        <row r="3235">
          <cell r="U3235">
            <v>41680</v>
          </cell>
          <cell r="V3235">
            <v>555.58000000000004</v>
          </cell>
        </row>
        <row r="3236">
          <cell r="U3236">
            <v>41681</v>
          </cell>
          <cell r="V3236">
            <v>554.09</v>
          </cell>
        </row>
        <row r="3237">
          <cell r="U3237">
            <v>41682</v>
          </cell>
          <cell r="V3237">
            <v>551.08000000000004</v>
          </cell>
        </row>
        <row r="3238">
          <cell r="U3238">
            <v>41683</v>
          </cell>
          <cell r="V3238">
            <v>550.75</v>
          </cell>
        </row>
        <row r="3239">
          <cell r="U3239">
            <v>41684</v>
          </cell>
          <cell r="V3239">
            <v>547.23</v>
          </cell>
        </row>
        <row r="3240">
          <cell r="U3240">
            <v>41687</v>
          </cell>
          <cell r="V3240">
            <v>546.89</v>
          </cell>
        </row>
        <row r="3241">
          <cell r="U3241">
            <v>41688</v>
          </cell>
          <cell r="V3241">
            <v>547.76</v>
          </cell>
        </row>
        <row r="3242">
          <cell r="U3242">
            <v>41689</v>
          </cell>
          <cell r="V3242">
            <v>552.63</v>
          </cell>
        </row>
        <row r="3243">
          <cell r="U3243">
            <v>41690</v>
          </cell>
          <cell r="V3243">
            <v>555.58000000000004</v>
          </cell>
        </row>
        <row r="3244">
          <cell r="U3244">
            <v>41691</v>
          </cell>
          <cell r="V3244">
            <v>554.78</v>
          </cell>
        </row>
        <row r="3245">
          <cell r="U3245">
            <v>41694</v>
          </cell>
          <cell r="V3245">
            <v>554.42999999999995</v>
          </cell>
        </row>
        <row r="3246">
          <cell r="U3246">
            <v>41695</v>
          </cell>
          <cell r="V3246">
            <v>555.97</v>
          </cell>
        </row>
        <row r="3247">
          <cell r="U3247">
            <v>41696</v>
          </cell>
          <cell r="V3247">
            <v>560.47</v>
          </cell>
        </row>
        <row r="3248">
          <cell r="U3248">
            <v>41697</v>
          </cell>
          <cell r="V3248">
            <v>561.98</v>
          </cell>
        </row>
        <row r="3249">
          <cell r="U3249">
            <v>41698</v>
          </cell>
          <cell r="V3249">
            <v>558.71</v>
          </cell>
        </row>
        <row r="3250">
          <cell r="U3250">
            <v>41701</v>
          </cell>
          <cell r="V3250">
            <v>560.91</v>
          </cell>
        </row>
        <row r="3251">
          <cell r="U3251">
            <v>41702</v>
          </cell>
          <cell r="V3251">
            <v>559.80999999999995</v>
          </cell>
        </row>
        <row r="3252">
          <cell r="U3252">
            <v>41703</v>
          </cell>
          <cell r="V3252">
            <v>562.66999999999996</v>
          </cell>
        </row>
        <row r="3253">
          <cell r="U3253">
            <v>41704</v>
          </cell>
          <cell r="V3253">
            <v>558.54999999999995</v>
          </cell>
        </row>
        <row r="3254">
          <cell r="U3254">
            <v>41705</v>
          </cell>
          <cell r="V3254">
            <v>566.14</v>
          </cell>
        </row>
        <row r="3255">
          <cell r="U3255">
            <v>41708</v>
          </cell>
          <cell r="V3255">
            <v>569.91</v>
          </cell>
        </row>
        <row r="3256">
          <cell r="U3256">
            <v>41709</v>
          </cell>
          <cell r="V3256">
            <v>574.36</v>
          </cell>
        </row>
        <row r="3257">
          <cell r="U3257">
            <v>41710</v>
          </cell>
          <cell r="V3257">
            <v>572.34</v>
          </cell>
        </row>
        <row r="3258">
          <cell r="U3258">
            <v>41711</v>
          </cell>
          <cell r="V3258">
            <v>572.53</v>
          </cell>
        </row>
        <row r="3259">
          <cell r="U3259">
            <v>41712</v>
          </cell>
          <cell r="V3259">
            <v>571.78</v>
          </cell>
        </row>
        <row r="3260">
          <cell r="U3260">
            <v>41715</v>
          </cell>
          <cell r="V3260">
            <v>570.45000000000005</v>
          </cell>
        </row>
        <row r="3261">
          <cell r="U3261">
            <v>41716</v>
          </cell>
          <cell r="V3261">
            <v>569.08000000000004</v>
          </cell>
        </row>
        <row r="3262">
          <cell r="U3262">
            <v>41717</v>
          </cell>
          <cell r="V3262">
            <v>572.04999999999995</v>
          </cell>
        </row>
        <row r="3263">
          <cell r="U3263">
            <v>41718</v>
          </cell>
          <cell r="V3263">
            <v>566.04999999999995</v>
          </cell>
        </row>
        <row r="3264">
          <cell r="U3264">
            <v>41719</v>
          </cell>
          <cell r="V3264">
            <v>565.54999999999995</v>
          </cell>
        </row>
        <row r="3265">
          <cell r="U3265">
            <v>41722</v>
          </cell>
          <cell r="V3265">
            <v>563.6</v>
          </cell>
        </row>
        <row r="3266">
          <cell r="U3266">
            <v>41723</v>
          </cell>
          <cell r="V3266">
            <v>565.54999999999995</v>
          </cell>
        </row>
        <row r="3267">
          <cell r="U3267">
            <v>41724</v>
          </cell>
          <cell r="V3267">
            <v>553.86</v>
          </cell>
        </row>
        <row r="3268">
          <cell r="U3268">
            <v>41725</v>
          </cell>
          <cell r="V3268">
            <v>551.83000000000004</v>
          </cell>
        </row>
        <row r="3269">
          <cell r="U3269">
            <v>41726</v>
          </cell>
          <cell r="V3269">
            <v>550.20000000000005</v>
          </cell>
        </row>
        <row r="3270">
          <cell r="U3270">
            <v>41729</v>
          </cell>
          <cell r="V3270">
            <v>549.47</v>
          </cell>
        </row>
        <row r="3271">
          <cell r="U3271">
            <v>41730</v>
          </cell>
          <cell r="V3271">
            <v>550.66999999999996</v>
          </cell>
        </row>
        <row r="3272">
          <cell r="U3272">
            <v>41731</v>
          </cell>
          <cell r="V3272">
            <v>553.36</v>
          </cell>
        </row>
        <row r="3273">
          <cell r="U3273">
            <v>41732</v>
          </cell>
          <cell r="V3273">
            <v>557.21</v>
          </cell>
        </row>
        <row r="3274">
          <cell r="U3274">
            <v>41733</v>
          </cell>
          <cell r="V3274">
            <v>555.48</v>
          </cell>
        </row>
        <row r="3275">
          <cell r="U3275">
            <v>41736</v>
          </cell>
          <cell r="V3275">
            <v>552.07000000000005</v>
          </cell>
        </row>
        <row r="3276">
          <cell r="U3276">
            <v>41737</v>
          </cell>
          <cell r="V3276">
            <v>545.42999999999995</v>
          </cell>
        </row>
        <row r="3277">
          <cell r="U3277">
            <v>41738</v>
          </cell>
          <cell r="V3277">
            <v>550.08000000000004</v>
          </cell>
        </row>
        <row r="3278">
          <cell r="U3278">
            <v>41739</v>
          </cell>
          <cell r="V3278">
            <v>544.05999999999995</v>
          </cell>
        </row>
        <row r="3279">
          <cell r="U3279">
            <v>41740</v>
          </cell>
          <cell r="V3279">
            <v>549.75</v>
          </cell>
        </row>
        <row r="3280">
          <cell r="U3280">
            <v>41743</v>
          </cell>
          <cell r="V3280">
            <v>549.58000000000004</v>
          </cell>
        </row>
        <row r="3281">
          <cell r="U3281">
            <v>41744</v>
          </cell>
          <cell r="V3281">
            <v>556.03</v>
          </cell>
        </row>
        <row r="3282">
          <cell r="U3282">
            <v>41745</v>
          </cell>
          <cell r="V3282">
            <v>557.22</v>
          </cell>
        </row>
        <row r="3283">
          <cell r="U3283">
            <v>41746</v>
          </cell>
          <cell r="V3283">
            <v>557.28</v>
          </cell>
        </row>
        <row r="3284">
          <cell r="U3284">
            <v>41750</v>
          </cell>
          <cell r="V3284">
            <v>557.91999999999996</v>
          </cell>
        </row>
        <row r="3285">
          <cell r="U3285">
            <v>41751</v>
          </cell>
          <cell r="V3285">
            <v>562.26</v>
          </cell>
        </row>
        <row r="3286">
          <cell r="U3286">
            <v>41752</v>
          </cell>
          <cell r="V3286">
            <v>562.88</v>
          </cell>
        </row>
        <row r="3287">
          <cell r="U3287">
            <v>41753</v>
          </cell>
          <cell r="V3287">
            <v>559.76</v>
          </cell>
        </row>
        <row r="3288">
          <cell r="U3288">
            <v>41754</v>
          </cell>
          <cell r="V3288">
            <v>560.45000000000005</v>
          </cell>
        </row>
        <row r="3289">
          <cell r="U3289">
            <v>41757</v>
          </cell>
          <cell r="V3289">
            <v>559.57000000000005</v>
          </cell>
        </row>
        <row r="3290">
          <cell r="U3290">
            <v>41758</v>
          </cell>
          <cell r="V3290">
            <v>561.29999999999995</v>
          </cell>
        </row>
        <row r="3291">
          <cell r="U3291">
            <v>41759</v>
          </cell>
          <cell r="V3291">
            <v>564.91</v>
          </cell>
        </row>
        <row r="3292">
          <cell r="U3292">
            <v>41761</v>
          </cell>
          <cell r="V3292">
            <v>563.29999999999995</v>
          </cell>
        </row>
        <row r="3293">
          <cell r="U3293">
            <v>41764</v>
          </cell>
          <cell r="V3293">
            <v>568.07000000000005</v>
          </cell>
        </row>
        <row r="3294">
          <cell r="U3294">
            <v>41765</v>
          </cell>
          <cell r="V3294">
            <v>566.78</v>
          </cell>
        </row>
        <row r="3295">
          <cell r="U3295">
            <v>41766</v>
          </cell>
          <cell r="V3295">
            <v>565.20000000000005</v>
          </cell>
        </row>
        <row r="3296">
          <cell r="U3296">
            <v>41767</v>
          </cell>
          <cell r="V3296">
            <v>553.70000000000005</v>
          </cell>
        </row>
        <row r="3297">
          <cell r="U3297">
            <v>41768</v>
          </cell>
          <cell r="V3297">
            <v>555.58000000000004</v>
          </cell>
        </row>
        <row r="3298">
          <cell r="U3298">
            <v>41771</v>
          </cell>
          <cell r="V3298">
            <v>552.11</v>
          </cell>
        </row>
        <row r="3299">
          <cell r="U3299">
            <v>41772</v>
          </cell>
          <cell r="V3299">
            <v>548.42999999999995</v>
          </cell>
        </row>
        <row r="3300">
          <cell r="U3300">
            <v>41773</v>
          </cell>
          <cell r="V3300">
            <v>550.76</v>
          </cell>
        </row>
        <row r="3301">
          <cell r="U3301">
            <v>41774</v>
          </cell>
          <cell r="V3301">
            <v>553.01</v>
          </cell>
        </row>
        <row r="3302">
          <cell r="U3302">
            <v>41775</v>
          </cell>
          <cell r="V3302">
            <v>550.67999999999995</v>
          </cell>
        </row>
        <row r="3303">
          <cell r="U3303">
            <v>41778</v>
          </cell>
          <cell r="V3303">
            <v>547.58000000000004</v>
          </cell>
        </row>
        <row r="3304">
          <cell r="U3304">
            <v>41779</v>
          </cell>
          <cell r="V3304">
            <v>552.58000000000004</v>
          </cell>
        </row>
        <row r="3305">
          <cell r="U3305">
            <v>41781</v>
          </cell>
          <cell r="V3305">
            <v>551.41</v>
          </cell>
        </row>
        <row r="3306">
          <cell r="U3306">
            <v>41782</v>
          </cell>
          <cell r="V3306">
            <v>553.86</v>
          </cell>
        </row>
        <row r="3307">
          <cell r="U3307">
            <v>41785</v>
          </cell>
          <cell r="V3307">
            <v>554.35</v>
          </cell>
        </row>
        <row r="3308">
          <cell r="U3308">
            <v>41786</v>
          </cell>
          <cell r="V3308">
            <v>555.45000000000005</v>
          </cell>
        </row>
        <row r="3309">
          <cell r="U3309">
            <v>41787</v>
          </cell>
          <cell r="V3309">
            <v>551.11</v>
          </cell>
        </row>
        <row r="3310">
          <cell r="U3310">
            <v>41788</v>
          </cell>
          <cell r="V3310">
            <v>548.97</v>
          </cell>
        </row>
        <row r="3311">
          <cell r="U3311">
            <v>41789</v>
          </cell>
          <cell r="V3311">
            <v>552.75</v>
          </cell>
        </row>
        <row r="3312">
          <cell r="U3312">
            <v>41792</v>
          </cell>
          <cell r="V3312">
            <v>552.20000000000005</v>
          </cell>
        </row>
        <row r="3313">
          <cell r="U3313">
            <v>41793</v>
          </cell>
          <cell r="V3313">
            <v>552.75</v>
          </cell>
        </row>
        <row r="3314">
          <cell r="U3314">
            <v>41794</v>
          </cell>
          <cell r="V3314">
            <v>553.16999999999996</v>
          </cell>
        </row>
        <row r="3315">
          <cell r="U3315">
            <v>41795</v>
          </cell>
          <cell r="V3315">
            <v>551.73</v>
          </cell>
        </row>
        <row r="3316">
          <cell r="U3316">
            <v>41796</v>
          </cell>
          <cell r="V3316">
            <v>549.67999999999995</v>
          </cell>
        </row>
        <row r="3317">
          <cell r="U3317">
            <v>41799</v>
          </cell>
          <cell r="V3317">
            <v>550.02</v>
          </cell>
        </row>
        <row r="3318">
          <cell r="U3318">
            <v>41800</v>
          </cell>
          <cell r="V3318">
            <v>554.20000000000005</v>
          </cell>
        </row>
        <row r="3319">
          <cell r="U3319">
            <v>41801</v>
          </cell>
          <cell r="V3319">
            <v>554.83000000000004</v>
          </cell>
        </row>
        <row r="3320">
          <cell r="U3320">
            <v>41802</v>
          </cell>
          <cell r="V3320">
            <v>554.42999999999995</v>
          </cell>
        </row>
        <row r="3321">
          <cell r="U3321">
            <v>41803</v>
          </cell>
          <cell r="V3321">
            <v>555.79999999999995</v>
          </cell>
        </row>
        <row r="3322">
          <cell r="U3322">
            <v>41806</v>
          </cell>
          <cell r="V3322">
            <v>557.75</v>
          </cell>
        </row>
        <row r="3323">
          <cell r="U3323">
            <v>41807</v>
          </cell>
          <cell r="V3323">
            <v>560.03</v>
          </cell>
        </row>
        <row r="3324">
          <cell r="U3324">
            <v>41808</v>
          </cell>
          <cell r="V3324">
            <v>558.48</v>
          </cell>
        </row>
        <row r="3325">
          <cell r="U3325">
            <v>41809</v>
          </cell>
          <cell r="V3325">
            <v>556.92999999999995</v>
          </cell>
        </row>
        <row r="3326">
          <cell r="U3326">
            <v>41810</v>
          </cell>
          <cell r="V3326">
            <v>556.08000000000004</v>
          </cell>
        </row>
        <row r="3327">
          <cell r="U3327">
            <v>41813</v>
          </cell>
          <cell r="V3327">
            <v>552.54999999999995</v>
          </cell>
        </row>
        <row r="3328">
          <cell r="U3328">
            <v>41814</v>
          </cell>
          <cell r="V3328">
            <v>551.79</v>
          </cell>
        </row>
        <row r="3329">
          <cell r="U3329">
            <v>41815</v>
          </cell>
          <cell r="V3329">
            <v>550.29999999999995</v>
          </cell>
        </row>
        <row r="3330">
          <cell r="U3330">
            <v>41816</v>
          </cell>
          <cell r="V3330">
            <v>549.63</v>
          </cell>
        </row>
        <row r="3331">
          <cell r="U3331">
            <v>41817</v>
          </cell>
          <cell r="V3331">
            <v>551.63</v>
          </cell>
        </row>
        <row r="3332">
          <cell r="U3332">
            <v>41820</v>
          </cell>
          <cell r="V3332">
            <v>552.95000000000005</v>
          </cell>
        </row>
        <row r="3333">
          <cell r="U3333">
            <v>41821</v>
          </cell>
          <cell r="V3333">
            <v>552.45000000000005</v>
          </cell>
        </row>
        <row r="3334">
          <cell r="U3334">
            <v>41822</v>
          </cell>
          <cell r="V3334">
            <v>551.83000000000004</v>
          </cell>
        </row>
        <row r="3335">
          <cell r="U3335">
            <v>41823</v>
          </cell>
          <cell r="V3335">
            <v>548.66</v>
          </cell>
        </row>
        <row r="3336">
          <cell r="U3336">
            <v>41824</v>
          </cell>
          <cell r="V3336">
            <v>549.38</v>
          </cell>
        </row>
        <row r="3337">
          <cell r="U3337">
            <v>41827</v>
          </cell>
          <cell r="V3337">
            <v>554.75</v>
          </cell>
        </row>
        <row r="3338">
          <cell r="U3338">
            <v>41828</v>
          </cell>
          <cell r="V3338">
            <v>553.29</v>
          </cell>
        </row>
        <row r="3339">
          <cell r="U3339">
            <v>41829</v>
          </cell>
          <cell r="V3339">
            <v>553.34</v>
          </cell>
        </row>
        <row r="3340">
          <cell r="U3340">
            <v>41830</v>
          </cell>
          <cell r="V3340">
            <v>552.95000000000005</v>
          </cell>
        </row>
        <row r="3341">
          <cell r="U3341">
            <v>41831</v>
          </cell>
          <cell r="V3341">
            <v>554.32000000000005</v>
          </cell>
        </row>
        <row r="3342">
          <cell r="U3342">
            <v>41834</v>
          </cell>
          <cell r="V3342">
            <v>553.67999999999995</v>
          </cell>
        </row>
        <row r="3343">
          <cell r="U3343">
            <v>41835</v>
          </cell>
          <cell r="V3343">
            <v>557.51</v>
          </cell>
        </row>
        <row r="3344">
          <cell r="U3344">
            <v>41837</v>
          </cell>
          <cell r="V3344">
            <v>564.54</v>
          </cell>
        </row>
        <row r="3345">
          <cell r="U3345">
            <v>41838</v>
          </cell>
          <cell r="V3345">
            <v>567.61</v>
          </cell>
        </row>
        <row r="3346">
          <cell r="U3346">
            <v>41841</v>
          </cell>
          <cell r="V3346">
            <v>564.57000000000005</v>
          </cell>
        </row>
        <row r="3347">
          <cell r="U3347">
            <v>41842</v>
          </cell>
          <cell r="V3347">
            <v>564.65</v>
          </cell>
        </row>
        <row r="3348">
          <cell r="U3348">
            <v>41843</v>
          </cell>
          <cell r="V3348">
            <v>563.57000000000005</v>
          </cell>
        </row>
        <row r="3349">
          <cell r="U3349">
            <v>41844</v>
          </cell>
          <cell r="V3349">
            <v>563.83000000000004</v>
          </cell>
        </row>
        <row r="3350">
          <cell r="U3350">
            <v>41845</v>
          </cell>
          <cell r="V3350">
            <v>563.1</v>
          </cell>
        </row>
        <row r="3351">
          <cell r="U3351">
            <v>41848</v>
          </cell>
          <cell r="V3351">
            <v>563.66</v>
          </cell>
        </row>
        <row r="3352">
          <cell r="U3352">
            <v>41849</v>
          </cell>
          <cell r="V3352">
            <v>565.67999999999995</v>
          </cell>
        </row>
        <row r="3353">
          <cell r="U3353">
            <v>41850</v>
          </cell>
          <cell r="V3353">
            <v>572.35</v>
          </cell>
        </row>
        <row r="3354">
          <cell r="U3354">
            <v>41851</v>
          </cell>
          <cell r="V3354">
            <v>572.03</v>
          </cell>
        </row>
        <row r="3355">
          <cell r="U3355">
            <v>41852</v>
          </cell>
          <cell r="V3355">
            <v>573.52</v>
          </cell>
        </row>
        <row r="3356">
          <cell r="U3356">
            <v>41855</v>
          </cell>
          <cell r="V3356">
            <v>571.53</v>
          </cell>
        </row>
        <row r="3357">
          <cell r="U3357">
            <v>41856</v>
          </cell>
          <cell r="V3357">
            <v>577.03</v>
          </cell>
        </row>
        <row r="3358">
          <cell r="U3358">
            <v>41857</v>
          </cell>
          <cell r="V3358">
            <v>577.28</v>
          </cell>
        </row>
        <row r="3359">
          <cell r="U3359">
            <v>41858</v>
          </cell>
          <cell r="V3359">
            <v>577.24</v>
          </cell>
        </row>
        <row r="3360">
          <cell r="U3360">
            <v>41859</v>
          </cell>
          <cell r="V3360">
            <v>575.67999999999995</v>
          </cell>
        </row>
        <row r="3361">
          <cell r="U3361">
            <v>41862</v>
          </cell>
          <cell r="V3361">
            <v>574.76</v>
          </cell>
        </row>
        <row r="3362">
          <cell r="U3362">
            <v>41863</v>
          </cell>
          <cell r="V3362">
            <v>576.13</v>
          </cell>
        </row>
        <row r="3363">
          <cell r="U3363">
            <v>41864</v>
          </cell>
          <cell r="V3363">
            <v>579.85</v>
          </cell>
        </row>
        <row r="3364">
          <cell r="U3364">
            <v>41865</v>
          </cell>
          <cell r="V3364">
            <v>579.85</v>
          </cell>
        </row>
        <row r="3365">
          <cell r="U3365">
            <v>41869</v>
          </cell>
          <cell r="V3365">
            <v>576.67999999999995</v>
          </cell>
        </row>
        <row r="3366">
          <cell r="U3366">
            <v>41870</v>
          </cell>
          <cell r="V3366">
            <v>580.66</v>
          </cell>
        </row>
        <row r="3367">
          <cell r="U3367">
            <v>41871</v>
          </cell>
          <cell r="V3367">
            <v>584.41</v>
          </cell>
        </row>
        <row r="3368">
          <cell r="U3368">
            <v>41872</v>
          </cell>
          <cell r="V3368">
            <v>581.96</v>
          </cell>
        </row>
        <row r="3369">
          <cell r="U3369">
            <v>41873</v>
          </cell>
          <cell r="V3369">
            <v>582.96</v>
          </cell>
        </row>
        <row r="3370">
          <cell r="U3370">
            <v>41876</v>
          </cell>
          <cell r="V3370">
            <v>583.1</v>
          </cell>
        </row>
        <row r="3371">
          <cell r="U3371">
            <v>41877</v>
          </cell>
          <cell r="V3371">
            <v>586.21</v>
          </cell>
        </row>
        <row r="3372">
          <cell r="U3372">
            <v>41878</v>
          </cell>
          <cell r="V3372">
            <v>590.17999999999995</v>
          </cell>
        </row>
        <row r="3373">
          <cell r="U3373">
            <v>41879</v>
          </cell>
          <cell r="V3373">
            <v>593.51</v>
          </cell>
        </row>
        <row r="3374">
          <cell r="U3374">
            <v>41880</v>
          </cell>
          <cell r="V3374">
            <v>587.13</v>
          </cell>
        </row>
        <row r="3375">
          <cell r="U3375">
            <v>41883</v>
          </cell>
          <cell r="V3375">
            <v>591.28</v>
          </cell>
        </row>
        <row r="3376">
          <cell r="U3376">
            <v>41884</v>
          </cell>
          <cell r="V3376">
            <v>589.21</v>
          </cell>
        </row>
        <row r="3377">
          <cell r="U3377">
            <v>41885</v>
          </cell>
          <cell r="V3377">
            <v>588.61</v>
          </cell>
        </row>
        <row r="3378">
          <cell r="U3378">
            <v>41886</v>
          </cell>
          <cell r="V3378">
            <v>593.24</v>
          </cell>
        </row>
        <row r="3379">
          <cell r="U3379">
            <v>41887</v>
          </cell>
          <cell r="V3379">
            <v>585.13</v>
          </cell>
        </row>
        <row r="3380">
          <cell r="U3380">
            <v>41890</v>
          </cell>
          <cell r="V3380">
            <v>592.25</v>
          </cell>
        </row>
        <row r="3381">
          <cell r="U3381">
            <v>41891</v>
          </cell>
          <cell r="V3381">
            <v>593.75</v>
          </cell>
        </row>
        <row r="3382">
          <cell r="U3382">
            <v>41892</v>
          </cell>
          <cell r="V3382">
            <v>592.25</v>
          </cell>
        </row>
        <row r="3383">
          <cell r="U3383">
            <v>41893</v>
          </cell>
          <cell r="V3383">
            <v>592.25</v>
          </cell>
        </row>
        <row r="3384">
          <cell r="U3384">
            <v>41894</v>
          </cell>
          <cell r="V3384">
            <v>592.25</v>
          </cell>
        </row>
        <row r="3385">
          <cell r="U3385">
            <v>41897</v>
          </cell>
          <cell r="V3385">
            <v>595.54999999999995</v>
          </cell>
        </row>
        <row r="3386">
          <cell r="U3386">
            <v>41898</v>
          </cell>
          <cell r="V3386">
            <v>596.85</v>
          </cell>
        </row>
        <row r="3387">
          <cell r="U3387">
            <v>41899</v>
          </cell>
          <cell r="V3387">
            <v>597.45000000000005</v>
          </cell>
        </row>
        <row r="3388">
          <cell r="U3388">
            <v>41904</v>
          </cell>
          <cell r="V3388">
            <v>601.75</v>
          </cell>
        </row>
        <row r="3389">
          <cell r="U3389">
            <v>41905</v>
          </cell>
          <cell r="V3389">
            <v>602.95000000000005</v>
          </cell>
        </row>
        <row r="3390">
          <cell r="U3390">
            <v>41906</v>
          </cell>
          <cell r="V3390">
            <v>598.34</v>
          </cell>
        </row>
        <row r="3391">
          <cell r="U3391">
            <v>41907</v>
          </cell>
          <cell r="V3391">
            <v>598.33000000000004</v>
          </cell>
        </row>
        <row r="3392">
          <cell r="U3392">
            <v>41908</v>
          </cell>
          <cell r="V3392">
            <v>598.66</v>
          </cell>
        </row>
        <row r="3393">
          <cell r="U3393">
            <v>41911</v>
          </cell>
          <cell r="V3393">
            <v>602.38</v>
          </cell>
        </row>
        <row r="3394">
          <cell r="U3394">
            <v>41912</v>
          </cell>
          <cell r="V3394">
            <v>598.32000000000005</v>
          </cell>
        </row>
        <row r="3395">
          <cell r="U3395">
            <v>41913</v>
          </cell>
          <cell r="V3395">
            <v>597.70000000000005</v>
          </cell>
        </row>
        <row r="3396">
          <cell r="U3396">
            <v>41914</v>
          </cell>
          <cell r="V3396">
            <v>596.96</v>
          </cell>
        </row>
        <row r="3397">
          <cell r="U3397">
            <v>41915</v>
          </cell>
          <cell r="V3397">
            <v>597.63</v>
          </cell>
        </row>
        <row r="3398">
          <cell r="U3398">
            <v>41918</v>
          </cell>
          <cell r="V3398">
            <v>603.75</v>
          </cell>
        </row>
        <row r="3399">
          <cell r="U3399">
            <v>41919</v>
          </cell>
          <cell r="V3399">
            <v>603.75</v>
          </cell>
        </row>
        <row r="3400">
          <cell r="U3400">
            <v>41920</v>
          </cell>
          <cell r="V3400">
            <v>595.99</v>
          </cell>
        </row>
        <row r="3401">
          <cell r="U3401">
            <v>41921</v>
          </cell>
          <cell r="V3401">
            <v>592.99</v>
          </cell>
        </row>
        <row r="3402">
          <cell r="U3402">
            <v>41922</v>
          </cell>
          <cell r="V3402">
            <v>592.15</v>
          </cell>
        </row>
        <row r="3403">
          <cell r="U3403">
            <v>41925</v>
          </cell>
          <cell r="V3403">
            <v>588.75</v>
          </cell>
        </row>
        <row r="3404">
          <cell r="U3404">
            <v>41926</v>
          </cell>
          <cell r="V3404">
            <v>588.02</v>
          </cell>
        </row>
        <row r="3405">
          <cell r="U3405">
            <v>41927</v>
          </cell>
          <cell r="V3405">
            <v>587.67999999999995</v>
          </cell>
        </row>
        <row r="3406">
          <cell r="U3406">
            <v>41928</v>
          </cell>
          <cell r="V3406">
            <v>590.6</v>
          </cell>
        </row>
        <row r="3407">
          <cell r="U3407">
            <v>41929</v>
          </cell>
          <cell r="V3407">
            <v>586.52</v>
          </cell>
        </row>
        <row r="3408">
          <cell r="U3408">
            <v>41932</v>
          </cell>
          <cell r="V3408">
            <v>585.70000000000005</v>
          </cell>
        </row>
        <row r="3409">
          <cell r="U3409">
            <v>41933</v>
          </cell>
          <cell r="V3409">
            <v>582.85</v>
          </cell>
        </row>
        <row r="3410">
          <cell r="U3410">
            <v>41934</v>
          </cell>
          <cell r="V3410">
            <v>584.82000000000005</v>
          </cell>
        </row>
        <row r="3411">
          <cell r="U3411">
            <v>41935</v>
          </cell>
          <cell r="V3411">
            <v>584</v>
          </cell>
        </row>
        <row r="3412">
          <cell r="U3412">
            <v>41936</v>
          </cell>
          <cell r="V3412">
            <v>584.29999999999995</v>
          </cell>
        </row>
        <row r="3413">
          <cell r="U3413">
            <v>41939</v>
          </cell>
          <cell r="V3413">
            <v>584.59</v>
          </cell>
        </row>
        <row r="3414">
          <cell r="U3414">
            <v>41940</v>
          </cell>
          <cell r="V3414">
            <v>578.94000000000005</v>
          </cell>
        </row>
        <row r="3415">
          <cell r="U3415">
            <v>41941</v>
          </cell>
          <cell r="V3415">
            <v>575.22</v>
          </cell>
        </row>
        <row r="3416">
          <cell r="U3416">
            <v>41942</v>
          </cell>
          <cell r="V3416">
            <v>577.07000000000005</v>
          </cell>
        </row>
        <row r="3417">
          <cell r="U3417">
            <v>41943</v>
          </cell>
          <cell r="V3417">
            <v>578.05999999999995</v>
          </cell>
        </row>
        <row r="3418">
          <cell r="U3418">
            <v>41946</v>
          </cell>
          <cell r="V3418">
            <v>582.59</v>
          </cell>
        </row>
        <row r="3419">
          <cell r="U3419">
            <v>41947</v>
          </cell>
          <cell r="V3419">
            <v>586.04</v>
          </cell>
        </row>
        <row r="3420">
          <cell r="U3420">
            <v>41948</v>
          </cell>
          <cell r="V3420">
            <v>589.46</v>
          </cell>
        </row>
        <row r="3421">
          <cell r="U3421">
            <v>41949</v>
          </cell>
          <cell r="V3421">
            <v>591.48</v>
          </cell>
        </row>
        <row r="3422">
          <cell r="U3422">
            <v>41950</v>
          </cell>
          <cell r="V3422">
            <v>587.85</v>
          </cell>
        </row>
        <row r="3423">
          <cell r="U3423">
            <v>41953</v>
          </cell>
          <cell r="V3423">
            <v>586.91</v>
          </cell>
        </row>
        <row r="3424">
          <cell r="U3424">
            <v>41954</v>
          </cell>
          <cell r="V3424">
            <v>591.19000000000005</v>
          </cell>
        </row>
        <row r="3425">
          <cell r="U3425">
            <v>41955</v>
          </cell>
          <cell r="V3425">
            <v>593.83000000000004</v>
          </cell>
        </row>
        <row r="3426">
          <cell r="U3426">
            <v>41956</v>
          </cell>
          <cell r="V3426">
            <v>594.02</v>
          </cell>
        </row>
        <row r="3427">
          <cell r="U3427">
            <v>41957</v>
          </cell>
          <cell r="V3427">
            <v>594.9</v>
          </cell>
        </row>
        <row r="3428">
          <cell r="U3428">
            <v>41960</v>
          </cell>
          <cell r="V3428">
            <v>595.37</v>
          </cell>
        </row>
        <row r="3429">
          <cell r="U3429">
            <v>41961</v>
          </cell>
          <cell r="V3429">
            <v>598.20000000000005</v>
          </cell>
        </row>
        <row r="3430">
          <cell r="U3430">
            <v>41962</v>
          </cell>
          <cell r="V3430">
            <v>600.9</v>
          </cell>
        </row>
        <row r="3431">
          <cell r="U3431">
            <v>41963</v>
          </cell>
          <cell r="V3431">
            <v>599.09</v>
          </cell>
        </row>
        <row r="3432">
          <cell r="U3432">
            <v>41964</v>
          </cell>
          <cell r="V3432">
            <v>594.53</v>
          </cell>
        </row>
        <row r="3433">
          <cell r="U3433">
            <v>41967</v>
          </cell>
          <cell r="V3433">
            <v>595.63</v>
          </cell>
        </row>
        <row r="3434">
          <cell r="U3434">
            <v>41968</v>
          </cell>
          <cell r="V3434">
            <v>598.87</v>
          </cell>
        </row>
        <row r="3435">
          <cell r="U3435">
            <v>41969</v>
          </cell>
          <cell r="V3435">
            <v>599.08000000000004</v>
          </cell>
        </row>
        <row r="3436">
          <cell r="U3436">
            <v>41970</v>
          </cell>
          <cell r="V3436">
            <v>601.04</v>
          </cell>
        </row>
        <row r="3437">
          <cell r="U3437">
            <v>41971</v>
          </cell>
          <cell r="V3437">
            <v>608.25</v>
          </cell>
        </row>
        <row r="3438">
          <cell r="U3438">
            <v>41974</v>
          </cell>
          <cell r="V3438">
            <v>613.74</v>
          </cell>
        </row>
        <row r="3439">
          <cell r="U3439">
            <v>41975</v>
          </cell>
          <cell r="V3439">
            <v>614</v>
          </cell>
        </row>
        <row r="3440">
          <cell r="U3440">
            <v>41976</v>
          </cell>
          <cell r="V3440">
            <v>610.29999999999995</v>
          </cell>
        </row>
        <row r="3441">
          <cell r="U3441">
            <v>41977</v>
          </cell>
          <cell r="V3441">
            <v>608.52</v>
          </cell>
        </row>
        <row r="3442">
          <cell r="U3442">
            <v>41978</v>
          </cell>
          <cell r="V3442">
            <v>611.88</v>
          </cell>
        </row>
        <row r="3443">
          <cell r="U3443">
            <v>41981</v>
          </cell>
          <cell r="V3443">
            <v>610.5</v>
          </cell>
        </row>
        <row r="3444">
          <cell r="U3444">
            <v>41982</v>
          </cell>
          <cell r="V3444">
            <v>613.79999999999995</v>
          </cell>
        </row>
        <row r="3445">
          <cell r="U3445">
            <v>41983</v>
          </cell>
          <cell r="V3445">
            <v>615.79999999999995</v>
          </cell>
        </row>
        <row r="3446">
          <cell r="U3446">
            <v>41984</v>
          </cell>
          <cell r="V3446">
            <v>615.88</v>
          </cell>
        </row>
        <row r="3447">
          <cell r="U3447">
            <v>41985</v>
          </cell>
          <cell r="V3447">
            <v>618.78</v>
          </cell>
        </row>
        <row r="3448">
          <cell r="U3448">
            <v>41988</v>
          </cell>
          <cell r="V3448">
            <v>619.08000000000004</v>
          </cell>
        </row>
        <row r="3449">
          <cell r="U3449">
            <v>41989</v>
          </cell>
          <cell r="V3449">
            <v>620.29</v>
          </cell>
        </row>
        <row r="3450">
          <cell r="U3450">
            <v>41990</v>
          </cell>
          <cell r="V3450">
            <v>617.32000000000005</v>
          </cell>
        </row>
        <row r="3451">
          <cell r="U3451">
            <v>41991</v>
          </cell>
          <cell r="V3451">
            <v>614.67999999999995</v>
          </cell>
        </row>
        <row r="3452">
          <cell r="U3452">
            <v>41992</v>
          </cell>
          <cell r="V3452">
            <v>611.29999999999995</v>
          </cell>
        </row>
        <row r="3453">
          <cell r="U3453">
            <v>41995</v>
          </cell>
          <cell r="V3453">
            <v>609.67999999999995</v>
          </cell>
        </row>
        <row r="3454">
          <cell r="U3454">
            <v>41996</v>
          </cell>
          <cell r="V3454">
            <v>609.05999999999995</v>
          </cell>
        </row>
        <row r="3455">
          <cell r="U3455">
            <v>41997</v>
          </cell>
          <cell r="V3455">
            <v>609.33000000000004</v>
          </cell>
        </row>
        <row r="3456">
          <cell r="U3456">
            <v>41998</v>
          </cell>
          <cell r="V3456">
            <v>609.29999999999995</v>
          </cell>
        </row>
        <row r="3457">
          <cell r="U3457">
            <v>41999</v>
          </cell>
          <cell r="V3457">
            <v>607.95000000000005</v>
          </cell>
        </row>
        <row r="3458">
          <cell r="U3458">
            <v>42002</v>
          </cell>
          <cell r="V3458">
            <v>607.05999999999995</v>
          </cell>
        </row>
        <row r="3459">
          <cell r="U3459">
            <v>42003</v>
          </cell>
          <cell r="V3459">
            <v>606.09</v>
          </cell>
        </row>
        <row r="3460">
          <cell r="U3460">
            <v>42004</v>
          </cell>
          <cell r="V3460">
            <v>606.45000000000005</v>
          </cell>
        </row>
        <row r="3461">
          <cell r="U3461">
            <v>42005</v>
          </cell>
          <cell r="V3461">
            <v>606.6</v>
          </cell>
        </row>
        <row r="3462">
          <cell r="U3462">
            <v>42006</v>
          </cell>
          <cell r="V3462">
            <v>613.41</v>
          </cell>
        </row>
        <row r="3463">
          <cell r="U3463">
            <v>42009</v>
          </cell>
          <cell r="V3463">
            <v>617</v>
          </cell>
        </row>
        <row r="3464">
          <cell r="U3464">
            <v>42010</v>
          </cell>
          <cell r="V3464">
            <v>616.63</v>
          </cell>
        </row>
        <row r="3465">
          <cell r="U3465">
            <v>42011</v>
          </cell>
          <cell r="V3465">
            <v>615.20000000000005</v>
          </cell>
        </row>
        <row r="3466">
          <cell r="U3466">
            <v>42012</v>
          </cell>
          <cell r="V3466">
            <v>612.76</v>
          </cell>
        </row>
        <row r="3467">
          <cell r="U3467">
            <v>42013</v>
          </cell>
          <cell r="V3467">
            <v>614.75</v>
          </cell>
        </row>
        <row r="3468">
          <cell r="U3468">
            <v>42016</v>
          </cell>
          <cell r="V3468">
            <v>615.4</v>
          </cell>
        </row>
        <row r="3469">
          <cell r="U3469">
            <v>42017</v>
          </cell>
          <cell r="V3469">
            <v>618.91999999999996</v>
          </cell>
        </row>
        <row r="3470">
          <cell r="U3470">
            <v>42018</v>
          </cell>
          <cell r="V3470">
            <v>626.15</v>
          </cell>
        </row>
        <row r="3471">
          <cell r="U3471">
            <v>42019</v>
          </cell>
          <cell r="V3471">
            <v>625.79999999999995</v>
          </cell>
        </row>
        <row r="3472">
          <cell r="U3472">
            <v>42020</v>
          </cell>
          <cell r="V3472">
            <v>628.1</v>
          </cell>
        </row>
        <row r="3473">
          <cell r="U3473">
            <v>42023</v>
          </cell>
          <cell r="V3473">
            <v>628.1</v>
          </cell>
        </row>
        <row r="3474">
          <cell r="U3474">
            <v>42024</v>
          </cell>
          <cell r="V3474">
            <v>628.84</v>
          </cell>
        </row>
        <row r="3475">
          <cell r="U3475">
            <v>42025</v>
          </cell>
          <cell r="V3475">
            <v>628.04</v>
          </cell>
        </row>
        <row r="3476">
          <cell r="U3476">
            <v>42026</v>
          </cell>
          <cell r="V3476">
            <v>624.29999999999995</v>
          </cell>
        </row>
        <row r="3477">
          <cell r="U3477">
            <v>42027</v>
          </cell>
          <cell r="V3477">
            <v>625.6</v>
          </cell>
        </row>
        <row r="3478">
          <cell r="U3478">
            <v>42030</v>
          </cell>
          <cell r="V3478">
            <v>624.1</v>
          </cell>
        </row>
        <row r="3479">
          <cell r="U3479">
            <v>42031</v>
          </cell>
          <cell r="V3479">
            <v>623.15</v>
          </cell>
        </row>
        <row r="3480">
          <cell r="U3480">
            <v>42032</v>
          </cell>
          <cell r="V3480">
            <v>623.91</v>
          </cell>
        </row>
        <row r="3481">
          <cell r="U3481">
            <v>42033</v>
          </cell>
          <cell r="V3481">
            <v>627.6</v>
          </cell>
        </row>
        <row r="3482">
          <cell r="U3482">
            <v>42034</v>
          </cell>
          <cell r="V3482">
            <v>634.76</v>
          </cell>
        </row>
        <row r="3483">
          <cell r="U3483">
            <v>42037</v>
          </cell>
          <cell r="V3483">
            <v>630.4</v>
          </cell>
        </row>
        <row r="3484">
          <cell r="U3484">
            <v>42038</v>
          </cell>
          <cell r="V3484">
            <v>627.89</v>
          </cell>
        </row>
        <row r="3485">
          <cell r="U3485">
            <v>42039</v>
          </cell>
          <cell r="V3485">
            <v>626.78</v>
          </cell>
        </row>
        <row r="3486">
          <cell r="U3486">
            <v>42040</v>
          </cell>
          <cell r="V3486">
            <v>624.1</v>
          </cell>
        </row>
        <row r="3487">
          <cell r="U3487">
            <v>42041</v>
          </cell>
          <cell r="V3487">
            <v>626.9</v>
          </cell>
        </row>
        <row r="3488">
          <cell r="U3488">
            <v>42044</v>
          </cell>
          <cell r="V3488">
            <v>623.83000000000004</v>
          </cell>
        </row>
        <row r="3489">
          <cell r="U3489">
            <v>42045</v>
          </cell>
          <cell r="V3489">
            <v>625.46</v>
          </cell>
        </row>
        <row r="3490">
          <cell r="U3490">
            <v>42046</v>
          </cell>
          <cell r="V3490">
            <v>630.42999999999995</v>
          </cell>
        </row>
        <row r="3491">
          <cell r="U3491">
            <v>42047</v>
          </cell>
          <cell r="V3491">
            <v>622.71</v>
          </cell>
        </row>
        <row r="3492">
          <cell r="U3492">
            <v>42048</v>
          </cell>
          <cell r="V3492">
            <v>618.59</v>
          </cell>
        </row>
        <row r="3493">
          <cell r="U3493">
            <v>42051</v>
          </cell>
          <cell r="V3493">
            <v>621.52</v>
          </cell>
        </row>
        <row r="3494">
          <cell r="U3494">
            <v>42052</v>
          </cell>
          <cell r="V3494">
            <v>620.30999999999995</v>
          </cell>
        </row>
        <row r="3495">
          <cell r="U3495">
            <v>42053</v>
          </cell>
          <cell r="V3495">
            <v>621.79</v>
          </cell>
        </row>
        <row r="3496">
          <cell r="U3496">
            <v>42054</v>
          </cell>
          <cell r="V3496">
            <v>617.75</v>
          </cell>
        </row>
        <row r="3497">
          <cell r="U3497">
            <v>42055</v>
          </cell>
          <cell r="V3497">
            <v>616.01</v>
          </cell>
        </row>
        <row r="3498">
          <cell r="U3498">
            <v>42058</v>
          </cell>
          <cell r="V3498">
            <v>622.82000000000005</v>
          </cell>
        </row>
        <row r="3499">
          <cell r="U3499">
            <v>42059</v>
          </cell>
          <cell r="V3499">
            <v>620.52</v>
          </cell>
        </row>
        <row r="3500">
          <cell r="U3500">
            <v>42060</v>
          </cell>
          <cell r="V3500">
            <v>618.79</v>
          </cell>
        </row>
        <row r="3501">
          <cell r="U3501">
            <v>42061</v>
          </cell>
          <cell r="V3501">
            <v>617.89</v>
          </cell>
        </row>
        <row r="3502">
          <cell r="U3502">
            <v>42062</v>
          </cell>
          <cell r="V3502">
            <v>617.65</v>
          </cell>
        </row>
        <row r="3503">
          <cell r="U3503">
            <v>42065</v>
          </cell>
          <cell r="V3503">
            <v>617.20000000000005</v>
          </cell>
        </row>
        <row r="3504">
          <cell r="U3504">
            <v>42066</v>
          </cell>
          <cell r="V3504">
            <v>617.35</v>
          </cell>
        </row>
        <row r="3505">
          <cell r="U3505">
            <v>42067</v>
          </cell>
          <cell r="V3505">
            <v>619.6</v>
          </cell>
        </row>
        <row r="3506">
          <cell r="U3506">
            <v>42068</v>
          </cell>
          <cell r="V3506">
            <v>620.9</v>
          </cell>
        </row>
        <row r="3507">
          <cell r="U3507">
            <v>42069</v>
          </cell>
          <cell r="V3507">
            <v>627.6</v>
          </cell>
        </row>
        <row r="3508">
          <cell r="U3508">
            <v>42072</v>
          </cell>
          <cell r="V3508">
            <v>627.9</v>
          </cell>
        </row>
        <row r="3509">
          <cell r="U3509">
            <v>42073</v>
          </cell>
          <cell r="V3509">
            <v>635.28</v>
          </cell>
        </row>
        <row r="3510">
          <cell r="U3510">
            <v>42074</v>
          </cell>
          <cell r="V3510">
            <v>638</v>
          </cell>
        </row>
        <row r="3511">
          <cell r="U3511">
            <v>42075</v>
          </cell>
          <cell r="V3511">
            <v>632.79999999999995</v>
          </cell>
        </row>
        <row r="3512">
          <cell r="U3512">
            <v>42076</v>
          </cell>
          <cell r="V3512">
            <v>639.22</v>
          </cell>
        </row>
        <row r="3513">
          <cell r="U3513">
            <v>42079</v>
          </cell>
          <cell r="V3513">
            <v>640.04999999999995</v>
          </cell>
        </row>
        <row r="3514">
          <cell r="U3514">
            <v>42080</v>
          </cell>
          <cell r="V3514">
            <v>642.29</v>
          </cell>
        </row>
        <row r="3515">
          <cell r="U3515">
            <v>42081</v>
          </cell>
          <cell r="V3515">
            <v>642.53</v>
          </cell>
        </row>
        <row r="3516">
          <cell r="U3516">
            <v>42082</v>
          </cell>
          <cell r="V3516">
            <v>640.08000000000004</v>
          </cell>
        </row>
        <row r="3517">
          <cell r="U3517">
            <v>42083</v>
          </cell>
          <cell r="V3517">
            <v>633</v>
          </cell>
        </row>
        <row r="3518">
          <cell r="U3518">
            <v>42086</v>
          </cell>
          <cell r="V3518">
            <v>624.34</v>
          </cell>
        </row>
        <row r="3519">
          <cell r="U3519">
            <v>42087</v>
          </cell>
          <cell r="V3519">
            <v>622.11</v>
          </cell>
        </row>
        <row r="3520">
          <cell r="U3520">
            <v>42088</v>
          </cell>
          <cell r="V3520">
            <v>619.89</v>
          </cell>
        </row>
        <row r="3521">
          <cell r="U3521">
            <v>42089</v>
          </cell>
          <cell r="V3521">
            <v>621.88</v>
          </cell>
        </row>
        <row r="3522">
          <cell r="U3522">
            <v>42090</v>
          </cell>
          <cell r="V3522">
            <v>623.05999999999995</v>
          </cell>
        </row>
        <row r="3523">
          <cell r="U3523">
            <v>42093</v>
          </cell>
          <cell r="V3523">
            <v>626.97</v>
          </cell>
        </row>
        <row r="3524">
          <cell r="U3524">
            <v>42094</v>
          </cell>
          <cell r="V3524">
            <v>625.29</v>
          </cell>
        </row>
        <row r="3525">
          <cell r="U3525">
            <v>42095</v>
          </cell>
          <cell r="V3525">
            <v>617.73</v>
          </cell>
        </row>
        <row r="3526">
          <cell r="U3526">
            <v>42096</v>
          </cell>
          <cell r="V3526">
            <v>615.6</v>
          </cell>
        </row>
        <row r="3527">
          <cell r="U3527">
            <v>42097</v>
          </cell>
          <cell r="V3527">
            <v>615.29999999999995</v>
          </cell>
        </row>
        <row r="3528">
          <cell r="U3528">
            <v>42100</v>
          </cell>
          <cell r="V3528">
            <v>611.6</v>
          </cell>
        </row>
        <row r="3529">
          <cell r="U3529">
            <v>42101</v>
          </cell>
          <cell r="V3529">
            <v>609.70000000000005</v>
          </cell>
        </row>
        <row r="3530">
          <cell r="U3530">
            <v>42102</v>
          </cell>
          <cell r="V3530">
            <v>612.25</v>
          </cell>
        </row>
        <row r="3531">
          <cell r="U3531">
            <v>42103</v>
          </cell>
          <cell r="V3531">
            <v>616.1</v>
          </cell>
        </row>
        <row r="3532">
          <cell r="U3532">
            <v>42104</v>
          </cell>
          <cell r="V3532">
            <v>620.23</v>
          </cell>
        </row>
        <row r="3533">
          <cell r="U3533">
            <v>42107</v>
          </cell>
          <cell r="V3533">
            <v>616.47</v>
          </cell>
        </row>
        <row r="3534">
          <cell r="U3534">
            <v>42108</v>
          </cell>
          <cell r="V3534">
            <v>614.72</v>
          </cell>
        </row>
        <row r="3535">
          <cell r="U3535">
            <v>42109</v>
          </cell>
          <cell r="V3535">
            <v>616.79999999999995</v>
          </cell>
        </row>
        <row r="3536">
          <cell r="U3536">
            <v>42110</v>
          </cell>
          <cell r="V3536">
            <v>611.91</v>
          </cell>
        </row>
        <row r="3537">
          <cell r="U3537">
            <v>42111</v>
          </cell>
          <cell r="V3537">
            <v>612.79</v>
          </cell>
        </row>
        <row r="3538">
          <cell r="U3538">
            <v>42114</v>
          </cell>
          <cell r="V3538">
            <v>615.80999999999995</v>
          </cell>
        </row>
        <row r="3539">
          <cell r="U3539">
            <v>42115</v>
          </cell>
          <cell r="V3539">
            <v>615.79999999999995</v>
          </cell>
        </row>
        <row r="3540">
          <cell r="U3540">
            <v>42116</v>
          </cell>
          <cell r="V3540">
            <v>619.20000000000005</v>
          </cell>
        </row>
        <row r="3541">
          <cell r="U3541">
            <v>42117</v>
          </cell>
          <cell r="V3541">
            <v>616.70000000000005</v>
          </cell>
        </row>
        <row r="3542">
          <cell r="U3542">
            <v>42118</v>
          </cell>
          <cell r="V3542">
            <v>612.9</v>
          </cell>
        </row>
        <row r="3543">
          <cell r="U3543">
            <v>42121</v>
          </cell>
          <cell r="V3543">
            <v>609.45000000000005</v>
          </cell>
        </row>
        <row r="3544">
          <cell r="U3544">
            <v>42122</v>
          </cell>
          <cell r="V3544">
            <v>605.29</v>
          </cell>
        </row>
        <row r="3545">
          <cell r="U3545">
            <v>42123</v>
          </cell>
          <cell r="V3545">
            <v>608.36</v>
          </cell>
        </row>
        <row r="3546">
          <cell r="U3546">
            <v>42124</v>
          </cell>
          <cell r="V3546">
            <v>611.9</v>
          </cell>
        </row>
        <row r="3547">
          <cell r="U3547">
            <v>42125</v>
          </cell>
          <cell r="V3547">
            <v>611.79</v>
          </cell>
        </row>
        <row r="3548">
          <cell r="U3548">
            <v>42128</v>
          </cell>
          <cell r="V3548">
            <v>615.15</v>
          </cell>
        </row>
        <row r="3549">
          <cell r="U3549">
            <v>42129</v>
          </cell>
          <cell r="V3549">
            <v>609.55999999999995</v>
          </cell>
        </row>
        <row r="3550">
          <cell r="U3550">
            <v>42130</v>
          </cell>
          <cell r="V3550">
            <v>611.6</v>
          </cell>
        </row>
        <row r="3551">
          <cell r="U3551">
            <v>42131</v>
          </cell>
          <cell r="V3551">
            <v>608.88</v>
          </cell>
        </row>
        <row r="3552">
          <cell r="U3552">
            <v>42132</v>
          </cell>
          <cell r="V3552">
            <v>604.6</v>
          </cell>
        </row>
        <row r="3553">
          <cell r="U3553">
            <v>42135</v>
          </cell>
          <cell r="V3553">
            <v>609.83000000000004</v>
          </cell>
        </row>
        <row r="3554">
          <cell r="U3554">
            <v>42136</v>
          </cell>
          <cell r="V3554">
            <v>603.54</v>
          </cell>
        </row>
        <row r="3555">
          <cell r="U3555">
            <v>42137</v>
          </cell>
          <cell r="V3555">
            <v>601.73</v>
          </cell>
        </row>
        <row r="3556">
          <cell r="U3556">
            <v>42138</v>
          </cell>
          <cell r="V3556">
            <v>595.6</v>
          </cell>
        </row>
        <row r="3557">
          <cell r="U3557">
            <v>42139</v>
          </cell>
          <cell r="V3557">
            <v>595.79</v>
          </cell>
        </row>
        <row r="3558">
          <cell r="U3558">
            <v>42142</v>
          </cell>
          <cell r="V3558">
            <v>599.67999999999995</v>
          </cell>
        </row>
        <row r="3559">
          <cell r="U3559">
            <v>42143</v>
          </cell>
          <cell r="V3559">
            <v>604.16</v>
          </cell>
        </row>
        <row r="3560">
          <cell r="U3560">
            <v>42144</v>
          </cell>
          <cell r="V3560">
            <v>604.70000000000005</v>
          </cell>
        </row>
        <row r="3561">
          <cell r="U3561">
            <v>42145</v>
          </cell>
          <cell r="V3561">
            <v>604.29999999999995</v>
          </cell>
        </row>
        <row r="3562">
          <cell r="U3562">
            <v>42146</v>
          </cell>
          <cell r="V3562">
            <v>608.48</v>
          </cell>
        </row>
        <row r="3563">
          <cell r="U3563">
            <v>42149</v>
          </cell>
          <cell r="V3563">
            <v>611.33000000000004</v>
          </cell>
        </row>
        <row r="3564">
          <cell r="U3564">
            <v>42150</v>
          </cell>
          <cell r="V3564">
            <v>613.70000000000005</v>
          </cell>
        </row>
        <row r="3565">
          <cell r="U3565">
            <v>42151</v>
          </cell>
          <cell r="V3565">
            <v>616.4</v>
          </cell>
        </row>
        <row r="3566">
          <cell r="U3566">
            <v>42152</v>
          </cell>
          <cell r="V3566">
            <v>617.70000000000005</v>
          </cell>
        </row>
        <row r="3567">
          <cell r="U3567">
            <v>42153</v>
          </cell>
          <cell r="V3567">
            <v>617.95000000000005</v>
          </cell>
        </row>
        <row r="3568">
          <cell r="U3568">
            <v>42156</v>
          </cell>
          <cell r="V3568">
            <v>624.46</v>
          </cell>
        </row>
        <row r="3569">
          <cell r="U3569">
            <v>42157</v>
          </cell>
          <cell r="V3569">
            <v>623.83000000000004</v>
          </cell>
        </row>
        <row r="3570">
          <cell r="U3570">
            <v>42158</v>
          </cell>
          <cell r="V3570">
            <v>625.95000000000005</v>
          </cell>
        </row>
        <row r="3571">
          <cell r="U3571">
            <v>42160</v>
          </cell>
          <cell r="V3571">
            <v>636.75</v>
          </cell>
        </row>
        <row r="3572">
          <cell r="U3572">
            <v>42163</v>
          </cell>
          <cell r="V3572">
            <v>631.24</v>
          </cell>
        </row>
        <row r="3573">
          <cell r="U3573">
            <v>42170</v>
          </cell>
          <cell r="V3573">
            <v>633.65</v>
          </cell>
        </row>
        <row r="3574">
          <cell r="U3574">
            <v>42171</v>
          </cell>
          <cell r="V3574">
            <v>636.38</v>
          </cell>
        </row>
        <row r="3575">
          <cell r="U3575">
            <v>42172</v>
          </cell>
          <cell r="V3575">
            <v>637.58000000000004</v>
          </cell>
        </row>
        <row r="3576">
          <cell r="U3576">
            <v>42173</v>
          </cell>
          <cell r="V3576">
            <v>628.20000000000005</v>
          </cell>
        </row>
        <row r="3577">
          <cell r="U3577">
            <v>42174</v>
          </cell>
          <cell r="V3577">
            <v>632.62</v>
          </cell>
        </row>
        <row r="3578">
          <cell r="U3578">
            <v>42177</v>
          </cell>
          <cell r="V3578">
            <v>631.53</v>
          </cell>
        </row>
        <row r="3579">
          <cell r="U3579">
            <v>42178</v>
          </cell>
          <cell r="V3579">
            <v>633.29999999999995</v>
          </cell>
        </row>
        <row r="3580">
          <cell r="U3580">
            <v>42179</v>
          </cell>
          <cell r="V3580">
            <v>632.46</v>
          </cell>
        </row>
        <row r="3581">
          <cell r="U3581">
            <v>42180</v>
          </cell>
          <cell r="V3581">
            <v>631.58000000000004</v>
          </cell>
        </row>
        <row r="3582">
          <cell r="U3582">
            <v>42181</v>
          </cell>
          <cell r="V3582">
            <v>635.03</v>
          </cell>
        </row>
        <row r="3583">
          <cell r="U3583">
            <v>42185</v>
          </cell>
          <cell r="V3583">
            <v>639.15</v>
          </cell>
        </row>
        <row r="3584">
          <cell r="U3584">
            <v>42186</v>
          </cell>
          <cell r="V3584">
            <v>638.92999999999995</v>
          </cell>
        </row>
        <row r="3585">
          <cell r="U3585">
            <v>42187</v>
          </cell>
          <cell r="V3585">
            <v>634.83000000000004</v>
          </cell>
        </row>
        <row r="3586">
          <cell r="U3586">
            <v>42188</v>
          </cell>
          <cell r="V3586">
            <v>636.54</v>
          </cell>
        </row>
        <row r="3587">
          <cell r="U3587">
            <v>42191</v>
          </cell>
          <cell r="V3587">
            <v>641.29999999999995</v>
          </cell>
        </row>
        <row r="3588">
          <cell r="U3588">
            <v>42192</v>
          </cell>
          <cell r="V3588">
            <v>649.38</v>
          </cell>
        </row>
        <row r="3589">
          <cell r="U3589">
            <v>42193</v>
          </cell>
          <cell r="V3589">
            <v>652.15</v>
          </cell>
        </row>
        <row r="3590">
          <cell r="U3590">
            <v>42194</v>
          </cell>
          <cell r="V3590">
            <v>646.62</v>
          </cell>
        </row>
        <row r="3591">
          <cell r="U3591">
            <v>42195</v>
          </cell>
          <cell r="V3591">
            <v>646.86</v>
          </cell>
        </row>
        <row r="3592">
          <cell r="U3592">
            <v>42198</v>
          </cell>
          <cell r="V3592">
            <v>648.45000000000005</v>
          </cell>
        </row>
        <row r="3593">
          <cell r="U3593">
            <v>42200</v>
          </cell>
          <cell r="V3593">
            <v>642.74</v>
          </cell>
        </row>
        <row r="3594">
          <cell r="U3594">
            <v>42202</v>
          </cell>
          <cell r="V3594">
            <v>646.09</v>
          </cell>
        </row>
        <row r="3595">
          <cell r="U3595">
            <v>42205</v>
          </cell>
          <cell r="V3595">
            <v>646.13</v>
          </cell>
        </row>
        <row r="3596">
          <cell r="U3596">
            <v>42212</v>
          </cell>
          <cell r="V3596">
            <v>666.12</v>
          </cell>
        </row>
        <row r="3597">
          <cell r="U3597">
            <v>42213</v>
          </cell>
          <cell r="V3597">
            <v>666.11</v>
          </cell>
        </row>
        <row r="3598">
          <cell r="U3598">
            <v>42214</v>
          </cell>
          <cell r="V3598">
            <v>665.91</v>
          </cell>
        </row>
        <row r="3599">
          <cell r="U3599">
            <v>42215</v>
          </cell>
          <cell r="V3599">
            <v>673.97</v>
          </cell>
        </row>
        <row r="3600">
          <cell r="U3600">
            <v>42216</v>
          </cell>
          <cell r="V3600">
            <v>671.68</v>
          </cell>
        </row>
        <row r="3601">
          <cell r="U3601">
            <v>42219</v>
          </cell>
          <cell r="V3601">
            <v>679.56</v>
          </cell>
        </row>
        <row r="3602">
          <cell r="U3602">
            <v>42220</v>
          </cell>
          <cell r="V3602">
            <v>678.37</v>
          </cell>
        </row>
        <row r="3603">
          <cell r="U3603">
            <v>42221</v>
          </cell>
          <cell r="V3603">
            <v>682.33</v>
          </cell>
        </row>
        <row r="3604">
          <cell r="U3604">
            <v>42222</v>
          </cell>
          <cell r="V3604">
            <v>679.31</v>
          </cell>
        </row>
        <row r="3605">
          <cell r="U3605">
            <v>42223</v>
          </cell>
          <cell r="V3605">
            <v>677.34</v>
          </cell>
        </row>
        <row r="3606">
          <cell r="U3606">
            <v>42226</v>
          </cell>
          <cell r="V3606">
            <v>673.75</v>
          </cell>
        </row>
        <row r="3607">
          <cell r="U3607">
            <v>42227</v>
          </cell>
          <cell r="V3607">
            <v>681.68</v>
          </cell>
        </row>
        <row r="3608">
          <cell r="U3608">
            <v>42228</v>
          </cell>
          <cell r="V3608">
            <v>683.78</v>
          </cell>
        </row>
        <row r="3609">
          <cell r="U3609">
            <v>42229</v>
          </cell>
          <cell r="V3609">
            <v>685.93</v>
          </cell>
        </row>
        <row r="3610">
          <cell r="U3610">
            <v>42230</v>
          </cell>
          <cell r="V3610">
            <v>684.45</v>
          </cell>
        </row>
        <row r="3611">
          <cell r="U3611">
            <v>42233</v>
          </cell>
          <cell r="V3611">
            <v>690.13</v>
          </cell>
        </row>
        <row r="3612">
          <cell r="U3612">
            <v>42234</v>
          </cell>
          <cell r="V3612">
            <v>693.84</v>
          </cell>
        </row>
        <row r="3613">
          <cell r="U3613">
            <v>42235</v>
          </cell>
          <cell r="V3613">
            <v>697.35</v>
          </cell>
        </row>
        <row r="3614">
          <cell r="U3614">
            <v>42236</v>
          </cell>
          <cell r="V3614">
            <v>688.23</v>
          </cell>
        </row>
        <row r="3615">
          <cell r="U3615">
            <v>42237</v>
          </cell>
          <cell r="V3615">
            <v>698.17</v>
          </cell>
        </row>
        <row r="3616">
          <cell r="U3616">
            <v>42240</v>
          </cell>
          <cell r="V3616">
            <v>702.16</v>
          </cell>
        </row>
        <row r="3617">
          <cell r="U3617">
            <v>42241</v>
          </cell>
          <cell r="V3617">
            <v>702.96</v>
          </cell>
        </row>
        <row r="3618">
          <cell r="U3618">
            <v>42242</v>
          </cell>
          <cell r="V3618">
            <v>707.05</v>
          </cell>
        </row>
        <row r="3619">
          <cell r="U3619">
            <v>42243</v>
          </cell>
          <cell r="V3619">
            <v>693.63</v>
          </cell>
        </row>
        <row r="3620">
          <cell r="U3620">
            <v>42244</v>
          </cell>
          <cell r="V3620">
            <v>692.48</v>
          </cell>
        </row>
        <row r="3621">
          <cell r="U3621">
            <v>42247</v>
          </cell>
          <cell r="V3621">
            <v>691.97</v>
          </cell>
        </row>
        <row r="3622">
          <cell r="U3622">
            <v>42248</v>
          </cell>
          <cell r="V3622">
            <v>690.83</v>
          </cell>
        </row>
        <row r="3623">
          <cell r="U3623">
            <v>42249</v>
          </cell>
          <cell r="V3623">
            <v>691.6</v>
          </cell>
        </row>
        <row r="3624">
          <cell r="U3624">
            <v>42250</v>
          </cell>
          <cell r="V3624">
            <v>688.5</v>
          </cell>
        </row>
        <row r="3625">
          <cell r="U3625">
            <v>42251</v>
          </cell>
          <cell r="V3625">
            <v>692.35</v>
          </cell>
        </row>
        <row r="3626">
          <cell r="U3626">
            <v>42254</v>
          </cell>
          <cell r="V3626">
            <v>695.06</v>
          </cell>
        </row>
        <row r="3627">
          <cell r="U3627">
            <v>42255</v>
          </cell>
          <cell r="V3627">
            <v>690.9</v>
          </cell>
        </row>
        <row r="3628">
          <cell r="U3628">
            <v>42256</v>
          </cell>
          <cell r="V3628">
            <v>689.09</v>
          </cell>
        </row>
        <row r="3629">
          <cell r="U3629">
            <v>42257</v>
          </cell>
          <cell r="V3629">
            <v>685.22</v>
          </cell>
        </row>
        <row r="3630">
          <cell r="U3630">
            <v>42258</v>
          </cell>
          <cell r="V3630">
            <v>688.13</v>
          </cell>
        </row>
        <row r="3631">
          <cell r="U3631">
            <v>42261</v>
          </cell>
          <cell r="V3631">
            <v>688.21</v>
          </cell>
        </row>
        <row r="3632">
          <cell r="U3632">
            <v>42262</v>
          </cell>
          <cell r="V3632">
            <v>685.25</v>
          </cell>
        </row>
        <row r="3633">
          <cell r="U3633">
            <v>42263</v>
          </cell>
          <cell r="V3633">
            <v>677.22</v>
          </cell>
        </row>
        <row r="3634">
          <cell r="U3634">
            <v>42264</v>
          </cell>
          <cell r="V3634">
            <v>679.14</v>
          </cell>
        </row>
        <row r="3635">
          <cell r="U3635">
            <v>42268</v>
          </cell>
          <cell r="V3635">
            <v>684.76</v>
          </cell>
        </row>
        <row r="3636">
          <cell r="U3636">
            <v>42269</v>
          </cell>
          <cell r="V3636">
            <v>697.37</v>
          </cell>
        </row>
        <row r="3637">
          <cell r="U3637">
            <v>42270</v>
          </cell>
          <cell r="V3637">
            <v>703.8</v>
          </cell>
        </row>
        <row r="3638">
          <cell r="U3638">
            <v>42271</v>
          </cell>
          <cell r="V3638">
            <v>698.83</v>
          </cell>
        </row>
        <row r="3639">
          <cell r="U3639">
            <v>42272</v>
          </cell>
          <cell r="V3639">
            <v>701.56</v>
          </cell>
        </row>
        <row r="3640">
          <cell r="U3640">
            <v>42275</v>
          </cell>
          <cell r="V3640">
            <v>705.15</v>
          </cell>
        </row>
        <row r="3641">
          <cell r="U3641">
            <v>42276</v>
          </cell>
          <cell r="V3641">
            <v>703.33</v>
          </cell>
        </row>
        <row r="3642">
          <cell r="U3642">
            <v>42277</v>
          </cell>
          <cell r="V3642">
            <v>696.2</v>
          </cell>
        </row>
        <row r="3643">
          <cell r="U3643">
            <v>42278</v>
          </cell>
          <cell r="V3643">
            <v>696.49</v>
          </cell>
        </row>
        <row r="3644">
          <cell r="U3644">
            <v>42279</v>
          </cell>
          <cell r="V3644">
            <v>689.3</v>
          </cell>
        </row>
        <row r="3645">
          <cell r="U3645">
            <v>42282</v>
          </cell>
          <cell r="V3645">
            <v>683.77</v>
          </cell>
        </row>
        <row r="3646">
          <cell r="U3646">
            <v>42283</v>
          </cell>
          <cell r="V3646">
            <v>680.63</v>
          </cell>
        </row>
        <row r="3647">
          <cell r="U3647">
            <v>42284</v>
          </cell>
          <cell r="V3647">
            <v>679.4</v>
          </cell>
        </row>
        <row r="3648">
          <cell r="U3648">
            <v>42285</v>
          </cell>
          <cell r="V3648">
            <v>679.85</v>
          </cell>
        </row>
        <row r="3649">
          <cell r="U3649">
            <v>42286</v>
          </cell>
          <cell r="V3649">
            <v>678.02</v>
          </cell>
        </row>
        <row r="3650">
          <cell r="U3650">
            <v>42290</v>
          </cell>
          <cell r="V3650">
            <v>683.31</v>
          </cell>
        </row>
        <row r="3651">
          <cell r="U3651">
            <v>42291</v>
          </cell>
          <cell r="V3651">
            <v>681.45</v>
          </cell>
        </row>
        <row r="3652">
          <cell r="U3652">
            <v>42292</v>
          </cell>
          <cell r="V3652">
            <v>674.13</v>
          </cell>
        </row>
        <row r="3653">
          <cell r="U3653">
            <v>42293</v>
          </cell>
          <cell r="V3653">
            <v>675.02</v>
          </cell>
        </row>
        <row r="3654">
          <cell r="U3654">
            <v>42296</v>
          </cell>
          <cell r="V3654">
            <v>680.6</v>
          </cell>
        </row>
        <row r="3655">
          <cell r="U3655">
            <v>42297</v>
          </cell>
          <cell r="V3655">
            <v>687.87</v>
          </cell>
        </row>
        <row r="3656">
          <cell r="U3656">
            <v>42298</v>
          </cell>
          <cell r="V3656">
            <v>693.73</v>
          </cell>
        </row>
        <row r="3657">
          <cell r="U3657">
            <v>42299</v>
          </cell>
          <cell r="V3657">
            <v>689.48</v>
          </cell>
        </row>
        <row r="3658">
          <cell r="U3658">
            <v>42300</v>
          </cell>
          <cell r="V3658">
            <v>686.78</v>
          </cell>
        </row>
        <row r="3659">
          <cell r="U3659">
            <v>42303</v>
          </cell>
          <cell r="V3659">
            <v>686.06</v>
          </cell>
        </row>
        <row r="3660">
          <cell r="U3660">
            <v>42304</v>
          </cell>
          <cell r="V3660">
            <v>688.65</v>
          </cell>
        </row>
        <row r="3661">
          <cell r="U3661">
            <v>42305</v>
          </cell>
          <cell r="V3661">
            <v>686.2</v>
          </cell>
        </row>
        <row r="3662">
          <cell r="U3662">
            <v>42306</v>
          </cell>
          <cell r="V3662">
            <v>688.75</v>
          </cell>
        </row>
        <row r="3663">
          <cell r="U3663">
            <v>42307</v>
          </cell>
          <cell r="V3663">
            <v>691.6</v>
          </cell>
        </row>
        <row r="3664">
          <cell r="U3664">
            <v>42310</v>
          </cell>
          <cell r="V3664">
            <v>692.31</v>
          </cell>
        </row>
        <row r="3665">
          <cell r="U3665">
            <v>42311</v>
          </cell>
          <cell r="V3665">
            <v>688.63</v>
          </cell>
        </row>
        <row r="3666">
          <cell r="U3666">
            <v>42312</v>
          </cell>
          <cell r="V3666">
            <v>691.43</v>
          </cell>
        </row>
        <row r="3667">
          <cell r="U3667">
            <v>42313</v>
          </cell>
          <cell r="V3667">
            <v>694.75</v>
          </cell>
        </row>
        <row r="3668">
          <cell r="U3668">
            <v>42314</v>
          </cell>
          <cell r="V3668">
            <v>699.54</v>
          </cell>
        </row>
        <row r="3669">
          <cell r="U3669">
            <v>42317</v>
          </cell>
          <cell r="V3669">
            <v>702.75</v>
          </cell>
        </row>
        <row r="3670">
          <cell r="U3670">
            <v>42318</v>
          </cell>
          <cell r="V3670">
            <v>700.23</v>
          </cell>
        </row>
        <row r="3671">
          <cell r="U3671">
            <v>42319</v>
          </cell>
          <cell r="V3671">
            <v>698.4</v>
          </cell>
        </row>
        <row r="3672">
          <cell r="U3672">
            <v>42320</v>
          </cell>
          <cell r="V3672">
            <v>701.83</v>
          </cell>
        </row>
        <row r="3673">
          <cell r="U3673">
            <v>42321</v>
          </cell>
          <cell r="V3673">
            <v>704.2</v>
          </cell>
        </row>
        <row r="3674">
          <cell r="U3674">
            <v>42324</v>
          </cell>
          <cell r="V3674">
            <v>713.13</v>
          </cell>
        </row>
        <row r="3675">
          <cell r="U3675">
            <v>42325</v>
          </cell>
          <cell r="V3675">
            <v>711.4</v>
          </cell>
        </row>
        <row r="3676">
          <cell r="U3676">
            <v>42326</v>
          </cell>
          <cell r="V3676">
            <v>714.81</v>
          </cell>
        </row>
        <row r="3677">
          <cell r="U3677">
            <v>42327</v>
          </cell>
          <cell r="V3677">
            <v>709.99</v>
          </cell>
        </row>
        <row r="3678">
          <cell r="U3678">
            <v>42328</v>
          </cell>
          <cell r="V3678">
            <v>710.59</v>
          </cell>
        </row>
        <row r="3679">
          <cell r="U3679">
            <v>42331</v>
          </cell>
          <cell r="V3679">
            <v>715.13</v>
          </cell>
        </row>
        <row r="3680">
          <cell r="U3680">
            <v>42332</v>
          </cell>
          <cell r="V3680">
            <v>710.88</v>
          </cell>
        </row>
        <row r="3681">
          <cell r="U3681">
            <v>42333</v>
          </cell>
          <cell r="V3681">
            <v>714.49</v>
          </cell>
        </row>
        <row r="3682">
          <cell r="U3682">
            <v>42334</v>
          </cell>
          <cell r="V3682">
            <v>712.66</v>
          </cell>
        </row>
        <row r="3683">
          <cell r="U3683">
            <v>42335</v>
          </cell>
          <cell r="V3683">
            <v>711.6</v>
          </cell>
        </row>
        <row r="3684">
          <cell r="U3684">
            <v>42338</v>
          </cell>
          <cell r="V3684">
            <v>711.01</v>
          </cell>
        </row>
        <row r="3685">
          <cell r="U3685">
            <v>42339</v>
          </cell>
          <cell r="V3685">
            <v>703.02</v>
          </cell>
        </row>
        <row r="3686">
          <cell r="U3686">
            <v>42340</v>
          </cell>
          <cell r="V3686">
            <v>703.43</v>
          </cell>
        </row>
        <row r="3687">
          <cell r="U3687">
            <v>42341</v>
          </cell>
          <cell r="V3687">
            <v>701.28</v>
          </cell>
        </row>
        <row r="3688">
          <cell r="U3688">
            <v>42342</v>
          </cell>
          <cell r="V3688">
            <v>702.63</v>
          </cell>
        </row>
        <row r="3689">
          <cell r="U3689">
            <v>42345</v>
          </cell>
          <cell r="V3689">
            <v>706.5</v>
          </cell>
        </row>
        <row r="3690">
          <cell r="U3690">
            <v>42347</v>
          </cell>
          <cell r="V3690">
            <v>703.74</v>
          </cell>
        </row>
        <row r="3691">
          <cell r="U3691">
            <v>42348</v>
          </cell>
          <cell r="V3691">
            <v>703.85</v>
          </cell>
        </row>
        <row r="3692">
          <cell r="U3692">
            <v>42349</v>
          </cell>
          <cell r="V3692">
            <v>708.95</v>
          </cell>
        </row>
        <row r="3693">
          <cell r="U3693">
            <v>42352</v>
          </cell>
          <cell r="V3693">
            <v>712.03</v>
          </cell>
        </row>
        <row r="3694">
          <cell r="U3694">
            <v>42353</v>
          </cell>
          <cell r="V3694">
            <v>711.18</v>
          </cell>
        </row>
        <row r="3695">
          <cell r="U3695">
            <v>42354</v>
          </cell>
          <cell r="V3695">
            <v>708.45</v>
          </cell>
        </row>
        <row r="3696">
          <cell r="U3696">
            <v>42355</v>
          </cell>
          <cell r="V3696">
            <v>708.48</v>
          </cell>
        </row>
        <row r="3697">
          <cell r="U3697">
            <v>42356</v>
          </cell>
          <cell r="V3697">
            <v>698.75</v>
          </cell>
        </row>
        <row r="3698">
          <cell r="U3698">
            <v>42359</v>
          </cell>
          <cell r="V3698">
            <v>692.2</v>
          </cell>
        </row>
        <row r="3699">
          <cell r="U3699">
            <v>42360</v>
          </cell>
          <cell r="V3699">
            <v>697.46</v>
          </cell>
        </row>
        <row r="3700">
          <cell r="U3700">
            <v>42361</v>
          </cell>
          <cell r="V3700">
            <v>699.65</v>
          </cell>
        </row>
        <row r="3701">
          <cell r="U3701">
            <v>42362</v>
          </cell>
          <cell r="V3701">
            <v>700.75</v>
          </cell>
        </row>
        <row r="3702">
          <cell r="U3702">
            <v>42366</v>
          </cell>
          <cell r="V3702">
            <v>707.81</v>
          </cell>
        </row>
        <row r="3703">
          <cell r="U3703">
            <v>42367</v>
          </cell>
          <cell r="V3703">
            <v>708.98</v>
          </cell>
        </row>
        <row r="3704">
          <cell r="U3704">
            <v>42368</v>
          </cell>
          <cell r="V3704">
            <v>707.8</v>
          </cell>
        </row>
        <row r="3705">
          <cell r="U3705">
            <v>42373</v>
          </cell>
          <cell r="V3705">
            <v>717.9</v>
          </cell>
        </row>
        <row r="3706">
          <cell r="U3706">
            <v>42374</v>
          </cell>
          <cell r="V3706">
            <v>713.9</v>
          </cell>
        </row>
        <row r="3707">
          <cell r="U3707">
            <v>42375</v>
          </cell>
          <cell r="V3707">
            <v>714.47</v>
          </cell>
        </row>
        <row r="3708">
          <cell r="U3708">
            <v>42376</v>
          </cell>
          <cell r="V3708">
            <v>721.79</v>
          </cell>
        </row>
        <row r="3709">
          <cell r="U3709">
            <v>42377</v>
          </cell>
          <cell r="V3709">
            <v>727.77</v>
          </cell>
        </row>
        <row r="3710">
          <cell r="U3710">
            <v>42380</v>
          </cell>
          <cell r="V3710">
            <v>731.4</v>
          </cell>
        </row>
        <row r="3711">
          <cell r="U3711">
            <v>42381</v>
          </cell>
          <cell r="V3711">
            <v>731.29</v>
          </cell>
        </row>
        <row r="3712">
          <cell r="U3712">
            <v>42382</v>
          </cell>
          <cell r="V3712">
            <v>726.39</v>
          </cell>
        </row>
        <row r="3713">
          <cell r="U3713">
            <v>42383</v>
          </cell>
          <cell r="V3713">
            <v>725.53</v>
          </cell>
        </row>
        <row r="3714">
          <cell r="U3714">
            <v>42384</v>
          </cell>
          <cell r="V3714">
            <v>731.19</v>
          </cell>
        </row>
        <row r="3715">
          <cell r="U3715">
            <v>42387</v>
          </cell>
          <cell r="V3715">
            <v>730.12</v>
          </cell>
        </row>
        <row r="3716">
          <cell r="U3716">
            <v>42388</v>
          </cell>
          <cell r="V3716">
            <v>725.66</v>
          </cell>
        </row>
        <row r="3717">
          <cell r="U3717">
            <v>42389</v>
          </cell>
          <cell r="V3717">
            <v>729.1</v>
          </cell>
        </row>
        <row r="3718">
          <cell r="U3718">
            <v>42390</v>
          </cell>
          <cell r="V3718">
            <v>724.84</v>
          </cell>
        </row>
        <row r="3719">
          <cell r="U3719">
            <v>42391</v>
          </cell>
          <cell r="V3719">
            <v>715.81</v>
          </cell>
        </row>
        <row r="3720">
          <cell r="U3720">
            <v>42394</v>
          </cell>
          <cell r="V3720">
            <v>720.75</v>
          </cell>
        </row>
        <row r="3721">
          <cell r="U3721">
            <v>42395</v>
          </cell>
          <cell r="V3721">
            <v>717.68</v>
          </cell>
        </row>
        <row r="3722">
          <cell r="U3722">
            <v>42396</v>
          </cell>
          <cell r="V3722">
            <v>714.83</v>
          </cell>
        </row>
        <row r="3723">
          <cell r="U3723">
            <v>42397</v>
          </cell>
          <cell r="V3723">
            <v>710.12</v>
          </cell>
        </row>
        <row r="3724">
          <cell r="U3724">
            <v>42398</v>
          </cell>
          <cell r="V3724">
            <v>711.71</v>
          </cell>
        </row>
        <row r="3725">
          <cell r="U3725">
            <v>42401</v>
          </cell>
          <cell r="V3725">
            <v>712.07</v>
          </cell>
        </row>
        <row r="3726">
          <cell r="U3726">
            <v>42402</v>
          </cell>
          <cell r="V3726">
            <v>713.45</v>
          </cell>
        </row>
        <row r="3727">
          <cell r="U3727">
            <v>42403</v>
          </cell>
          <cell r="V3727">
            <v>706.99</v>
          </cell>
        </row>
        <row r="3728">
          <cell r="U3728">
            <v>42404</v>
          </cell>
          <cell r="V3728">
            <v>697.38</v>
          </cell>
        </row>
        <row r="3729">
          <cell r="U3729">
            <v>42405</v>
          </cell>
          <cell r="V3729">
            <v>704.81</v>
          </cell>
        </row>
        <row r="3730">
          <cell r="U3730">
            <v>42408</v>
          </cell>
          <cell r="V3730">
            <v>709.69</v>
          </cell>
        </row>
        <row r="3731">
          <cell r="U3731">
            <v>42409</v>
          </cell>
          <cell r="V3731">
            <v>712.35</v>
          </cell>
        </row>
        <row r="3732">
          <cell r="U3732">
            <v>42410</v>
          </cell>
          <cell r="V3732">
            <v>712.85</v>
          </cell>
        </row>
        <row r="3733">
          <cell r="U3733">
            <v>42411</v>
          </cell>
          <cell r="V3733">
            <v>713.75</v>
          </cell>
        </row>
        <row r="3734">
          <cell r="U3734">
            <v>42412</v>
          </cell>
          <cell r="V3734">
            <v>705.9</v>
          </cell>
        </row>
        <row r="3735">
          <cell r="U3735">
            <v>42415</v>
          </cell>
          <cell r="V3735">
            <v>701.36</v>
          </cell>
        </row>
        <row r="3736">
          <cell r="U3736">
            <v>42416</v>
          </cell>
          <cell r="V3736">
            <v>709.25</v>
          </cell>
        </row>
        <row r="3737">
          <cell r="U3737">
            <v>42417</v>
          </cell>
          <cell r="V3737">
            <v>700.53</v>
          </cell>
        </row>
        <row r="3738">
          <cell r="U3738">
            <v>42418</v>
          </cell>
          <cell r="V3738">
            <v>702.26</v>
          </cell>
        </row>
        <row r="3739">
          <cell r="U3739">
            <v>42419</v>
          </cell>
          <cell r="V3739">
            <v>700.13</v>
          </cell>
        </row>
        <row r="3740">
          <cell r="U3740">
            <v>42422</v>
          </cell>
          <cell r="V3740">
            <v>691.41</v>
          </cell>
        </row>
        <row r="3741">
          <cell r="U3741">
            <v>42423</v>
          </cell>
          <cell r="V3741">
            <v>696.35</v>
          </cell>
        </row>
        <row r="3742">
          <cell r="U3742">
            <v>42424</v>
          </cell>
          <cell r="V3742">
            <v>695.95</v>
          </cell>
        </row>
        <row r="3743">
          <cell r="U3743">
            <v>42425</v>
          </cell>
          <cell r="V3743">
            <v>691.99</v>
          </cell>
        </row>
        <row r="3744">
          <cell r="U3744">
            <v>42426</v>
          </cell>
          <cell r="V3744">
            <v>691.72</v>
          </cell>
        </row>
        <row r="3745">
          <cell r="U3745">
            <v>42429</v>
          </cell>
          <cell r="V3745">
            <v>695.91</v>
          </cell>
        </row>
        <row r="3746">
          <cell r="U3746">
            <v>42430</v>
          </cell>
          <cell r="V3746">
            <v>692.41</v>
          </cell>
        </row>
        <row r="3747">
          <cell r="U3747">
            <v>42431</v>
          </cell>
          <cell r="V3747">
            <v>686.31</v>
          </cell>
        </row>
        <row r="3748">
          <cell r="U3748">
            <v>42432</v>
          </cell>
          <cell r="V3748">
            <v>687</v>
          </cell>
        </row>
        <row r="3749">
          <cell r="U3749">
            <v>42433</v>
          </cell>
          <cell r="V3749">
            <v>680.28</v>
          </cell>
        </row>
        <row r="3750">
          <cell r="U3750">
            <v>42436</v>
          </cell>
          <cell r="V3750">
            <v>679.1</v>
          </cell>
        </row>
        <row r="3751">
          <cell r="U3751">
            <v>42437</v>
          </cell>
          <cell r="V3751">
            <v>682.48</v>
          </cell>
        </row>
        <row r="3752">
          <cell r="U3752">
            <v>42438</v>
          </cell>
          <cell r="V3752">
            <v>675.35</v>
          </cell>
        </row>
        <row r="3753">
          <cell r="U3753">
            <v>42439</v>
          </cell>
          <cell r="V3753">
            <v>683.32</v>
          </cell>
        </row>
        <row r="3754">
          <cell r="U3754">
            <v>42440</v>
          </cell>
          <cell r="V3754">
            <v>683.17</v>
          </cell>
        </row>
        <row r="3755">
          <cell r="U3755">
            <v>42443</v>
          </cell>
          <cell r="V3755">
            <v>681.73</v>
          </cell>
        </row>
        <row r="3756">
          <cell r="U3756">
            <v>42444</v>
          </cell>
          <cell r="V3756">
            <v>687.59</v>
          </cell>
        </row>
        <row r="3757">
          <cell r="U3757">
            <v>42445</v>
          </cell>
          <cell r="V3757">
            <v>686.33</v>
          </cell>
        </row>
        <row r="3758">
          <cell r="U3758">
            <v>42446</v>
          </cell>
          <cell r="V3758">
            <v>669.73</v>
          </cell>
        </row>
        <row r="3759">
          <cell r="U3759">
            <v>42447</v>
          </cell>
          <cell r="V3759">
            <v>675.71</v>
          </cell>
        </row>
        <row r="3760">
          <cell r="U3760">
            <v>42450</v>
          </cell>
          <cell r="V3760">
            <v>676.65</v>
          </cell>
        </row>
        <row r="3761">
          <cell r="U3761">
            <v>42451</v>
          </cell>
          <cell r="V3761">
            <v>673.48</v>
          </cell>
        </row>
        <row r="3762">
          <cell r="U3762">
            <v>42452</v>
          </cell>
          <cell r="V3762">
            <v>678.05</v>
          </cell>
        </row>
        <row r="3763">
          <cell r="U3763">
            <v>42453</v>
          </cell>
          <cell r="V3763">
            <v>680.9</v>
          </cell>
        </row>
        <row r="3764">
          <cell r="U3764">
            <v>42457</v>
          </cell>
          <cell r="V3764">
            <v>679.1</v>
          </cell>
        </row>
        <row r="3765">
          <cell r="U3765">
            <v>42458</v>
          </cell>
          <cell r="V3765">
            <v>681.7</v>
          </cell>
        </row>
        <row r="3766">
          <cell r="U3766">
            <v>42459</v>
          </cell>
          <cell r="V3766">
            <v>673.1</v>
          </cell>
        </row>
        <row r="3767">
          <cell r="U3767">
            <v>42460</v>
          </cell>
          <cell r="V3767">
            <v>667.74</v>
          </cell>
        </row>
        <row r="3768">
          <cell r="U3768">
            <v>42461</v>
          </cell>
          <cell r="V3768">
            <v>669.34</v>
          </cell>
        </row>
        <row r="3769">
          <cell r="U3769">
            <v>42464</v>
          </cell>
          <cell r="V3769">
            <v>670.51</v>
          </cell>
        </row>
        <row r="3770">
          <cell r="U3770">
            <v>42465</v>
          </cell>
          <cell r="V3770">
            <v>675.56</v>
          </cell>
        </row>
        <row r="3771">
          <cell r="U3771">
            <v>42466</v>
          </cell>
          <cell r="V3771">
            <v>674.47</v>
          </cell>
        </row>
        <row r="3772">
          <cell r="U3772">
            <v>42467</v>
          </cell>
          <cell r="V3772">
            <v>683.2</v>
          </cell>
        </row>
        <row r="3773">
          <cell r="U3773">
            <v>42468</v>
          </cell>
          <cell r="V3773">
            <v>682.93</v>
          </cell>
        </row>
        <row r="3774">
          <cell r="U3774">
            <v>42471</v>
          </cell>
          <cell r="V3774">
            <v>679.78</v>
          </cell>
        </row>
        <row r="3775">
          <cell r="U3775">
            <v>42472</v>
          </cell>
          <cell r="V3775">
            <v>673.36</v>
          </cell>
        </row>
        <row r="3776">
          <cell r="U3776">
            <v>42473</v>
          </cell>
          <cell r="V3776">
            <v>670.73</v>
          </cell>
        </row>
        <row r="3777">
          <cell r="U3777">
            <v>42474</v>
          </cell>
          <cell r="V3777">
            <v>664.1</v>
          </cell>
        </row>
        <row r="3778">
          <cell r="U3778">
            <v>42475</v>
          </cell>
          <cell r="V3778">
            <v>666.79</v>
          </cell>
        </row>
        <row r="3779">
          <cell r="U3779">
            <v>42478</v>
          </cell>
          <cell r="V3779">
            <v>663.51</v>
          </cell>
        </row>
        <row r="3780">
          <cell r="U3780">
            <v>42479</v>
          </cell>
          <cell r="V3780">
            <v>660.74</v>
          </cell>
        </row>
        <row r="3781">
          <cell r="U3781">
            <v>42480</v>
          </cell>
          <cell r="V3781">
            <v>659.78</v>
          </cell>
        </row>
        <row r="3782">
          <cell r="U3782">
            <v>42481</v>
          </cell>
          <cell r="V3782">
            <v>665.08</v>
          </cell>
        </row>
        <row r="3783">
          <cell r="U3783">
            <v>42482</v>
          </cell>
          <cell r="V3783">
            <v>668.62</v>
          </cell>
        </row>
        <row r="3784">
          <cell r="U3784">
            <v>42485</v>
          </cell>
          <cell r="V3784">
            <v>669.88</v>
          </cell>
        </row>
        <row r="3785">
          <cell r="U3785">
            <v>42486</v>
          </cell>
          <cell r="V3785">
            <v>668.22</v>
          </cell>
        </row>
        <row r="3786">
          <cell r="U3786">
            <v>42487</v>
          </cell>
          <cell r="V3786">
            <v>666.83</v>
          </cell>
        </row>
        <row r="3787">
          <cell r="U3787">
            <v>42488</v>
          </cell>
          <cell r="V3787">
            <v>660.62</v>
          </cell>
        </row>
        <row r="3788">
          <cell r="U3788">
            <v>42489</v>
          </cell>
          <cell r="V3788">
            <v>660.41</v>
          </cell>
        </row>
        <row r="3789">
          <cell r="U3789">
            <v>42492</v>
          </cell>
          <cell r="V3789">
            <v>661.6</v>
          </cell>
        </row>
        <row r="3790">
          <cell r="U3790">
            <v>42493</v>
          </cell>
          <cell r="V3790">
            <v>668.92</v>
          </cell>
        </row>
        <row r="3791">
          <cell r="U3791">
            <v>42494</v>
          </cell>
          <cell r="V3791">
            <v>669.99</v>
          </cell>
        </row>
        <row r="3792">
          <cell r="U3792">
            <v>42495</v>
          </cell>
          <cell r="V3792">
            <v>666.4</v>
          </cell>
        </row>
        <row r="3793">
          <cell r="U3793">
            <v>42496</v>
          </cell>
          <cell r="V3793">
            <v>664.78</v>
          </cell>
        </row>
        <row r="3794">
          <cell r="U3794">
            <v>42499</v>
          </cell>
          <cell r="V3794">
            <v>675.3</v>
          </cell>
        </row>
        <row r="3795">
          <cell r="U3795">
            <v>42500</v>
          </cell>
          <cell r="V3795">
            <v>678.72</v>
          </cell>
        </row>
        <row r="3796">
          <cell r="U3796">
            <v>42501</v>
          </cell>
          <cell r="V3796">
            <v>680.13</v>
          </cell>
        </row>
        <row r="3797">
          <cell r="U3797">
            <v>42502</v>
          </cell>
          <cell r="V3797">
            <v>684.65</v>
          </cell>
        </row>
        <row r="3798">
          <cell r="U3798">
            <v>42503</v>
          </cell>
          <cell r="V3798">
            <v>690.79</v>
          </cell>
        </row>
        <row r="3799">
          <cell r="U3799">
            <v>42506</v>
          </cell>
          <cell r="V3799">
            <v>694.38</v>
          </cell>
        </row>
        <row r="3800">
          <cell r="U3800">
            <v>42507</v>
          </cell>
          <cell r="V3800">
            <v>688.88</v>
          </cell>
        </row>
        <row r="3801">
          <cell r="U3801">
            <v>42508</v>
          </cell>
          <cell r="V3801">
            <v>690.3</v>
          </cell>
        </row>
        <row r="3802">
          <cell r="U3802">
            <v>42509</v>
          </cell>
          <cell r="V3802">
            <v>696.1</v>
          </cell>
        </row>
        <row r="3803">
          <cell r="U3803">
            <v>42510</v>
          </cell>
          <cell r="V3803">
            <v>691.22</v>
          </cell>
        </row>
        <row r="3804">
          <cell r="U3804">
            <v>42513</v>
          </cell>
          <cell r="V3804">
            <v>694.27</v>
          </cell>
        </row>
        <row r="3805">
          <cell r="U3805">
            <v>42514</v>
          </cell>
          <cell r="V3805">
            <v>695.21</v>
          </cell>
        </row>
        <row r="3806">
          <cell r="U3806">
            <v>42515</v>
          </cell>
          <cell r="V3806">
            <v>691.4</v>
          </cell>
        </row>
        <row r="3807">
          <cell r="U3807">
            <v>42516</v>
          </cell>
          <cell r="V3807">
            <v>687.6</v>
          </cell>
        </row>
        <row r="3808">
          <cell r="U3808">
            <v>42517</v>
          </cell>
          <cell r="V3808">
            <v>685.77</v>
          </cell>
        </row>
        <row r="3809">
          <cell r="U3809">
            <v>42520</v>
          </cell>
          <cell r="V3809">
            <v>690.63</v>
          </cell>
        </row>
        <row r="3810">
          <cell r="U3810">
            <v>42521</v>
          </cell>
          <cell r="V3810">
            <v>691.42</v>
          </cell>
        </row>
        <row r="3811">
          <cell r="U3811">
            <v>42522</v>
          </cell>
          <cell r="V3811">
            <v>691.82</v>
          </cell>
        </row>
        <row r="3812">
          <cell r="U3812">
            <v>42523</v>
          </cell>
          <cell r="V3812">
            <v>689.64</v>
          </cell>
        </row>
        <row r="3813">
          <cell r="U3813">
            <v>42524</v>
          </cell>
          <cell r="V3813">
            <v>683.49</v>
          </cell>
        </row>
        <row r="3814">
          <cell r="U3814">
            <v>42527</v>
          </cell>
          <cell r="V3814">
            <v>679.6</v>
          </cell>
        </row>
        <row r="3815">
          <cell r="U3815">
            <v>42528</v>
          </cell>
          <cell r="V3815">
            <v>678.61</v>
          </cell>
        </row>
        <row r="3816">
          <cell r="U3816">
            <v>42529</v>
          </cell>
          <cell r="V3816">
            <v>673.26</v>
          </cell>
        </row>
        <row r="3817">
          <cell r="U3817">
            <v>42530</v>
          </cell>
          <cell r="V3817">
            <v>679.44</v>
          </cell>
        </row>
        <row r="3818">
          <cell r="U3818">
            <v>42531</v>
          </cell>
          <cell r="V3818">
            <v>683.48</v>
          </cell>
        </row>
        <row r="3819">
          <cell r="U3819">
            <v>42534</v>
          </cell>
          <cell r="V3819">
            <v>684.92</v>
          </cell>
        </row>
        <row r="3820">
          <cell r="U3820">
            <v>42535</v>
          </cell>
          <cell r="V3820">
            <v>688.9</v>
          </cell>
        </row>
        <row r="3821">
          <cell r="U3821">
            <v>42536</v>
          </cell>
          <cell r="V3821">
            <v>686.2</v>
          </cell>
        </row>
        <row r="3822">
          <cell r="U3822">
            <v>42537</v>
          </cell>
          <cell r="V3822">
            <v>688.64</v>
          </cell>
        </row>
        <row r="3823">
          <cell r="U3823">
            <v>42538</v>
          </cell>
          <cell r="V3823">
            <v>684.02</v>
          </cell>
        </row>
        <row r="3824">
          <cell r="U3824">
            <v>42541</v>
          </cell>
          <cell r="V3824">
            <v>678.21</v>
          </cell>
        </row>
        <row r="3825">
          <cell r="U3825">
            <v>42542</v>
          </cell>
          <cell r="V3825">
            <v>675.37</v>
          </cell>
        </row>
        <row r="3826">
          <cell r="U3826">
            <v>42543</v>
          </cell>
          <cell r="V3826">
            <v>674.35</v>
          </cell>
        </row>
        <row r="3827">
          <cell r="U3827">
            <v>42544</v>
          </cell>
          <cell r="V3827">
            <v>668.95</v>
          </cell>
        </row>
        <row r="3828">
          <cell r="U3828">
            <v>42545</v>
          </cell>
          <cell r="V3828">
            <v>679.46</v>
          </cell>
        </row>
        <row r="3829">
          <cell r="U3829">
            <v>42549</v>
          </cell>
          <cell r="V3829">
            <v>666.95</v>
          </cell>
        </row>
        <row r="3830">
          <cell r="U3830">
            <v>42550</v>
          </cell>
          <cell r="V3830">
            <v>661.99</v>
          </cell>
        </row>
        <row r="3831">
          <cell r="U3831">
            <v>42551</v>
          </cell>
          <cell r="V3831">
            <v>663.26</v>
          </cell>
        </row>
        <row r="3832">
          <cell r="U3832">
            <v>42552</v>
          </cell>
          <cell r="V3832">
            <v>661.1</v>
          </cell>
        </row>
        <row r="3833">
          <cell r="U3833">
            <v>42555</v>
          </cell>
          <cell r="V3833">
            <v>657.49</v>
          </cell>
        </row>
        <row r="3834">
          <cell r="U3834">
            <v>42556</v>
          </cell>
          <cell r="V3834">
            <v>663.33</v>
          </cell>
        </row>
        <row r="3835">
          <cell r="U3835">
            <v>42557</v>
          </cell>
          <cell r="V3835">
            <v>662.66</v>
          </cell>
        </row>
        <row r="3836">
          <cell r="U3836">
            <v>42558</v>
          </cell>
          <cell r="V3836">
            <v>665.95</v>
          </cell>
        </row>
        <row r="3837">
          <cell r="U3837">
            <v>42559</v>
          </cell>
          <cell r="V3837">
            <v>659.75</v>
          </cell>
        </row>
        <row r="3838">
          <cell r="U3838">
            <v>42562</v>
          </cell>
          <cell r="V3838">
            <v>660.86</v>
          </cell>
        </row>
        <row r="3839">
          <cell r="U3839">
            <v>42563</v>
          </cell>
          <cell r="V3839">
            <v>659.7</v>
          </cell>
        </row>
        <row r="3840">
          <cell r="U3840">
            <v>42564</v>
          </cell>
          <cell r="V3840">
            <v>656.51</v>
          </cell>
        </row>
        <row r="3841">
          <cell r="U3841">
            <v>42565</v>
          </cell>
          <cell r="V3841">
            <v>650.95000000000005</v>
          </cell>
        </row>
        <row r="3842">
          <cell r="U3842">
            <v>42566</v>
          </cell>
          <cell r="V3842">
            <v>652.35</v>
          </cell>
        </row>
        <row r="3843">
          <cell r="U3843">
            <v>42569</v>
          </cell>
          <cell r="V3843">
            <v>648.73</v>
          </cell>
        </row>
        <row r="3844">
          <cell r="U3844">
            <v>42570</v>
          </cell>
          <cell r="V3844">
            <v>651.17999999999995</v>
          </cell>
        </row>
        <row r="3845">
          <cell r="U3845">
            <v>42571</v>
          </cell>
          <cell r="V3845">
            <v>650.83000000000004</v>
          </cell>
        </row>
        <row r="3846">
          <cell r="U3846">
            <v>42572</v>
          </cell>
          <cell r="V3846">
            <v>650.88</v>
          </cell>
        </row>
        <row r="3847">
          <cell r="U3847">
            <v>42573</v>
          </cell>
          <cell r="V3847">
            <v>650.46</v>
          </cell>
        </row>
        <row r="3848">
          <cell r="U3848">
            <v>42576</v>
          </cell>
          <cell r="V3848">
            <v>658.8</v>
          </cell>
        </row>
        <row r="3849">
          <cell r="U3849">
            <v>42577</v>
          </cell>
          <cell r="V3849">
            <v>661.21</v>
          </cell>
        </row>
        <row r="3850">
          <cell r="U3850">
            <v>42578</v>
          </cell>
          <cell r="V3850">
            <v>667.13</v>
          </cell>
        </row>
        <row r="3851">
          <cell r="U3851">
            <v>42579</v>
          </cell>
          <cell r="V3851">
            <v>663.73</v>
          </cell>
        </row>
        <row r="3852">
          <cell r="U3852">
            <v>42580</v>
          </cell>
          <cell r="V3852">
            <v>655.68</v>
          </cell>
        </row>
        <row r="3853">
          <cell r="U3853">
            <v>42583</v>
          </cell>
          <cell r="V3853">
            <v>657.82</v>
          </cell>
        </row>
        <row r="3854">
          <cell r="U3854">
            <v>42584</v>
          </cell>
          <cell r="V3854">
            <v>655.78</v>
          </cell>
        </row>
        <row r="3855">
          <cell r="U3855">
            <v>42585</v>
          </cell>
          <cell r="V3855">
            <v>656.77</v>
          </cell>
        </row>
        <row r="3856">
          <cell r="U3856">
            <v>42586</v>
          </cell>
          <cell r="V3856">
            <v>656.35</v>
          </cell>
        </row>
        <row r="3857">
          <cell r="U3857">
            <v>42587</v>
          </cell>
          <cell r="V3857">
            <v>656.91</v>
          </cell>
        </row>
        <row r="3858">
          <cell r="U3858">
            <v>42590</v>
          </cell>
          <cell r="V3858">
            <v>654.21</v>
          </cell>
        </row>
        <row r="3859">
          <cell r="U3859">
            <v>42591</v>
          </cell>
          <cell r="V3859">
            <v>652.63</v>
          </cell>
        </row>
        <row r="3860">
          <cell r="U3860">
            <v>42592</v>
          </cell>
          <cell r="V3860">
            <v>648.96</v>
          </cell>
        </row>
        <row r="3861">
          <cell r="U3861">
            <v>42593</v>
          </cell>
          <cell r="V3861">
            <v>642.92999999999995</v>
          </cell>
        </row>
        <row r="3862">
          <cell r="U3862">
            <v>42594</v>
          </cell>
          <cell r="V3862">
            <v>649.41999999999996</v>
          </cell>
        </row>
        <row r="3863">
          <cell r="U3863">
            <v>42597</v>
          </cell>
          <cell r="V3863">
            <v>648.30999999999995</v>
          </cell>
        </row>
        <row r="3864">
          <cell r="U3864">
            <v>42598</v>
          </cell>
          <cell r="V3864">
            <v>651.53</v>
          </cell>
        </row>
        <row r="3865">
          <cell r="U3865">
            <v>42599</v>
          </cell>
          <cell r="V3865">
            <v>658.15</v>
          </cell>
        </row>
        <row r="3866">
          <cell r="U3866">
            <v>42600</v>
          </cell>
          <cell r="V3866">
            <v>656.37</v>
          </cell>
        </row>
        <row r="3867">
          <cell r="U3867">
            <v>42601</v>
          </cell>
          <cell r="V3867">
            <v>660.59</v>
          </cell>
        </row>
        <row r="3868">
          <cell r="U3868">
            <v>42604</v>
          </cell>
          <cell r="V3868">
            <v>668.58</v>
          </cell>
        </row>
        <row r="3869">
          <cell r="U3869">
            <v>42605</v>
          </cell>
          <cell r="V3869">
            <v>671.41</v>
          </cell>
        </row>
        <row r="3870">
          <cell r="U3870">
            <v>42606</v>
          </cell>
          <cell r="V3870">
            <v>670.15</v>
          </cell>
        </row>
        <row r="3871">
          <cell r="U3871">
            <v>42607</v>
          </cell>
          <cell r="V3871">
            <v>663.32</v>
          </cell>
        </row>
        <row r="3872">
          <cell r="U3872">
            <v>42608</v>
          </cell>
          <cell r="V3872">
            <v>668.18</v>
          </cell>
        </row>
        <row r="3873">
          <cell r="U3873">
            <v>42611</v>
          </cell>
          <cell r="V3873">
            <v>671.35</v>
          </cell>
        </row>
        <row r="3874">
          <cell r="U3874">
            <v>42612</v>
          </cell>
          <cell r="V3874">
            <v>674.82</v>
          </cell>
        </row>
        <row r="3875">
          <cell r="U3875">
            <v>42613</v>
          </cell>
          <cell r="V3875">
            <v>679.97</v>
          </cell>
        </row>
        <row r="3876">
          <cell r="U3876">
            <v>42614</v>
          </cell>
          <cell r="V3876">
            <v>680.57</v>
          </cell>
        </row>
        <row r="3877">
          <cell r="U3877">
            <v>42615</v>
          </cell>
          <cell r="V3877">
            <v>671.73</v>
          </cell>
        </row>
        <row r="3878">
          <cell r="U3878">
            <v>42618</v>
          </cell>
          <cell r="V3878">
            <v>673.42</v>
          </cell>
        </row>
        <row r="3879">
          <cell r="U3879">
            <v>42619</v>
          </cell>
          <cell r="V3879">
            <v>662.98</v>
          </cell>
        </row>
        <row r="3880">
          <cell r="U3880">
            <v>42620</v>
          </cell>
          <cell r="V3880">
            <v>661.6</v>
          </cell>
        </row>
        <row r="3881">
          <cell r="U3881">
            <v>42621</v>
          </cell>
          <cell r="V3881">
            <v>664.18</v>
          </cell>
        </row>
        <row r="3882">
          <cell r="U3882">
            <v>42622</v>
          </cell>
          <cell r="V3882">
            <v>670.56</v>
          </cell>
        </row>
        <row r="3883">
          <cell r="U3883">
            <v>42625</v>
          </cell>
          <cell r="V3883">
            <v>670.15</v>
          </cell>
        </row>
        <row r="3884">
          <cell r="U3884">
            <v>42626</v>
          </cell>
          <cell r="V3884">
            <v>678.28</v>
          </cell>
        </row>
        <row r="3885">
          <cell r="U3885">
            <v>42627</v>
          </cell>
          <cell r="V3885">
            <v>674.38</v>
          </cell>
        </row>
        <row r="3886">
          <cell r="U3886">
            <v>42628</v>
          </cell>
          <cell r="V3886">
            <v>670.63</v>
          </cell>
        </row>
        <row r="3887">
          <cell r="U3887">
            <v>42629</v>
          </cell>
          <cell r="V3887">
            <v>675.13</v>
          </cell>
        </row>
        <row r="3888">
          <cell r="U3888">
            <v>42632</v>
          </cell>
          <cell r="V3888">
            <v>674.67</v>
          </cell>
        </row>
        <row r="3889">
          <cell r="U3889">
            <v>42633</v>
          </cell>
          <cell r="V3889">
            <v>671.28</v>
          </cell>
        </row>
        <row r="3890">
          <cell r="U3890">
            <v>42634</v>
          </cell>
          <cell r="V3890">
            <v>665.1</v>
          </cell>
        </row>
        <row r="3891">
          <cell r="U3891">
            <v>42635</v>
          </cell>
          <cell r="V3891">
            <v>659.32</v>
          </cell>
        </row>
        <row r="3892">
          <cell r="U3892">
            <v>42636</v>
          </cell>
          <cell r="V3892">
            <v>661.06</v>
          </cell>
        </row>
        <row r="3893">
          <cell r="U3893">
            <v>42639</v>
          </cell>
          <cell r="V3893">
            <v>661.75</v>
          </cell>
        </row>
        <row r="3894">
          <cell r="U3894">
            <v>42640</v>
          </cell>
          <cell r="V3894">
            <v>662.78</v>
          </cell>
        </row>
        <row r="3895">
          <cell r="U3895">
            <v>42641</v>
          </cell>
          <cell r="V3895">
            <v>661.75</v>
          </cell>
        </row>
        <row r="3896">
          <cell r="U3896">
            <v>42642</v>
          </cell>
          <cell r="V3896">
            <v>657.86</v>
          </cell>
        </row>
        <row r="3897">
          <cell r="U3897">
            <v>42643</v>
          </cell>
          <cell r="V3897">
            <v>657.32</v>
          </cell>
        </row>
        <row r="3898">
          <cell r="U3898">
            <v>42646</v>
          </cell>
          <cell r="V3898">
            <v>659.9</v>
          </cell>
        </row>
        <row r="3899">
          <cell r="U3899">
            <v>42647</v>
          </cell>
          <cell r="V3899">
            <v>663.35</v>
          </cell>
        </row>
        <row r="3900">
          <cell r="U3900">
            <v>42648</v>
          </cell>
          <cell r="V3900">
            <v>664.95</v>
          </cell>
        </row>
        <row r="3901">
          <cell r="U3901">
            <v>42649</v>
          </cell>
          <cell r="V3901">
            <v>666.75</v>
          </cell>
        </row>
        <row r="3902">
          <cell r="U3902">
            <v>42650</v>
          </cell>
          <cell r="V3902">
            <v>669.78</v>
          </cell>
        </row>
        <row r="3903">
          <cell r="U3903">
            <v>42653</v>
          </cell>
          <cell r="V3903">
            <v>667.93</v>
          </cell>
        </row>
        <row r="3904">
          <cell r="U3904">
            <v>42654</v>
          </cell>
          <cell r="V3904">
            <v>667.25</v>
          </cell>
        </row>
        <row r="3905">
          <cell r="U3905">
            <v>42655</v>
          </cell>
          <cell r="V3905">
            <v>666.98</v>
          </cell>
        </row>
        <row r="3906">
          <cell r="U3906">
            <v>42656</v>
          </cell>
          <cell r="V3906">
            <v>671.33</v>
          </cell>
        </row>
        <row r="3907">
          <cell r="U3907">
            <v>42657</v>
          </cell>
          <cell r="V3907">
            <v>670.43</v>
          </cell>
        </row>
        <row r="3908">
          <cell r="U3908">
            <v>42660</v>
          </cell>
          <cell r="V3908">
            <v>670.19</v>
          </cell>
        </row>
        <row r="3909">
          <cell r="U3909">
            <v>42661</v>
          </cell>
          <cell r="V3909">
            <v>668.33</v>
          </cell>
        </row>
        <row r="3910">
          <cell r="U3910">
            <v>42662</v>
          </cell>
          <cell r="V3910">
            <v>665.6</v>
          </cell>
        </row>
        <row r="3911">
          <cell r="U3911">
            <v>42663</v>
          </cell>
          <cell r="V3911">
            <v>666.78</v>
          </cell>
        </row>
        <row r="3912">
          <cell r="U3912">
            <v>42664</v>
          </cell>
          <cell r="V3912">
            <v>666.31</v>
          </cell>
        </row>
        <row r="3913">
          <cell r="U3913">
            <v>42667</v>
          </cell>
          <cell r="V3913">
            <v>659.17</v>
          </cell>
        </row>
        <row r="3914">
          <cell r="U3914">
            <v>42668</v>
          </cell>
          <cell r="V3914">
            <v>653.33000000000004</v>
          </cell>
        </row>
        <row r="3915">
          <cell r="U3915">
            <v>42669</v>
          </cell>
          <cell r="V3915">
            <v>653.95000000000005</v>
          </cell>
        </row>
        <row r="3916">
          <cell r="U3916">
            <v>42670</v>
          </cell>
          <cell r="V3916">
            <v>649.86</v>
          </cell>
        </row>
        <row r="3917">
          <cell r="U3917">
            <v>42671</v>
          </cell>
          <cell r="V3917">
            <v>649.20000000000005</v>
          </cell>
        </row>
        <row r="3918">
          <cell r="U3918">
            <v>42674</v>
          </cell>
          <cell r="V3918">
            <v>651.17999999999995</v>
          </cell>
        </row>
        <row r="3919">
          <cell r="U3919">
            <v>42676</v>
          </cell>
          <cell r="V3919">
            <v>649.46</v>
          </cell>
        </row>
        <row r="3920">
          <cell r="U3920">
            <v>42677</v>
          </cell>
          <cell r="V3920">
            <v>651.78</v>
          </cell>
        </row>
        <row r="3921">
          <cell r="U3921">
            <v>42678</v>
          </cell>
          <cell r="V3921">
            <v>657.51</v>
          </cell>
        </row>
        <row r="3922">
          <cell r="U3922">
            <v>42681</v>
          </cell>
          <cell r="V3922">
            <v>653.54</v>
          </cell>
        </row>
        <row r="3923">
          <cell r="U3923">
            <v>42682</v>
          </cell>
          <cell r="V3923">
            <v>646.78</v>
          </cell>
        </row>
        <row r="3924">
          <cell r="U3924">
            <v>42683</v>
          </cell>
          <cell r="V3924">
            <v>649.79999999999995</v>
          </cell>
        </row>
        <row r="3925">
          <cell r="U3925">
            <v>42684</v>
          </cell>
          <cell r="V3925">
            <v>656.84</v>
          </cell>
        </row>
        <row r="3926">
          <cell r="U3926">
            <v>42685</v>
          </cell>
          <cell r="V3926">
            <v>669.32</v>
          </cell>
        </row>
        <row r="3927">
          <cell r="U3927">
            <v>42688</v>
          </cell>
          <cell r="V3927">
            <v>670.16</v>
          </cell>
        </row>
        <row r="3928">
          <cell r="U3928">
            <v>42689</v>
          </cell>
          <cell r="V3928">
            <v>669.83</v>
          </cell>
        </row>
        <row r="3929">
          <cell r="U3929">
            <v>42690</v>
          </cell>
          <cell r="V3929">
            <v>674.95</v>
          </cell>
        </row>
        <row r="3930">
          <cell r="U3930">
            <v>42691</v>
          </cell>
          <cell r="V3930">
            <v>675.09</v>
          </cell>
        </row>
        <row r="3931">
          <cell r="U3931">
            <v>42692</v>
          </cell>
          <cell r="V3931">
            <v>678.58</v>
          </cell>
        </row>
        <row r="3932">
          <cell r="U3932">
            <v>42695</v>
          </cell>
          <cell r="V3932">
            <v>674.38</v>
          </cell>
        </row>
        <row r="3933">
          <cell r="U3933">
            <v>42696</v>
          </cell>
          <cell r="V3933">
            <v>677.47</v>
          </cell>
        </row>
        <row r="3934">
          <cell r="U3934">
            <v>42697</v>
          </cell>
          <cell r="V3934">
            <v>680.19</v>
          </cell>
        </row>
        <row r="3935">
          <cell r="U3935">
            <v>42698</v>
          </cell>
          <cell r="V3935">
            <v>679.23</v>
          </cell>
        </row>
        <row r="3936">
          <cell r="U3936">
            <v>42699</v>
          </cell>
          <cell r="V3936">
            <v>679.66</v>
          </cell>
        </row>
        <row r="3937">
          <cell r="U3937">
            <v>42702</v>
          </cell>
          <cell r="V3937">
            <v>675.03</v>
          </cell>
        </row>
        <row r="3938">
          <cell r="U3938">
            <v>42703</v>
          </cell>
          <cell r="V3938">
            <v>673.64</v>
          </cell>
        </row>
        <row r="3939">
          <cell r="U3939">
            <v>42704</v>
          </cell>
          <cell r="V3939">
            <v>674.19</v>
          </cell>
        </row>
        <row r="3940">
          <cell r="U3940">
            <v>42705</v>
          </cell>
          <cell r="V3940">
            <v>674.69</v>
          </cell>
        </row>
        <row r="3941">
          <cell r="U3941">
            <v>42706</v>
          </cell>
          <cell r="V3941">
            <v>670.95</v>
          </cell>
        </row>
        <row r="3942">
          <cell r="U3942">
            <v>42709</v>
          </cell>
          <cell r="V3942">
            <v>665.51</v>
          </cell>
        </row>
        <row r="3943">
          <cell r="U3943">
            <v>42710</v>
          </cell>
          <cell r="V3943">
            <v>663.53</v>
          </cell>
        </row>
        <row r="3944">
          <cell r="U3944">
            <v>42711</v>
          </cell>
          <cell r="V3944">
            <v>656.51</v>
          </cell>
        </row>
        <row r="3945">
          <cell r="U3945">
            <v>42713</v>
          </cell>
          <cell r="V3945">
            <v>651.49</v>
          </cell>
        </row>
        <row r="3946">
          <cell r="U3946">
            <v>42716</v>
          </cell>
          <cell r="V3946">
            <v>649.35</v>
          </cell>
        </row>
        <row r="3947">
          <cell r="U3947">
            <v>42717</v>
          </cell>
          <cell r="V3947">
            <v>650.97</v>
          </cell>
        </row>
        <row r="3948">
          <cell r="U3948">
            <v>42718</v>
          </cell>
          <cell r="V3948">
            <v>655.53</v>
          </cell>
        </row>
        <row r="3949">
          <cell r="U3949">
            <v>42719</v>
          </cell>
          <cell r="V3949">
            <v>666.11</v>
          </cell>
        </row>
        <row r="3950">
          <cell r="U3950">
            <v>42720</v>
          </cell>
          <cell r="V3950">
            <v>673.45</v>
          </cell>
        </row>
        <row r="3951">
          <cell r="U3951">
            <v>42723</v>
          </cell>
          <cell r="V3951">
            <v>676.73</v>
          </cell>
        </row>
        <row r="3952">
          <cell r="U3952">
            <v>42724</v>
          </cell>
          <cell r="V3952">
            <v>675.83</v>
          </cell>
        </row>
        <row r="3953">
          <cell r="U3953">
            <v>42725</v>
          </cell>
          <cell r="V3953">
            <v>672.37</v>
          </cell>
        </row>
        <row r="3954">
          <cell r="U3954">
            <v>42726</v>
          </cell>
          <cell r="V3954">
            <v>676.02</v>
          </cell>
        </row>
        <row r="3955">
          <cell r="U3955">
            <v>42727</v>
          </cell>
          <cell r="V3955">
            <v>674.06</v>
          </cell>
        </row>
        <row r="3956">
          <cell r="U3956">
            <v>42730</v>
          </cell>
          <cell r="V3956">
            <v>672.86</v>
          </cell>
        </row>
        <row r="3957">
          <cell r="U3957">
            <v>42732</v>
          </cell>
          <cell r="V3957">
            <v>671.79</v>
          </cell>
        </row>
        <row r="3958">
          <cell r="U3958">
            <v>42733</v>
          </cell>
          <cell r="V3958">
            <v>666.29</v>
          </cell>
        </row>
        <row r="3959">
          <cell r="U3959">
            <v>42734</v>
          </cell>
          <cell r="V3959">
            <v>670.68</v>
          </cell>
        </row>
        <row r="3960">
          <cell r="U3960">
            <v>42738</v>
          </cell>
          <cell r="V3960">
            <v>670.68</v>
          </cell>
        </row>
        <row r="3961">
          <cell r="U3961">
            <v>42739</v>
          </cell>
          <cell r="V3961">
            <v>671.55</v>
          </cell>
        </row>
        <row r="3962">
          <cell r="U3962">
            <v>42740</v>
          </cell>
          <cell r="V3962">
            <v>661.8</v>
          </cell>
        </row>
        <row r="3963">
          <cell r="U3963">
            <v>42741</v>
          </cell>
          <cell r="V3963">
            <v>667.8</v>
          </cell>
        </row>
        <row r="3964">
          <cell r="U3964">
            <v>42744</v>
          </cell>
          <cell r="V3964">
            <v>671.48</v>
          </cell>
        </row>
        <row r="3965">
          <cell r="U3965">
            <v>42745</v>
          </cell>
          <cell r="V3965">
            <v>670.24</v>
          </cell>
        </row>
        <row r="3966">
          <cell r="U3966">
            <v>42746</v>
          </cell>
          <cell r="V3966">
            <v>671.28</v>
          </cell>
        </row>
        <row r="3967">
          <cell r="U3967">
            <v>42747</v>
          </cell>
          <cell r="V3967">
            <v>663.01</v>
          </cell>
        </row>
        <row r="3968">
          <cell r="U3968">
            <v>42753</v>
          </cell>
          <cell r="V3968">
            <v>659.07</v>
          </cell>
        </row>
        <row r="3969">
          <cell r="U3969">
            <v>42754</v>
          </cell>
          <cell r="V3969">
            <v>660.04</v>
          </cell>
        </row>
        <row r="3970">
          <cell r="U3970">
            <v>42755</v>
          </cell>
          <cell r="V3970">
            <v>656.91</v>
          </cell>
        </row>
        <row r="3971">
          <cell r="U3971">
            <v>42758</v>
          </cell>
          <cell r="V3971">
            <v>653.72</v>
          </cell>
        </row>
        <row r="3972">
          <cell r="U3972">
            <v>42759</v>
          </cell>
          <cell r="V3972">
            <v>651.78</v>
          </cell>
        </row>
        <row r="3973">
          <cell r="U3973">
            <v>42760</v>
          </cell>
          <cell r="V3973">
            <v>649.16</v>
          </cell>
        </row>
        <row r="3974">
          <cell r="U3974">
            <v>42761</v>
          </cell>
          <cell r="V3974">
            <v>650.16</v>
          </cell>
        </row>
        <row r="3975">
          <cell r="U3975">
            <v>42762</v>
          </cell>
          <cell r="V3975">
            <v>651.02</v>
          </cell>
        </row>
        <row r="3976">
          <cell r="U3976">
            <v>42765</v>
          </cell>
          <cell r="V3976">
            <v>648.35</v>
          </cell>
        </row>
        <row r="3977">
          <cell r="U3977">
            <v>42766</v>
          </cell>
          <cell r="V3977">
            <v>647.24</v>
          </cell>
        </row>
        <row r="3978">
          <cell r="U3978">
            <v>42767</v>
          </cell>
          <cell r="V3978">
            <v>647.32000000000005</v>
          </cell>
        </row>
        <row r="3979">
          <cell r="U3979">
            <v>42768</v>
          </cell>
          <cell r="V3979">
            <v>643.6</v>
          </cell>
        </row>
        <row r="3980">
          <cell r="U3980">
            <v>42769</v>
          </cell>
          <cell r="V3980">
            <v>638.88</v>
          </cell>
        </row>
        <row r="3981">
          <cell r="U3981">
            <v>42772</v>
          </cell>
          <cell r="V3981">
            <v>640.25</v>
          </cell>
        </row>
        <row r="3982">
          <cell r="U3982">
            <v>42773</v>
          </cell>
          <cell r="V3982">
            <v>647.45000000000005</v>
          </cell>
        </row>
        <row r="3983">
          <cell r="U3983">
            <v>42774</v>
          </cell>
          <cell r="V3983">
            <v>648.03</v>
          </cell>
        </row>
        <row r="3984">
          <cell r="U3984">
            <v>42775</v>
          </cell>
          <cell r="V3984">
            <v>646.27</v>
          </cell>
        </row>
        <row r="3985">
          <cell r="U3985">
            <v>42776</v>
          </cell>
          <cell r="V3985">
            <v>639.88</v>
          </cell>
        </row>
        <row r="3986">
          <cell r="U3986">
            <v>42779</v>
          </cell>
          <cell r="V3986">
            <v>642.80999999999995</v>
          </cell>
        </row>
        <row r="3987">
          <cell r="U3987">
            <v>42780</v>
          </cell>
          <cell r="V3987">
            <v>641.70000000000005</v>
          </cell>
        </row>
        <row r="3988">
          <cell r="U3988">
            <v>42781</v>
          </cell>
          <cell r="V3988">
            <v>639.11</v>
          </cell>
        </row>
        <row r="3989">
          <cell r="U3989">
            <v>42782</v>
          </cell>
          <cell r="V3989">
            <v>638.79999999999995</v>
          </cell>
        </row>
        <row r="3990">
          <cell r="U3990">
            <v>42783</v>
          </cell>
          <cell r="V3990">
            <v>644.79</v>
          </cell>
        </row>
        <row r="3991">
          <cell r="U3991">
            <v>42786</v>
          </cell>
          <cell r="V3991">
            <v>641.17999999999995</v>
          </cell>
        </row>
        <row r="3992">
          <cell r="U3992">
            <v>42787</v>
          </cell>
          <cell r="V3992">
            <v>643.45000000000005</v>
          </cell>
        </row>
        <row r="3993">
          <cell r="U3993">
            <v>42788</v>
          </cell>
          <cell r="V3993">
            <v>642.11</v>
          </cell>
        </row>
        <row r="3994">
          <cell r="U3994">
            <v>42789</v>
          </cell>
          <cell r="V3994">
            <v>641.42999999999995</v>
          </cell>
        </row>
        <row r="3995">
          <cell r="U3995">
            <v>42790</v>
          </cell>
          <cell r="V3995">
            <v>646.25</v>
          </cell>
        </row>
        <row r="3996">
          <cell r="U3996">
            <v>42793</v>
          </cell>
          <cell r="V3996">
            <v>646.58000000000004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 tint="0.39997558519241921"/>
    <outlinePr summaryBelow="0"/>
  </sheetPr>
  <dimension ref="A1:AR519"/>
  <sheetViews>
    <sheetView tabSelected="1" zoomScale="80" zoomScaleNormal="80" workbookViewId="0">
      <pane xSplit="3" ySplit="7" topLeftCell="D41" activePane="bottomRight" state="frozen"/>
      <selection activeCell="J3" sqref="J3"/>
      <selection pane="topRight" activeCell="J3" sqref="J3"/>
      <selection pane="bottomLeft" activeCell="J3" sqref="J3"/>
      <selection pane="bottomRight" activeCell="U46" sqref="U46"/>
    </sheetView>
  </sheetViews>
  <sheetFormatPr defaultColWidth="9.140625" defaultRowHeight="15" outlineLevelRow="1" x14ac:dyDescent="0.25"/>
  <cols>
    <col min="1" max="1" width="3.7109375" style="1" bestFit="1" customWidth="1"/>
    <col min="2" max="2" width="32.42578125" bestFit="1" customWidth="1"/>
    <col min="3" max="3" width="13.5703125" style="230" bestFit="1" customWidth="1"/>
    <col min="4" max="4" width="13.140625" bestFit="1" customWidth="1"/>
    <col min="5" max="5" width="13.5703125" bestFit="1" customWidth="1"/>
    <col min="6" max="6" width="15.140625" bestFit="1" customWidth="1"/>
    <col min="7" max="8" width="10.5703125" bestFit="1" customWidth="1"/>
    <col min="9" max="9" width="11.42578125" bestFit="1" customWidth="1"/>
    <col min="10" max="10" width="13.85546875" bestFit="1" customWidth="1"/>
    <col min="11" max="11" width="10.5703125" bestFit="1" customWidth="1"/>
    <col min="12" max="12" width="11.85546875" bestFit="1" customWidth="1"/>
    <col min="13" max="13" width="10.5703125" bestFit="1" customWidth="1"/>
    <col min="14" max="14" width="11.7109375" bestFit="1" customWidth="1"/>
    <col min="15" max="15" width="10.5703125" bestFit="1" customWidth="1"/>
    <col min="16" max="17" width="12.7109375" bestFit="1" customWidth="1"/>
    <col min="18" max="18" width="13.28515625" bestFit="1" customWidth="1"/>
    <col min="19" max="19" width="12.7109375" bestFit="1" customWidth="1"/>
    <col min="20" max="20" width="12.5703125" bestFit="1" customWidth="1"/>
    <col min="21" max="25" width="12.7109375" bestFit="1" customWidth="1"/>
    <col min="26" max="26" width="2.85546875" style="5" customWidth="1"/>
    <col min="27" max="27" width="22.42578125" style="5" bestFit="1" customWidth="1"/>
    <col min="28" max="29" width="5" bestFit="1" customWidth="1"/>
    <col min="30" max="30" width="8" bestFit="1" customWidth="1"/>
    <col min="31" max="43" width="5" bestFit="1" customWidth="1"/>
  </cols>
  <sheetData>
    <row r="1" spans="1:27" ht="21.75" thickBot="1" x14ac:dyDescent="0.3">
      <c r="B1" s="2" t="str">
        <f>+C2</f>
        <v>SEADRILL PARTNER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</row>
    <row r="2" spans="1:27" x14ac:dyDescent="0.25">
      <c r="B2" s="6" t="s">
        <v>0</v>
      </c>
      <c r="C2" s="7" t="s">
        <v>1</v>
      </c>
      <c r="D2" s="8" t="s">
        <v>2</v>
      </c>
      <c r="E2" s="9"/>
      <c r="F2" s="8" t="s">
        <v>3</v>
      </c>
      <c r="G2" s="9"/>
      <c r="H2" s="8" t="s">
        <v>4</v>
      </c>
      <c r="I2" s="10"/>
      <c r="J2" s="10"/>
      <c r="K2" s="9"/>
      <c r="L2" s="8" t="s">
        <v>5</v>
      </c>
      <c r="M2" s="10"/>
      <c r="N2" s="10"/>
      <c r="O2" s="9"/>
      <c r="P2" s="5" t="s">
        <v>6</v>
      </c>
      <c r="Q2" s="11">
        <f>+[1]Summary!B2</f>
        <v>42793</v>
      </c>
      <c r="R2" s="5"/>
      <c r="S2" s="5"/>
      <c r="T2" s="5"/>
      <c r="U2" s="5"/>
      <c r="V2" s="5"/>
      <c r="W2" s="5"/>
      <c r="X2" s="5"/>
      <c r="Y2" s="5"/>
    </row>
    <row r="3" spans="1:27" x14ac:dyDescent="0.25">
      <c r="B3" s="6" t="s">
        <v>7</v>
      </c>
      <c r="C3" s="12" t="e">
        <f>VLOOKUP(VLOOKUP(C2,[1]Model!$B:$G,6,0),[1]tables!$D:$E,2,0)</f>
        <v>#N/A</v>
      </c>
      <c r="D3" s="13" t="s">
        <v>8</v>
      </c>
      <c r="E3" s="14">
        <f>+F218</f>
        <v>9.9999999999999893</v>
      </c>
      <c r="F3" s="13" t="s">
        <v>8</v>
      </c>
      <c r="G3" s="15">
        <f>((G4-C5)/(G5-C5)*HLOOKUP($C$7,$D$7:$Y$164,A164,0))/M5</f>
        <v>66.34720104552386</v>
      </c>
      <c r="H3" s="16" t="str">
        <f>+B201</f>
        <v>P/E</v>
      </c>
      <c r="I3" s="17">
        <f>+S201</f>
        <v>1.4325199612133543</v>
      </c>
      <c r="J3" s="16" t="str">
        <f>+B204</f>
        <v>EV/NOPAT</v>
      </c>
      <c r="K3" s="17">
        <v>0.19</v>
      </c>
      <c r="L3" s="18" t="s">
        <v>9</v>
      </c>
      <c r="M3" s="19" t="e">
        <f>+VLOOKUP($C$4,[1]beta!$A:$J,8,0)</f>
        <v>#N/A</v>
      </c>
      <c r="N3" s="16" t="s">
        <v>10</v>
      </c>
      <c r="O3" s="20">
        <f>+VLOOKUP($C2,[1]Model!$B:$H,2,0)</f>
        <v>4462.4302479999997</v>
      </c>
      <c r="P3" s="5" t="s">
        <v>11</v>
      </c>
      <c r="Q3" s="21">
        <f>ROUNDDOWN(MIN(E3,G3),-1)</f>
        <v>0</v>
      </c>
      <c r="R3" s="22" t="e">
        <f>+(R108/M108)^(1/5)-1</f>
        <v>#DIV/0!</v>
      </c>
      <c r="S3" s="5"/>
      <c r="T3" s="5"/>
      <c r="U3" s="5"/>
      <c r="V3" s="5"/>
      <c r="W3" s="5"/>
      <c r="X3" s="5"/>
      <c r="Y3" s="5"/>
    </row>
    <row r="4" spans="1:27" x14ac:dyDescent="0.25">
      <c r="B4" s="6" t="s">
        <v>12</v>
      </c>
      <c r="C4" s="12" t="str">
        <f>+VLOOKUP(C2,[1]Model!$B:$O,14,0)</f>
        <v>Oil&amp;Gas</v>
      </c>
      <c r="D4" s="18" t="s">
        <v>13</v>
      </c>
      <c r="E4" s="23">
        <f>+F219</f>
        <v>5.23</v>
      </c>
      <c r="F4" s="18" t="s">
        <v>14</v>
      </c>
      <c r="G4" s="24">
        <v>0.1</v>
      </c>
      <c r="H4" s="16" t="str">
        <f>+B202</f>
        <v>P/BV</v>
      </c>
      <c r="I4" s="17">
        <f>+S202</f>
        <v>0.22895899685324686</v>
      </c>
      <c r="J4" s="16" t="str">
        <f>+B205</f>
        <v>EV/EBITDA</v>
      </c>
      <c r="K4" s="17">
        <f>+VLOOKUP(C2,[1]Dashboard!$B:$O,13,0)</f>
        <v>3.9014078055604116</v>
      </c>
      <c r="L4" s="18" t="s">
        <v>15</v>
      </c>
      <c r="M4" s="25">
        <f>+VLOOKUP(C2,[1]Model!$B:$H,5,0)*(1-Q109)</f>
        <v>843.7</v>
      </c>
      <c r="N4" s="16" t="s">
        <v>16</v>
      </c>
      <c r="O4" s="20">
        <f>+VLOOKUP(C2,[1]Model!$B:$J,8,0)</f>
        <v>480.22696800000006</v>
      </c>
      <c r="P4" s="26" t="s">
        <v>17</v>
      </c>
      <c r="Q4" s="5">
        <f ca="1">+VLOOKUP(Q2,'[1]BBG MACRO'!$U:$V,2,0)</f>
        <v>646.58000000000004</v>
      </c>
      <c r="R4" s="22">
        <f>+R122/R126</f>
        <v>3.1015297759970868</v>
      </c>
      <c r="S4" s="5"/>
      <c r="T4" s="5"/>
      <c r="U4" s="5"/>
      <c r="V4" s="5"/>
      <c r="W4" s="5"/>
      <c r="X4" s="5"/>
      <c r="Y4" s="5"/>
    </row>
    <row r="5" spans="1:27" ht="15.75" thickBot="1" x14ac:dyDescent="0.3">
      <c r="B5" s="6" t="s">
        <v>18</v>
      </c>
      <c r="C5" s="27">
        <v>0</v>
      </c>
      <c r="D5" s="28" t="s">
        <v>19</v>
      </c>
      <c r="E5" s="29">
        <f>+F220</f>
        <v>0.91204588910133633</v>
      </c>
      <c r="F5" s="28" t="s">
        <v>20</v>
      </c>
      <c r="G5" s="30">
        <v>0.1</v>
      </c>
      <c r="H5" s="31" t="str">
        <f>+B203</f>
        <v>EV/IC</v>
      </c>
      <c r="I5" s="17">
        <f>+S203</f>
        <v>79.391223383946141</v>
      </c>
      <c r="J5" s="31" t="s">
        <v>21</v>
      </c>
      <c r="K5" s="17">
        <f>+S206</f>
        <v>3.9014078055604116</v>
      </c>
      <c r="L5" s="28" t="s">
        <v>22</v>
      </c>
      <c r="M5" s="32">
        <v>91.82</v>
      </c>
      <c r="N5" s="31" t="s">
        <v>23</v>
      </c>
      <c r="O5" s="33">
        <f>+VLOOKUP($C2,[1]Model!$B:$H,4,0)</f>
        <v>2097.4</v>
      </c>
      <c r="P5" s="5"/>
      <c r="Q5" s="5"/>
      <c r="R5" s="5"/>
      <c r="S5" s="5"/>
      <c r="T5" s="5"/>
      <c r="U5" s="5"/>
      <c r="V5" s="5"/>
      <c r="W5" s="5"/>
      <c r="X5" s="5"/>
      <c r="Y5" s="5"/>
    </row>
    <row r="6" spans="1:27" ht="15.75" thickBot="1" x14ac:dyDescent="0.3">
      <c r="B6" s="6" t="s">
        <v>24</v>
      </c>
      <c r="C6" s="34" t="str">
        <f>+VLOOKUP(C2,'[1]BBG QUIMODEL PASTE'!$C:$OD,392,0)</f>
        <v>USD</v>
      </c>
      <c r="D6" s="35">
        <f t="shared" ref="D6:Y6" si="0">+DATE(D7,12,31)</f>
        <v>40543</v>
      </c>
      <c r="E6" s="35">
        <f t="shared" si="0"/>
        <v>40908</v>
      </c>
      <c r="F6" s="35">
        <f t="shared" si="0"/>
        <v>41274</v>
      </c>
      <c r="G6" s="35">
        <f t="shared" si="0"/>
        <v>41639</v>
      </c>
      <c r="H6" s="35">
        <f t="shared" si="0"/>
        <v>42004</v>
      </c>
      <c r="I6" s="35">
        <f t="shared" si="0"/>
        <v>42369</v>
      </c>
      <c r="J6" s="35"/>
      <c r="K6" s="35"/>
      <c r="L6" s="35"/>
      <c r="M6" s="35"/>
      <c r="N6" s="35">
        <f t="shared" si="0"/>
        <v>42369</v>
      </c>
      <c r="O6" s="35"/>
      <c r="P6" s="35"/>
      <c r="Q6" s="35"/>
      <c r="R6" s="35"/>
      <c r="S6" s="35">
        <f t="shared" si="0"/>
        <v>42735</v>
      </c>
      <c r="T6" s="35">
        <f t="shared" si="0"/>
        <v>43100</v>
      </c>
      <c r="U6" s="35">
        <f t="shared" si="0"/>
        <v>43465</v>
      </c>
      <c r="V6" s="35">
        <f t="shared" si="0"/>
        <v>43830</v>
      </c>
      <c r="W6" s="35">
        <f t="shared" si="0"/>
        <v>44196</v>
      </c>
      <c r="X6" s="35">
        <f t="shared" si="0"/>
        <v>44561</v>
      </c>
      <c r="Y6" s="35">
        <f t="shared" si="0"/>
        <v>44926</v>
      </c>
    </row>
    <row r="7" spans="1:27" ht="15.75" thickBot="1" x14ac:dyDescent="0.3">
      <c r="A7" s="1">
        <v>1</v>
      </c>
      <c r="B7" s="6" t="s">
        <v>25</v>
      </c>
      <c r="C7" s="7">
        <v>2016</v>
      </c>
      <c r="D7" s="36">
        <v>2010</v>
      </c>
      <c r="E7" s="36">
        <f>+D7+1</f>
        <v>2011</v>
      </c>
      <c r="F7" s="36">
        <f>+E7+1</f>
        <v>2012</v>
      </c>
      <c r="G7" s="36">
        <f>+F7+1</f>
        <v>2013</v>
      </c>
      <c r="H7" s="36">
        <f>+G7+1</f>
        <v>2014</v>
      </c>
      <c r="I7" s="36">
        <f>+H7+1</f>
        <v>2015</v>
      </c>
      <c r="J7" s="36" t="s">
        <v>26</v>
      </c>
      <c r="K7" s="36" t="s">
        <v>27</v>
      </c>
      <c r="L7" s="36" t="s">
        <v>28</v>
      </c>
      <c r="M7" s="36" t="s">
        <v>29</v>
      </c>
      <c r="N7" s="36">
        <v>2015</v>
      </c>
      <c r="O7" s="36" t="s">
        <v>30</v>
      </c>
      <c r="P7" s="36" t="s">
        <v>31</v>
      </c>
      <c r="Q7" s="36" t="s">
        <v>32</v>
      </c>
      <c r="R7" s="36" t="s">
        <v>33</v>
      </c>
      <c r="S7" s="36">
        <f>+C7</f>
        <v>2016</v>
      </c>
      <c r="T7" s="36">
        <f t="shared" ref="T7:Y7" si="1">+S7+1</f>
        <v>2017</v>
      </c>
      <c r="U7" s="36">
        <f t="shared" si="1"/>
        <v>2018</v>
      </c>
      <c r="V7" s="36">
        <f t="shared" si="1"/>
        <v>2019</v>
      </c>
      <c r="W7" s="36">
        <f t="shared" si="1"/>
        <v>2020</v>
      </c>
      <c r="X7" s="36">
        <f t="shared" si="1"/>
        <v>2021</v>
      </c>
      <c r="Y7" s="37">
        <f t="shared" si="1"/>
        <v>2022</v>
      </c>
    </row>
    <row r="8" spans="1:27" ht="21.75" thickBot="1" x14ac:dyDescent="0.3">
      <c r="A8" s="1">
        <f>1+A7</f>
        <v>2</v>
      </c>
      <c r="B8" s="2" t="s">
        <v>34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/>
      <c r="AA8" s="38" t="s">
        <v>35</v>
      </c>
    </row>
    <row r="9" spans="1:27" x14ac:dyDescent="0.25">
      <c r="A9" s="1">
        <f t="shared" ref="A9:A72" si="2">1+A8</f>
        <v>3</v>
      </c>
      <c r="B9" s="39" t="s">
        <v>36</v>
      </c>
      <c r="C9" s="40"/>
      <c r="D9" s="41">
        <f t="shared" ref="D9:I9" si="3">-D135</f>
        <v>0</v>
      </c>
      <c r="E9" s="41">
        <f t="shared" si="3"/>
        <v>0</v>
      </c>
      <c r="F9" s="41">
        <f t="shared" si="3"/>
        <v>0</v>
      </c>
      <c r="G9" s="41">
        <f t="shared" si="3"/>
        <v>0</v>
      </c>
      <c r="H9" s="41">
        <f t="shared" si="3"/>
        <v>0</v>
      </c>
      <c r="I9" s="41">
        <f t="shared" si="3"/>
        <v>0</v>
      </c>
      <c r="J9" s="42"/>
      <c r="K9" s="42"/>
      <c r="L9" s="42"/>
      <c r="M9" s="42"/>
      <c r="N9" s="41"/>
      <c r="O9" s="42"/>
      <c r="P9" s="42"/>
      <c r="Q9" s="42"/>
      <c r="R9" s="42"/>
      <c r="S9" s="43">
        <v>0</v>
      </c>
      <c r="T9" s="43">
        <f t="shared" ref="T9:Y12" si="4">+S9</f>
        <v>0</v>
      </c>
      <c r="U9" s="43">
        <f t="shared" si="4"/>
        <v>0</v>
      </c>
      <c r="V9" s="43">
        <f t="shared" si="4"/>
        <v>0</v>
      </c>
      <c r="W9" s="43">
        <f t="shared" si="4"/>
        <v>0</v>
      </c>
      <c r="X9" s="43">
        <f t="shared" si="4"/>
        <v>0</v>
      </c>
      <c r="Y9" s="43">
        <f t="shared" si="4"/>
        <v>0</v>
      </c>
      <c r="AA9" s="44" t="s">
        <v>37</v>
      </c>
    </row>
    <row r="10" spans="1:27" x14ac:dyDescent="0.25">
      <c r="A10" s="1">
        <f t="shared" si="2"/>
        <v>4</v>
      </c>
      <c r="B10" s="39" t="s">
        <v>38</v>
      </c>
      <c r="C10" s="40"/>
      <c r="D10" s="41">
        <f t="shared" ref="D10:I10" si="5">+D136</f>
        <v>0</v>
      </c>
      <c r="E10" s="41">
        <f t="shared" si="5"/>
        <v>0</v>
      </c>
      <c r="F10" s="41">
        <f t="shared" si="5"/>
        <v>0</v>
      </c>
      <c r="G10" s="41">
        <f t="shared" si="5"/>
        <v>0</v>
      </c>
      <c r="H10" s="41">
        <f t="shared" si="5"/>
        <v>0</v>
      </c>
      <c r="I10" s="41">
        <f t="shared" si="5"/>
        <v>0</v>
      </c>
      <c r="J10" s="42"/>
      <c r="K10" s="42"/>
      <c r="L10" s="42"/>
      <c r="M10" s="42"/>
      <c r="N10" s="41"/>
      <c r="O10" s="42"/>
      <c r="P10" s="42"/>
      <c r="Q10" s="42"/>
      <c r="R10" s="42"/>
      <c r="S10" s="43">
        <v>0</v>
      </c>
      <c r="T10" s="43">
        <f t="shared" si="4"/>
        <v>0</v>
      </c>
      <c r="U10" s="43">
        <f t="shared" si="4"/>
        <v>0</v>
      </c>
      <c r="V10" s="43">
        <f t="shared" si="4"/>
        <v>0</v>
      </c>
      <c r="W10" s="43">
        <f t="shared" si="4"/>
        <v>0</v>
      </c>
      <c r="X10" s="43">
        <f t="shared" si="4"/>
        <v>0</v>
      </c>
      <c r="Y10" s="43">
        <f t="shared" si="4"/>
        <v>0</v>
      </c>
      <c r="AA10" s="44" t="s">
        <v>39</v>
      </c>
    </row>
    <row r="11" spans="1:27" x14ac:dyDescent="0.25">
      <c r="A11" s="1">
        <f t="shared" si="2"/>
        <v>5</v>
      </c>
      <c r="B11" s="39" t="s">
        <v>40</v>
      </c>
      <c r="C11" s="40"/>
      <c r="D11" s="22" t="str">
        <f t="shared" ref="D11:I11" si="6">+D143</f>
        <v/>
      </c>
      <c r="E11" s="22">
        <f t="shared" si="6"/>
        <v>0</v>
      </c>
      <c r="F11" s="22">
        <f t="shared" si="6"/>
        <v>0</v>
      </c>
      <c r="G11" s="22">
        <f t="shared" si="6"/>
        <v>0</v>
      </c>
      <c r="H11" s="22">
        <f t="shared" si="6"/>
        <v>0</v>
      </c>
      <c r="I11" s="22">
        <f t="shared" si="6"/>
        <v>0</v>
      </c>
      <c r="J11" s="45"/>
      <c r="K11" s="45"/>
      <c r="L11" s="45"/>
      <c r="M11" s="45"/>
      <c r="N11" s="22"/>
      <c r="O11" s="45"/>
      <c r="P11" s="45"/>
      <c r="Q11" s="45"/>
      <c r="R11" s="45"/>
      <c r="S11" s="46">
        <f>+R11</f>
        <v>0</v>
      </c>
      <c r="T11" s="46">
        <f t="shared" si="4"/>
        <v>0</v>
      </c>
      <c r="U11" s="46">
        <f t="shared" si="4"/>
        <v>0</v>
      </c>
      <c r="V11" s="46">
        <f t="shared" si="4"/>
        <v>0</v>
      </c>
      <c r="W11" s="46">
        <f t="shared" si="4"/>
        <v>0</v>
      </c>
      <c r="X11" s="46">
        <f t="shared" si="4"/>
        <v>0</v>
      </c>
      <c r="Y11" s="46">
        <f t="shared" si="4"/>
        <v>0</v>
      </c>
      <c r="AA11" s="44" t="s">
        <v>41</v>
      </c>
    </row>
    <row r="12" spans="1:27" x14ac:dyDescent="0.25">
      <c r="A12" s="1">
        <f t="shared" si="2"/>
        <v>6</v>
      </c>
      <c r="B12" s="39" t="s">
        <v>42</v>
      </c>
      <c r="C12" s="40"/>
      <c r="D12" s="22">
        <f t="shared" ref="D12:I12" si="7">+IF(ISERROR(-D104/D122),0,-D104/D122)</f>
        <v>0</v>
      </c>
      <c r="E12" s="22">
        <f t="shared" si="7"/>
        <v>6.1080332409972307E-2</v>
      </c>
      <c r="F12" s="22">
        <f t="shared" si="7"/>
        <v>4.8420029168692265E-2</v>
      </c>
      <c r="G12" s="22">
        <f t="shared" si="7"/>
        <v>1.6638297872340425E-2</v>
      </c>
      <c r="H12" s="22">
        <f t="shared" si="7"/>
        <v>7.4300111982082861E-2</v>
      </c>
      <c r="I12" s="22">
        <f t="shared" si="7"/>
        <v>6.6328125000000002E-2</v>
      </c>
      <c r="J12" s="45"/>
      <c r="K12" s="45"/>
      <c r="L12" s="45"/>
      <c r="M12" s="45"/>
      <c r="N12" s="22"/>
      <c r="O12" s="45"/>
      <c r="P12" s="45"/>
      <c r="Q12" s="45"/>
      <c r="R12" s="45"/>
      <c r="S12" s="46">
        <f t="shared" ref="S12:Y19" si="8">+R12</f>
        <v>0</v>
      </c>
      <c r="T12" s="46">
        <f t="shared" si="4"/>
        <v>0</v>
      </c>
      <c r="U12" s="46">
        <f t="shared" si="4"/>
        <v>0</v>
      </c>
      <c r="V12" s="46">
        <f t="shared" si="4"/>
        <v>0</v>
      </c>
      <c r="W12" s="46">
        <f t="shared" si="4"/>
        <v>0</v>
      </c>
      <c r="X12" s="46">
        <f t="shared" si="4"/>
        <v>0</v>
      </c>
      <c r="Y12" s="46">
        <f t="shared" si="4"/>
        <v>0</v>
      </c>
      <c r="AA12" s="44" t="s">
        <v>43</v>
      </c>
    </row>
    <row r="13" spans="1:27" s="51" customFormat="1" hidden="1" x14ac:dyDescent="0.25">
      <c r="A13" s="1">
        <f t="shared" si="2"/>
        <v>7</v>
      </c>
      <c r="B13" s="47" t="s">
        <v>44</v>
      </c>
      <c r="C13" s="48"/>
      <c r="D13" s="49">
        <f t="shared" ref="D13:I13" si="9">+D14+D15-D16</f>
        <v>0</v>
      </c>
      <c r="E13" s="49">
        <f t="shared" si="9"/>
        <v>0</v>
      </c>
      <c r="F13" s="49">
        <f t="shared" si="9"/>
        <v>0</v>
      </c>
      <c r="G13" s="49">
        <f t="shared" si="9"/>
        <v>0</v>
      </c>
      <c r="H13" s="49">
        <f t="shared" si="9"/>
        <v>0</v>
      </c>
      <c r="I13" s="49">
        <f t="shared" si="9"/>
        <v>0</v>
      </c>
      <c r="J13" s="50"/>
      <c r="K13" s="50"/>
      <c r="L13" s="50"/>
      <c r="M13" s="50"/>
      <c r="N13" s="49"/>
      <c r="O13" s="50"/>
      <c r="P13" s="50"/>
      <c r="Q13" s="50"/>
      <c r="R13" s="50"/>
      <c r="S13" s="49">
        <f t="shared" si="8"/>
        <v>0</v>
      </c>
      <c r="T13" s="49">
        <f t="shared" ref="T13:Y13" si="10">+T14+T15-T16</f>
        <v>0</v>
      </c>
      <c r="U13" s="49">
        <f t="shared" si="10"/>
        <v>0</v>
      </c>
      <c r="V13" s="49">
        <f t="shared" si="10"/>
        <v>0</v>
      </c>
      <c r="W13" s="49">
        <f t="shared" si="10"/>
        <v>0</v>
      </c>
      <c r="X13" s="49">
        <f t="shared" si="10"/>
        <v>0</v>
      </c>
      <c r="Y13" s="49">
        <f t="shared" si="10"/>
        <v>0</v>
      </c>
      <c r="Z13" s="41"/>
      <c r="AA13" s="44" t="s">
        <v>45</v>
      </c>
    </row>
    <row r="14" spans="1:27" hidden="1" x14ac:dyDescent="0.25">
      <c r="A14" s="1">
        <f t="shared" si="2"/>
        <v>8</v>
      </c>
      <c r="B14" s="52" t="s">
        <v>46</v>
      </c>
      <c r="C14" s="40"/>
      <c r="D14" s="53">
        <f t="shared" ref="D14:I14" si="11">+IF(ISERROR(D114/D97*360),0,D114/D97*360)</f>
        <v>0</v>
      </c>
      <c r="E14" s="53">
        <f t="shared" si="11"/>
        <v>0</v>
      </c>
      <c r="F14" s="53">
        <f t="shared" si="11"/>
        <v>0</v>
      </c>
      <c r="G14" s="53">
        <f t="shared" si="11"/>
        <v>0</v>
      </c>
      <c r="H14" s="53">
        <f t="shared" si="11"/>
        <v>0</v>
      </c>
      <c r="I14" s="53">
        <f t="shared" si="11"/>
        <v>0</v>
      </c>
      <c r="J14" s="54"/>
      <c r="K14" s="54"/>
      <c r="L14" s="54"/>
      <c r="M14" s="54"/>
      <c r="N14" s="53"/>
      <c r="O14" s="54"/>
      <c r="P14" s="54"/>
      <c r="Q14" s="54"/>
      <c r="R14" s="54"/>
      <c r="S14" s="43">
        <f t="shared" si="8"/>
        <v>0</v>
      </c>
      <c r="T14" s="43">
        <f t="shared" si="8"/>
        <v>0</v>
      </c>
      <c r="U14" s="43">
        <f t="shared" si="8"/>
        <v>0</v>
      </c>
      <c r="V14" s="43">
        <f t="shared" si="8"/>
        <v>0</v>
      </c>
      <c r="W14" s="43">
        <f t="shared" si="8"/>
        <v>0</v>
      </c>
      <c r="X14" s="43">
        <f t="shared" si="8"/>
        <v>0</v>
      </c>
      <c r="Y14" s="43">
        <f t="shared" si="8"/>
        <v>0</v>
      </c>
      <c r="AA14" s="55" t="s">
        <v>44</v>
      </c>
    </row>
    <row r="15" spans="1:27" s="51" customFormat="1" hidden="1" x14ac:dyDescent="0.25">
      <c r="A15" s="1">
        <f t="shared" si="2"/>
        <v>9</v>
      </c>
      <c r="B15" s="52" t="s">
        <v>47</v>
      </c>
      <c r="C15" s="48"/>
      <c r="D15" s="53">
        <f t="shared" ref="D15:I15" si="12">+IF(ISERROR(-D115/D98*360),0,-D115/D98*360)</f>
        <v>0</v>
      </c>
      <c r="E15" s="53">
        <f t="shared" si="12"/>
        <v>0</v>
      </c>
      <c r="F15" s="53">
        <f t="shared" si="12"/>
        <v>0</v>
      </c>
      <c r="G15" s="53">
        <f t="shared" si="12"/>
        <v>0</v>
      </c>
      <c r="H15" s="53">
        <f t="shared" si="12"/>
        <v>0</v>
      </c>
      <c r="I15" s="53">
        <f t="shared" si="12"/>
        <v>0</v>
      </c>
      <c r="J15" s="54"/>
      <c r="K15" s="54"/>
      <c r="L15" s="54"/>
      <c r="M15" s="54"/>
      <c r="N15" s="53"/>
      <c r="O15" s="54"/>
      <c r="P15" s="54"/>
      <c r="Q15" s="54"/>
      <c r="R15" s="54"/>
      <c r="S15" s="43">
        <f t="shared" si="8"/>
        <v>0</v>
      </c>
      <c r="T15" s="43">
        <f t="shared" si="8"/>
        <v>0</v>
      </c>
      <c r="U15" s="43">
        <f t="shared" si="8"/>
        <v>0</v>
      </c>
      <c r="V15" s="43">
        <f t="shared" si="8"/>
        <v>0</v>
      </c>
      <c r="W15" s="43">
        <f t="shared" si="8"/>
        <v>0</v>
      </c>
      <c r="X15" s="43">
        <f t="shared" si="8"/>
        <v>0</v>
      </c>
      <c r="Y15" s="43">
        <f t="shared" si="8"/>
        <v>0</v>
      </c>
      <c r="Z15" s="41"/>
      <c r="AA15" s="44" t="s">
        <v>48</v>
      </c>
    </row>
    <row r="16" spans="1:27" s="51" customFormat="1" hidden="1" x14ac:dyDescent="0.25">
      <c r="A16" s="1">
        <f t="shared" si="2"/>
        <v>10</v>
      </c>
      <c r="B16" s="52" t="s">
        <v>49</v>
      </c>
      <c r="C16" s="48"/>
      <c r="D16" s="53">
        <f t="shared" ref="D16:I16" si="13">+IF(ISERROR(-D121/D98*360),0,-D121/D98*360)</f>
        <v>0</v>
      </c>
      <c r="E16" s="53">
        <f t="shared" si="13"/>
        <v>0</v>
      </c>
      <c r="F16" s="53">
        <f t="shared" si="13"/>
        <v>0</v>
      </c>
      <c r="G16" s="53">
        <f t="shared" si="13"/>
        <v>0</v>
      </c>
      <c r="H16" s="53">
        <f t="shared" si="13"/>
        <v>0</v>
      </c>
      <c r="I16" s="53">
        <f t="shared" si="13"/>
        <v>0</v>
      </c>
      <c r="J16" s="54"/>
      <c r="K16" s="54"/>
      <c r="L16" s="54"/>
      <c r="M16" s="54"/>
      <c r="N16" s="53"/>
      <c r="O16" s="54"/>
      <c r="P16" s="54"/>
      <c r="Q16" s="54"/>
      <c r="R16" s="54"/>
      <c r="S16" s="43">
        <f t="shared" si="8"/>
        <v>0</v>
      </c>
      <c r="T16" s="43">
        <f t="shared" si="8"/>
        <v>0</v>
      </c>
      <c r="U16" s="43">
        <f t="shared" si="8"/>
        <v>0</v>
      </c>
      <c r="V16" s="43">
        <f t="shared" si="8"/>
        <v>0</v>
      </c>
      <c r="W16" s="43">
        <f t="shared" si="8"/>
        <v>0</v>
      </c>
      <c r="X16" s="43">
        <f t="shared" si="8"/>
        <v>0</v>
      </c>
      <c r="Y16" s="43">
        <f t="shared" si="8"/>
        <v>0</v>
      </c>
      <c r="Z16" s="41"/>
      <c r="AA16" s="44" t="s">
        <v>38</v>
      </c>
    </row>
    <row r="17" spans="1:30" x14ac:dyDescent="0.25">
      <c r="A17" s="1">
        <f t="shared" si="2"/>
        <v>11</v>
      </c>
      <c r="B17" s="39" t="s">
        <v>50</v>
      </c>
      <c r="C17" s="40"/>
      <c r="D17" s="56" t="str">
        <f t="shared" ref="D17:I17" si="14">+D141</f>
        <v/>
      </c>
      <c r="E17" s="56">
        <f t="shared" si="14"/>
        <v>0.4874060980998674</v>
      </c>
      <c r="F17" s="56">
        <f t="shared" si="14"/>
        <v>0.52610221539811364</v>
      </c>
      <c r="G17" s="56">
        <f t="shared" si="14"/>
        <v>0.54176454007328756</v>
      </c>
      <c r="H17" s="56">
        <f t="shared" si="14"/>
        <v>0.54208252644123345</v>
      </c>
      <c r="I17" s="56">
        <f t="shared" si="14"/>
        <v>0.51556040422599914</v>
      </c>
      <c r="J17" s="57"/>
      <c r="K17" s="57"/>
      <c r="L17" s="57"/>
      <c r="M17" s="57"/>
      <c r="N17" s="56"/>
      <c r="O17" s="57"/>
      <c r="P17" s="57"/>
      <c r="Q17" s="57"/>
      <c r="R17" s="57"/>
      <c r="S17" s="58">
        <v>0.57999999999999996</v>
      </c>
      <c r="T17" s="59">
        <f>-T100/T97</f>
        <v>0.659469599662863</v>
      </c>
      <c r="U17" s="59">
        <f>-U100/U97</f>
        <v>0.65948483502221189</v>
      </c>
      <c r="V17" s="59">
        <f>-V100/V97</f>
        <v>0.6077171708715905</v>
      </c>
      <c r="W17" s="59">
        <f>-W100/W97</f>
        <v>0.56097272548423871</v>
      </c>
      <c r="X17" s="59">
        <f>-X100/X97</f>
        <v>0.54820816491981461</v>
      </c>
      <c r="Y17" s="58">
        <v>0.53544360435539029</v>
      </c>
      <c r="AA17" s="44" t="s">
        <v>51</v>
      </c>
    </row>
    <row r="18" spans="1:30" x14ac:dyDescent="0.25">
      <c r="A18" s="1">
        <f t="shared" si="2"/>
        <v>12</v>
      </c>
      <c r="B18" s="39" t="s">
        <v>39</v>
      </c>
      <c r="C18" s="40"/>
      <c r="D18" s="41">
        <f t="shared" ref="D18:I18" si="15">-D133</f>
        <v>0</v>
      </c>
      <c r="E18" s="41">
        <f t="shared" si="15"/>
        <v>594.5</v>
      </c>
      <c r="F18" s="41">
        <f t="shared" si="15"/>
        <v>283.5</v>
      </c>
      <c r="G18" s="41">
        <f t="shared" si="15"/>
        <v>159.30000000000001</v>
      </c>
      <c r="H18" s="41">
        <f t="shared" si="15"/>
        <v>31.6</v>
      </c>
      <c r="I18" s="41">
        <f t="shared" si="15"/>
        <v>18.600000000000001</v>
      </c>
      <c r="J18" s="42"/>
      <c r="K18" s="42"/>
      <c r="L18" s="42"/>
      <c r="M18" s="42"/>
      <c r="N18" s="41"/>
      <c r="O18" s="42"/>
      <c r="P18" s="42"/>
      <c r="Q18" s="42"/>
      <c r="R18" s="42"/>
      <c r="S18" s="60">
        <v>288</v>
      </c>
      <c r="T18" s="60">
        <f t="shared" ref="T18:Y18" si="16">+S18</f>
        <v>288</v>
      </c>
      <c r="U18" s="60">
        <f t="shared" si="16"/>
        <v>288</v>
      </c>
      <c r="V18" s="60">
        <f t="shared" si="16"/>
        <v>288</v>
      </c>
      <c r="W18" s="60">
        <f t="shared" si="16"/>
        <v>288</v>
      </c>
      <c r="X18" s="60">
        <f t="shared" si="16"/>
        <v>288</v>
      </c>
      <c r="Y18" s="60">
        <f t="shared" si="16"/>
        <v>288</v>
      </c>
      <c r="AA18" s="44"/>
    </row>
    <row r="19" spans="1:30" ht="15.75" thickBot="1" x14ac:dyDescent="0.3">
      <c r="A19" s="1">
        <f t="shared" si="2"/>
        <v>13</v>
      </c>
      <c r="B19" s="39" t="s">
        <v>52</v>
      </c>
      <c r="C19" s="40"/>
      <c r="D19" s="56" t="str">
        <f t="shared" ref="D19:I19" si="17">+D140</f>
        <v/>
      </c>
      <c r="E19" s="56">
        <f t="shared" si="17"/>
        <v>1</v>
      </c>
      <c r="F19" s="56">
        <f t="shared" si="17"/>
        <v>1</v>
      </c>
      <c r="G19" s="56">
        <f t="shared" si="17"/>
        <v>1</v>
      </c>
      <c r="H19" s="56">
        <f t="shared" si="17"/>
        <v>1</v>
      </c>
      <c r="I19" s="56">
        <f t="shared" si="17"/>
        <v>1</v>
      </c>
      <c r="J19" s="57"/>
      <c r="K19" s="57"/>
      <c r="L19" s="57"/>
      <c r="M19" s="57"/>
      <c r="N19" s="56"/>
      <c r="O19" s="57"/>
      <c r="P19" s="57"/>
      <c r="Q19" s="57"/>
      <c r="R19" s="57"/>
      <c r="S19" s="46">
        <f t="shared" si="8"/>
        <v>0</v>
      </c>
      <c r="T19" s="46">
        <f t="shared" si="8"/>
        <v>0</v>
      </c>
      <c r="U19" s="46">
        <f t="shared" si="8"/>
        <v>0</v>
      </c>
      <c r="V19" s="46">
        <f t="shared" si="8"/>
        <v>0</v>
      </c>
      <c r="W19" s="46">
        <f t="shared" si="8"/>
        <v>0</v>
      </c>
      <c r="X19" s="46">
        <f t="shared" si="8"/>
        <v>0</v>
      </c>
      <c r="Y19" s="46">
        <f t="shared" si="8"/>
        <v>0</v>
      </c>
      <c r="AA19" s="44"/>
      <c r="AD19" s="61"/>
    </row>
    <row r="20" spans="1:30" ht="15.75" hidden="1" thickBot="1" x14ac:dyDescent="0.3">
      <c r="A20" s="1">
        <f t="shared" si="2"/>
        <v>14</v>
      </c>
      <c r="B20" s="39"/>
      <c r="C20" s="40"/>
      <c r="D20" s="56"/>
      <c r="E20" s="56"/>
      <c r="F20" s="56"/>
      <c r="G20" s="56"/>
      <c r="H20" s="41"/>
      <c r="I20" s="41"/>
      <c r="J20" s="57"/>
      <c r="K20" s="57"/>
      <c r="L20" s="57"/>
      <c r="M20" s="57"/>
      <c r="N20" s="56"/>
      <c r="O20" s="57"/>
      <c r="P20" s="42"/>
      <c r="Q20" s="42"/>
      <c r="R20" s="42"/>
      <c r="S20" s="43"/>
      <c r="T20" s="43"/>
      <c r="U20" s="43"/>
      <c r="V20" s="43"/>
      <c r="W20" s="43"/>
      <c r="X20" s="43"/>
      <c r="Y20" s="43"/>
      <c r="AA20" s="44"/>
    </row>
    <row r="21" spans="1:30" ht="15.75" hidden="1" thickBot="1" x14ac:dyDescent="0.3">
      <c r="A21" s="1">
        <f t="shared" si="2"/>
        <v>15</v>
      </c>
      <c r="B21" s="39"/>
      <c r="C21" s="40"/>
      <c r="D21" s="56"/>
      <c r="E21" s="56"/>
      <c r="F21" s="56"/>
      <c r="G21" s="56"/>
      <c r="H21" s="53"/>
      <c r="I21" s="53"/>
      <c r="J21" s="57"/>
      <c r="K21" s="57"/>
      <c r="L21" s="57"/>
      <c r="M21" s="57"/>
      <c r="N21" s="56"/>
      <c r="O21" s="57"/>
      <c r="P21" s="54"/>
      <c r="Q21" s="54"/>
      <c r="R21" s="54"/>
      <c r="S21" s="43"/>
      <c r="T21" s="43"/>
      <c r="U21" s="43"/>
      <c r="V21" s="43"/>
      <c r="W21" s="43"/>
      <c r="X21" s="43"/>
      <c r="Y21" s="43"/>
      <c r="AA21" s="44"/>
    </row>
    <row r="22" spans="1:30" ht="15.75" hidden="1" thickBot="1" x14ac:dyDescent="0.3">
      <c r="A22" s="1">
        <f t="shared" si="2"/>
        <v>16</v>
      </c>
      <c r="B22" s="39"/>
      <c r="C22" s="40"/>
      <c r="D22" s="56"/>
      <c r="E22" s="56"/>
      <c r="F22" s="56"/>
      <c r="G22" s="56"/>
      <c r="H22" s="62"/>
      <c r="I22" s="62"/>
      <c r="J22" s="57"/>
      <c r="K22" s="57"/>
      <c r="L22" s="57"/>
      <c r="M22" s="57"/>
      <c r="N22" s="56"/>
      <c r="O22" s="57"/>
      <c r="P22" s="63"/>
      <c r="Q22" s="63"/>
      <c r="R22" s="63"/>
      <c r="S22" s="46"/>
      <c r="T22" s="46"/>
      <c r="U22" s="46"/>
      <c r="V22" s="46"/>
      <c r="W22" s="46"/>
      <c r="X22" s="46"/>
      <c r="Y22" s="46"/>
      <c r="AA22" s="44"/>
    </row>
    <row r="23" spans="1:30" ht="21.75" collapsed="1" thickBot="1" x14ac:dyDescent="0.3">
      <c r="A23" s="1">
        <f t="shared" si="2"/>
        <v>17</v>
      </c>
      <c r="B23" s="2" t="s">
        <v>53</v>
      </c>
      <c r="C23" s="3"/>
      <c r="D23" s="3"/>
      <c r="E23" s="3"/>
      <c r="F23" s="3"/>
      <c r="G23" s="3"/>
      <c r="H23" s="3"/>
      <c r="I23" s="3"/>
      <c r="J23" s="64"/>
      <c r="K23" s="64"/>
      <c r="L23" s="64"/>
      <c r="M23" s="64"/>
      <c r="N23" s="3"/>
      <c r="O23" s="64"/>
      <c r="P23" s="64"/>
      <c r="Q23" s="64"/>
      <c r="R23" s="64"/>
      <c r="S23" s="3"/>
      <c r="T23" s="3"/>
      <c r="U23" s="3"/>
      <c r="V23" s="3"/>
      <c r="W23" s="3"/>
      <c r="X23" s="3"/>
      <c r="Y23" s="4"/>
      <c r="AA23" s="65" t="s">
        <v>54</v>
      </c>
    </row>
    <row r="24" spans="1:30" ht="15.75" hidden="1" outlineLevel="1" thickBot="1" x14ac:dyDescent="0.3">
      <c r="A24" s="1">
        <f t="shared" si="2"/>
        <v>18</v>
      </c>
      <c r="B24" s="39"/>
      <c r="C24" s="48"/>
      <c r="D24" s="53"/>
      <c r="E24" s="53"/>
      <c r="F24" s="53"/>
      <c r="G24" s="53"/>
      <c r="H24" s="53"/>
      <c r="I24" s="53"/>
      <c r="J24" s="54"/>
      <c r="K24" s="54"/>
      <c r="L24" s="54"/>
      <c r="M24" s="54"/>
      <c r="N24" s="53"/>
      <c r="O24" s="54"/>
      <c r="P24" s="54"/>
      <c r="Q24" s="54"/>
      <c r="R24" s="54"/>
      <c r="S24" s="53"/>
      <c r="T24" s="66"/>
      <c r="U24" s="66"/>
      <c r="V24" s="66"/>
      <c r="W24" s="66"/>
      <c r="X24" s="66"/>
      <c r="Y24" s="66"/>
      <c r="AA24" s="44" t="s">
        <v>55</v>
      </c>
    </row>
    <row r="25" spans="1:30" ht="15.75" hidden="1" outlineLevel="1" thickBot="1" x14ac:dyDescent="0.3">
      <c r="A25" s="1">
        <f t="shared" si="2"/>
        <v>19</v>
      </c>
      <c r="B25" s="39"/>
      <c r="C25" s="48"/>
      <c r="D25" s="53"/>
      <c r="E25" s="53"/>
      <c r="F25" s="53"/>
      <c r="G25" s="53"/>
      <c r="H25" s="53"/>
      <c r="I25" s="53"/>
      <c r="J25" s="54"/>
      <c r="K25" s="54"/>
      <c r="L25" s="54"/>
      <c r="M25" s="54"/>
      <c r="N25" s="53"/>
      <c r="O25" s="54"/>
      <c r="P25" s="54"/>
      <c r="Q25" s="54"/>
      <c r="R25" s="54"/>
      <c r="S25" s="53"/>
      <c r="T25" s="66"/>
      <c r="U25" s="66"/>
      <c r="V25" s="66"/>
      <c r="W25" s="66"/>
      <c r="X25" s="66"/>
      <c r="Y25" s="66"/>
      <c r="AA25" s="44"/>
    </row>
    <row r="26" spans="1:30" s="73" customFormat="1" ht="15.75" hidden="1" outlineLevel="1" thickBot="1" x14ac:dyDescent="0.3">
      <c r="A26" s="1">
        <f t="shared" si="2"/>
        <v>20</v>
      </c>
      <c r="B26" s="39"/>
      <c r="C26" s="67"/>
      <c r="D26" s="68"/>
      <c r="E26" s="68"/>
      <c r="F26" s="68"/>
      <c r="G26" s="68"/>
      <c r="H26" s="68"/>
      <c r="I26" s="68"/>
      <c r="J26" s="69"/>
      <c r="K26" s="69"/>
      <c r="L26" s="69"/>
      <c r="M26" s="69"/>
      <c r="N26" s="68"/>
      <c r="O26" s="69"/>
      <c r="P26" s="69"/>
      <c r="Q26" s="69"/>
      <c r="R26" s="69"/>
      <c r="S26" s="70"/>
      <c r="T26" s="70"/>
      <c r="U26" s="70"/>
      <c r="V26" s="71"/>
      <c r="W26" s="71"/>
      <c r="X26" s="71"/>
      <c r="Y26" s="70"/>
      <c r="Z26" s="68"/>
      <c r="AA26" s="72"/>
    </row>
    <row r="27" spans="1:30" ht="15.75" hidden="1" outlineLevel="1" thickBot="1" x14ac:dyDescent="0.3">
      <c r="A27" s="1">
        <f t="shared" si="2"/>
        <v>21</v>
      </c>
      <c r="B27" s="39"/>
      <c r="C27" s="48"/>
      <c r="D27" s="53"/>
      <c r="E27" s="53"/>
      <c r="F27" s="53"/>
      <c r="G27" s="53"/>
      <c r="H27" s="53"/>
      <c r="I27" s="53"/>
      <c r="J27" s="54"/>
      <c r="K27" s="54"/>
      <c r="L27" s="54"/>
      <c r="M27" s="54"/>
      <c r="N27" s="53"/>
      <c r="O27" s="54"/>
      <c r="P27" s="54"/>
      <c r="Q27" s="54"/>
      <c r="R27" s="54"/>
      <c r="S27" s="53"/>
      <c r="T27" s="43"/>
      <c r="U27" s="43"/>
      <c r="V27" s="43"/>
      <c r="W27" s="43"/>
      <c r="X27" s="43"/>
      <c r="Y27" s="43"/>
      <c r="AA27" s="44"/>
    </row>
    <row r="28" spans="1:30" ht="15.75" hidden="1" outlineLevel="1" thickBot="1" x14ac:dyDescent="0.3">
      <c r="A28" s="1">
        <f t="shared" si="2"/>
        <v>22</v>
      </c>
      <c r="B28" s="39"/>
      <c r="C28" s="48"/>
      <c r="D28" s="22"/>
      <c r="E28" s="22"/>
      <c r="F28" s="22"/>
      <c r="G28" s="22"/>
      <c r="H28" s="22"/>
      <c r="I28" s="22"/>
      <c r="J28" s="45"/>
      <c r="K28" s="45"/>
      <c r="L28" s="45"/>
      <c r="M28" s="45"/>
      <c r="N28" s="22"/>
      <c r="O28" s="45"/>
      <c r="P28" s="45"/>
      <c r="Q28" s="45"/>
      <c r="R28" s="45"/>
      <c r="S28" s="22"/>
      <c r="T28" s="74"/>
      <c r="U28" s="74"/>
      <c r="V28" s="74"/>
      <c r="W28" s="74"/>
      <c r="X28" s="74"/>
      <c r="Y28" s="46"/>
      <c r="AA28" s="44" t="s">
        <v>56</v>
      </c>
    </row>
    <row r="29" spans="1:30" ht="15.75" hidden="1" outlineLevel="1" thickBot="1" x14ac:dyDescent="0.3">
      <c r="A29" s="1">
        <f t="shared" si="2"/>
        <v>23</v>
      </c>
      <c r="B29" s="75"/>
      <c r="C29" s="76"/>
      <c r="D29" s="77"/>
      <c r="E29" s="77"/>
      <c r="F29" s="77"/>
      <c r="G29" s="77"/>
      <c r="H29" s="77"/>
      <c r="I29" s="77"/>
      <c r="J29" s="78"/>
      <c r="K29" s="78"/>
      <c r="L29" s="78"/>
      <c r="M29" s="78"/>
      <c r="N29" s="77"/>
      <c r="O29" s="78"/>
      <c r="P29" s="78"/>
      <c r="Q29" s="78"/>
      <c r="R29" s="78"/>
      <c r="S29" s="79"/>
      <c r="T29" s="79"/>
      <c r="U29" s="79"/>
      <c r="V29" s="80"/>
      <c r="W29" s="80"/>
      <c r="X29" s="80"/>
      <c r="Y29" s="79"/>
      <c r="AA29" s="44"/>
    </row>
    <row r="30" spans="1:30" ht="15.75" hidden="1" outlineLevel="1" thickBot="1" x14ac:dyDescent="0.3">
      <c r="A30" s="1">
        <f t="shared" si="2"/>
        <v>24</v>
      </c>
      <c r="B30" s="75"/>
      <c r="C30" s="76"/>
      <c r="D30" s="77"/>
      <c r="E30" s="77"/>
      <c r="F30" s="77"/>
      <c r="G30" s="77"/>
      <c r="H30" s="77"/>
      <c r="I30" s="77"/>
      <c r="J30" s="78"/>
      <c r="K30" s="78"/>
      <c r="L30" s="78"/>
      <c r="M30" s="78"/>
      <c r="N30" s="77"/>
      <c r="O30" s="78"/>
      <c r="P30" s="78"/>
      <c r="Q30" s="78"/>
      <c r="R30" s="78"/>
      <c r="S30" s="79"/>
      <c r="T30" s="79"/>
      <c r="U30" s="79"/>
      <c r="V30" s="80"/>
      <c r="W30" s="80"/>
      <c r="X30" s="80"/>
      <c r="Y30" s="79"/>
      <c r="AA30" s="44"/>
    </row>
    <row r="31" spans="1:30" ht="15.75" hidden="1" outlineLevel="1" thickBot="1" x14ac:dyDescent="0.3">
      <c r="A31" s="1">
        <f t="shared" si="2"/>
        <v>25</v>
      </c>
      <c r="B31" s="75"/>
      <c r="C31" s="76"/>
      <c r="D31" s="77"/>
      <c r="E31" s="77"/>
      <c r="F31" s="77"/>
      <c r="G31" s="77"/>
      <c r="H31" s="77"/>
      <c r="I31" s="77"/>
      <c r="J31" s="78"/>
      <c r="K31" s="78"/>
      <c r="L31" s="78"/>
      <c r="M31" s="78"/>
      <c r="N31" s="77"/>
      <c r="O31" s="78"/>
      <c r="P31" s="78"/>
      <c r="Q31" s="78"/>
      <c r="R31" s="78"/>
      <c r="S31" s="79"/>
      <c r="T31" s="79"/>
      <c r="U31" s="79"/>
      <c r="V31" s="80"/>
      <c r="W31" s="80"/>
      <c r="X31" s="80"/>
      <c r="Y31" s="79"/>
      <c r="AA31" s="44"/>
    </row>
    <row r="32" spans="1:30" ht="15.75" hidden="1" outlineLevel="1" thickBot="1" x14ac:dyDescent="0.3">
      <c r="A32" s="1">
        <f t="shared" si="2"/>
        <v>26</v>
      </c>
      <c r="B32" s="75"/>
      <c r="C32" s="76"/>
      <c r="D32" s="77"/>
      <c r="E32" s="77"/>
      <c r="F32" s="77"/>
      <c r="G32" s="77"/>
      <c r="H32" s="77"/>
      <c r="I32" s="77"/>
      <c r="J32" s="78"/>
      <c r="K32" s="78"/>
      <c r="L32" s="78"/>
      <c r="M32" s="78"/>
      <c r="N32" s="77"/>
      <c r="O32" s="78"/>
      <c r="P32" s="78"/>
      <c r="Q32" s="78"/>
      <c r="R32" s="78"/>
      <c r="S32" s="79"/>
      <c r="T32" s="79"/>
      <c r="U32" s="79"/>
      <c r="V32" s="80"/>
      <c r="W32" s="80"/>
      <c r="X32" s="80"/>
      <c r="Y32" s="79"/>
      <c r="AA32" s="44"/>
    </row>
    <row r="33" spans="1:27" ht="15.75" hidden="1" outlineLevel="1" thickBot="1" x14ac:dyDescent="0.3">
      <c r="A33" s="1">
        <f t="shared" si="2"/>
        <v>27</v>
      </c>
      <c r="B33" s="75"/>
      <c r="C33" s="76"/>
      <c r="D33" s="77"/>
      <c r="E33" s="77"/>
      <c r="F33" s="77"/>
      <c r="G33" s="77"/>
      <c r="H33" s="77"/>
      <c r="I33" s="77"/>
      <c r="J33" s="78"/>
      <c r="K33" s="78"/>
      <c r="L33" s="78"/>
      <c r="M33" s="78"/>
      <c r="N33" s="77"/>
      <c r="O33" s="78"/>
      <c r="P33" s="78"/>
      <c r="Q33" s="78"/>
      <c r="R33" s="78"/>
      <c r="S33" s="79"/>
      <c r="T33" s="79"/>
      <c r="U33" s="79"/>
      <c r="V33" s="80"/>
      <c r="W33" s="80"/>
      <c r="X33" s="80"/>
      <c r="Y33" s="79"/>
      <c r="AA33" s="44"/>
    </row>
    <row r="34" spans="1:27" ht="15.75" hidden="1" outlineLevel="1" thickBot="1" x14ac:dyDescent="0.3">
      <c r="A34" s="1">
        <f t="shared" si="2"/>
        <v>28</v>
      </c>
      <c r="B34" s="75"/>
      <c r="C34" s="76"/>
      <c r="D34" s="77"/>
      <c r="E34" s="77"/>
      <c r="F34" s="77"/>
      <c r="G34" s="77"/>
      <c r="H34" s="77"/>
      <c r="I34" s="77"/>
      <c r="J34" s="78"/>
      <c r="K34" s="78"/>
      <c r="L34" s="78"/>
      <c r="M34" s="78"/>
      <c r="N34" s="77"/>
      <c r="O34" s="78"/>
      <c r="P34" s="78"/>
      <c r="Q34" s="78"/>
      <c r="R34" s="78"/>
      <c r="S34" s="79"/>
      <c r="T34" s="79"/>
      <c r="U34" s="79"/>
      <c r="V34" s="80"/>
      <c r="W34" s="80"/>
      <c r="X34" s="80"/>
      <c r="Y34" s="79"/>
      <c r="AA34" s="44"/>
    </row>
    <row r="35" spans="1:27" ht="15.75" hidden="1" outlineLevel="1" thickBot="1" x14ac:dyDescent="0.3">
      <c r="A35" s="1">
        <f t="shared" si="2"/>
        <v>29</v>
      </c>
      <c r="B35" s="39"/>
      <c r="C35" s="48"/>
      <c r="D35" s="22"/>
      <c r="E35" s="22"/>
      <c r="F35" s="22"/>
      <c r="G35" s="22"/>
      <c r="H35" s="22"/>
      <c r="I35" s="22"/>
      <c r="J35" s="45"/>
      <c r="K35" s="45"/>
      <c r="L35" s="45"/>
      <c r="M35" s="45"/>
      <c r="N35" s="22"/>
      <c r="O35" s="45"/>
      <c r="P35" s="45"/>
      <c r="Q35" s="45"/>
      <c r="R35" s="45"/>
      <c r="S35" s="22"/>
      <c r="T35" s="74"/>
      <c r="U35" s="74"/>
      <c r="V35" s="74"/>
      <c r="W35" s="74"/>
      <c r="X35" s="74"/>
      <c r="Y35" s="46"/>
      <c r="AA35" s="44" t="s">
        <v>57</v>
      </c>
    </row>
    <row r="36" spans="1:27" ht="15.75" hidden="1" outlineLevel="1" thickBot="1" x14ac:dyDescent="0.3">
      <c r="A36" s="1">
        <f t="shared" si="2"/>
        <v>30</v>
      </c>
      <c r="B36" s="39"/>
      <c r="C36" s="48"/>
      <c r="D36" s="22"/>
      <c r="E36" s="22"/>
      <c r="F36" s="22"/>
      <c r="G36" s="22"/>
      <c r="H36" s="22"/>
      <c r="I36" s="22"/>
      <c r="J36" s="45"/>
      <c r="K36" s="45"/>
      <c r="L36" s="45"/>
      <c r="M36" s="45"/>
      <c r="N36" s="22"/>
      <c r="O36" s="45"/>
      <c r="P36" s="45"/>
      <c r="Q36" s="45"/>
      <c r="R36" s="45"/>
      <c r="S36" s="22"/>
      <c r="T36" s="74"/>
      <c r="U36" s="74"/>
      <c r="V36" s="74"/>
      <c r="W36" s="74"/>
      <c r="X36" s="74"/>
      <c r="Y36" s="46"/>
      <c r="AA36" s="44"/>
    </row>
    <row r="37" spans="1:27" ht="15.75" hidden="1" outlineLevel="1" thickBot="1" x14ac:dyDescent="0.3">
      <c r="A37" s="1">
        <f t="shared" si="2"/>
        <v>31</v>
      </c>
      <c r="B37" s="39"/>
      <c r="C37" s="48"/>
      <c r="D37" s="77"/>
      <c r="E37" s="77"/>
      <c r="F37" s="77"/>
      <c r="G37" s="77"/>
      <c r="H37" s="77"/>
      <c r="I37" s="77"/>
      <c r="J37" s="78"/>
      <c r="K37" s="78"/>
      <c r="L37" s="78"/>
      <c r="M37" s="78"/>
      <c r="N37" s="77"/>
      <c r="O37" s="78"/>
      <c r="P37" s="78"/>
      <c r="Q37" s="78"/>
      <c r="R37" s="78"/>
      <c r="S37" s="46"/>
      <c r="T37" s="46"/>
      <c r="U37" s="46"/>
      <c r="V37" s="74"/>
      <c r="W37" s="74"/>
      <c r="X37" s="74"/>
      <c r="Y37" s="46"/>
      <c r="AA37" s="44"/>
    </row>
    <row r="38" spans="1:27" ht="15.75" hidden="1" outlineLevel="1" thickBot="1" x14ac:dyDescent="0.3">
      <c r="A38" s="1">
        <f t="shared" si="2"/>
        <v>32</v>
      </c>
      <c r="B38" s="39"/>
      <c r="C38" s="48"/>
      <c r="D38" s="77"/>
      <c r="E38" s="77"/>
      <c r="F38" s="77"/>
      <c r="G38" s="77"/>
      <c r="H38" s="77"/>
      <c r="I38" s="77"/>
      <c r="J38" s="78"/>
      <c r="K38" s="78"/>
      <c r="L38" s="78"/>
      <c r="M38" s="78"/>
      <c r="N38" s="77"/>
      <c r="O38" s="78"/>
      <c r="P38" s="78"/>
      <c r="Q38" s="78"/>
      <c r="R38" s="78"/>
      <c r="S38" s="46"/>
      <c r="T38" s="46"/>
      <c r="U38" s="74"/>
      <c r="V38" s="74"/>
      <c r="W38" s="74"/>
      <c r="X38" s="74"/>
      <c r="Y38" s="46"/>
      <c r="AA38" s="44"/>
    </row>
    <row r="39" spans="1:27" ht="15.75" hidden="1" outlineLevel="1" thickBot="1" x14ac:dyDescent="0.3">
      <c r="A39" s="1">
        <f t="shared" si="2"/>
        <v>33</v>
      </c>
      <c r="B39" s="39"/>
      <c r="C39" s="48"/>
      <c r="D39" s="22"/>
      <c r="E39" s="22"/>
      <c r="F39" s="22"/>
      <c r="G39" s="22"/>
      <c r="H39" s="22"/>
      <c r="I39" s="22"/>
      <c r="J39" s="45"/>
      <c r="K39" s="45"/>
      <c r="L39" s="45"/>
      <c r="M39" s="45"/>
      <c r="N39" s="22"/>
      <c r="O39" s="45"/>
      <c r="P39" s="45"/>
      <c r="Q39" s="45"/>
      <c r="R39" s="45"/>
      <c r="S39" s="22"/>
      <c r="T39" s="46"/>
      <c r="U39" s="46"/>
      <c r="V39" s="46"/>
      <c r="W39" s="46"/>
      <c r="X39" s="46"/>
      <c r="Y39" s="46"/>
      <c r="AA39" s="44"/>
    </row>
    <row r="40" spans="1:27" ht="15.75" hidden="1" outlineLevel="1" thickBot="1" x14ac:dyDescent="0.3">
      <c r="A40" s="1">
        <f t="shared" si="2"/>
        <v>34</v>
      </c>
      <c r="B40" s="39"/>
      <c r="C40" s="48"/>
      <c r="D40" s="81"/>
      <c r="E40" s="81"/>
      <c r="F40" s="81"/>
      <c r="G40" s="81"/>
      <c r="H40" s="81"/>
      <c r="I40" s="81"/>
      <c r="J40" s="82"/>
      <c r="K40" s="82"/>
      <c r="L40" s="82"/>
      <c r="M40" s="82"/>
      <c r="N40" s="81"/>
      <c r="O40" s="82"/>
      <c r="P40" s="82"/>
      <c r="Q40" s="82"/>
      <c r="R40" s="82"/>
      <c r="S40" s="81"/>
      <c r="T40" s="60"/>
      <c r="U40" s="83"/>
      <c r="V40" s="83"/>
      <c r="W40" s="83"/>
      <c r="X40" s="83"/>
      <c r="Y40" s="60"/>
      <c r="AA40" s="44"/>
    </row>
    <row r="41" spans="1:27" ht="21.75" thickBot="1" x14ac:dyDescent="0.3">
      <c r="A41" s="1">
        <f t="shared" si="2"/>
        <v>35</v>
      </c>
      <c r="B41" s="2" t="s">
        <v>58</v>
      </c>
      <c r="C41" s="3"/>
      <c r="D41" s="3"/>
      <c r="E41" s="3"/>
      <c r="F41" s="3"/>
      <c r="G41" s="3"/>
      <c r="H41" s="3"/>
      <c r="I41" s="3"/>
      <c r="J41" s="64"/>
      <c r="K41" s="64"/>
      <c r="L41" s="64"/>
      <c r="M41" s="64"/>
      <c r="N41" s="3"/>
      <c r="O41" s="64"/>
      <c r="P41" s="64"/>
      <c r="Q41" s="64"/>
      <c r="R41" s="64"/>
      <c r="S41" s="3"/>
      <c r="T41" s="3"/>
      <c r="U41" s="3"/>
      <c r="V41" s="3"/>
      <c r="W41" s="3"/>
      <c r="X41" s="3"/>
      <c r="Y41" s="4"/>
      <c r="AA41" s="44"/>
    </row>
    <row r="42" spans="1:27" ht="3.75" customHeight="1" thickBot="1" x14ac:dyDescent="0.3">
      <c r="A42" s="1">
        <f t="shared" si="2"/>
        <v>36</v>
      </c>
      <c r="B42" s="39"/>
      <c r="C42" s="48"/>
      <c r="D42" s="81"/>
      <c r="E42" s="81"/>
      <c r="F42" s="81"/>
      <c r="G42" s="81"/>
      <c r="H42" s="81"/>
      <c r="I42" s="81"/>
      <c r="J42" s="82"/>
      <c r="K42" s="82"/>
      <c r="L42" s="82"/>
      <c r="M42" s="82"/>
      <c r="N42" s="81"/>
      <c r="O42" s="82"/>
      <c r="P42" s="82"/>
      <c r="Q42" s="82"/>
      <c r="R42" s="82"/>
      <c r="S42" s="81"/>
      <c r="T42" s="60"/>
      <c r="U42" s="83"/>
      <c r="V42" s="83"/>
      <c r="W42" s="83"/>
      <c r="X42" s="83"/>
      <c r="Y42" s="60"/>
      <c r="AA42" s="44"/>
    </row>
    <row r="43" spans="1:27" ht="21.75" thickBot="1" x14ac:dyDescent="0.3">
      <c r="A43" s="1">
        <f t="shared" si="2"/>
        <v>37</v>
      </c>
      <c r="B43" s="2" t="s">
        <v>59</v>
      </c>
      <c r="C43" s="3"/>
      <c r="D43" s="3"/>
      <c r="E43" s="3"/>
      <c r="F43" s="3"/>
      <c r="G43" s="3"/>
      <c r="H43" s="3"/>
      <c r="I43" s="3"/>
      <c r="J43" s="64"/>
      <c r="K43" s="64"/>
      <c r="L43" s="64"/>
      <c r="M43" s="64"/>
      <c r="N43" s="3"/>
      <c r="O43" s="64"/>
      <c r="P43" s="64"/>
      <c r="Q43" s="64"/>
      <c r="R43" s="64"/>
      <c r="S43" s="3"/>
      <c r="T43" s="3"/>
      <c r="U43" s="3"/>
      <c r="V43" s="3"/>
      <c r="W43" s="3"/>
      <c r="X43" s="3"/>
      <c r="Y43" s="4"/>
      <c r="AA43" s="44" t="s">
        <v>40</v>
      </c>
    </row>
    <row r="44" spans="1:27" outlineLevel="1" x14ac:dyDescent="0.25">
      <c r="A44" s="1">
        <f t="shared" si="2"/>
        <v>38</v>
      </c>
      <c r="B44" s="84" t="s">
        <v>60</v>
      </c>
      <c r="C44" s="48"/>
      <c r="D44" s="5"/>
      <c r="E44" s="85">
        <v>0</v>
      </c>
      <c r="F44" s="5"/>
      <c r="G44" s="5"/>
      <c r="H44" s="5"/>
      <c r="I44" s="5"/>
      <c r="J44" s="86"/>
      <c r="K44" s="86"/>
      <c r="L44" s="86"/>
      <c r="M44" s="86"/>
      <c r="N44" s="5"/>
      <c r="O44" s="86"/>
      <c r="P44" s="86"/>
      <c r="Q44" s="86"/>
      <c r="R44" s="86"/>
      <c r="S44" s="5"/>
      <c r="T44" s="5"/>
      <c r="U44" s="5"/>
      <c r="V44" s="5"/>
      <c r="W44" s="5"/>
      <c r="X44" s="5"/>
      <c r="Y44" s="5"/>
      <c r="AA44" s="65" t="s">
        <v>61</v>
      </c>
    </row>
    <row r="45" spans="1:27" outlineLevel="1" x14ac:dyDescent="0.25">
      <c r="A45" s="1">
        <f t="shared" si="2"/>
        <v>39</v>
      </c>
      <c r="B45" s="87" t="s">
        <v>62</v>
      </c>
      <c r="C45" s="88">
        <v>42933</v>
      </c>
      <c r="D45" s="68" t="s">
        <v>63</v>
      </c>
      <c r="E45" s="89">
        <f>+F45*(1-$E$44)</f>
        <v>425000</v>
      </c>
      <c r="F45" s="68">
        <f>+F49-75000</f>
        <v>425000</v>
      </c>
      <c r="G45" s="68"/>
      <c r="H45" s="68"/>
      <c r="I45" s="68">
        <f>+J45*5/12</f>
        <v>123.75</v>
      </c>
      <c r="J45" s="69">
        <v>297</v>
      </c>
      <c r="K45" s="69">
        <v>297</v>
      </c>
      <c r="L45" s="69">
        <v>297</v>
      </c>
      <c r="M45" s="69">
        <v>297</v>
      </c>
      <c r="N45" s="68"/>
      <c r="O45" s="69">
        <v>297</v>
      </c>
      <c r="P45" s="69">
        <v>297</v>
      </c>
      <c r="Q45" s="69">
        <v>297</v>
      </c>
      <c r="R45" s="69">
        <v>297</v>
      </c>
      <c r="S45" s="68"/>
      <c r="T45" s="70">
        <f>+R45/12*7</f>
        <v>173.25</v>
      </c>
      <c r="U45" s="90">
        <f>+$F$45/1000*0.6</f>
        <v>255</v>
      </c>
      <c r="V45" s="90">
        <f>+$F$45/1000*0.6</f>
        <v>255</v>
      </c>
      <c r="W45" s="90">
        <f>+$F$45/1000*0.6</f>
        <v>255</v>
      </c>
      <c r="X45" s="90">
        <f>+$F$45/1000*0.6</f>
        <v>255</v>
      </c>
      <c r="Y45" s="90">
        <f>+$F$45/1000*0.6</f>
        <v>255</v>
      </c>
      <c r="AA45" s="65"/>
    </row>
    <row r="46" spans="1:27" outlineLevel="1" x14ac:dyDescent="0.25">
      <c r="A46" s="1">
        <f t="shared" si="2"/>
        <v>40</v>
      </c>
      <c r="B46" s="87" t="s">
        <v>64</v>
      </c>
      <c r="C46" s="88">
        <v>42826</v>
      </c>
      <c r="D46" s="68" t="s">
        <v>63</v>
      </c>
      <c r="E46" s="68"/>
      <c r="F46" s="68">
        <f t="shared" ref="F46:F52" si="18">+E46</f>
        <v>0</v>
      </c>
      <c r="G46" s="68"/>
      <c r="H46" s="68"/>
      <c r="I46" s="68"/>
      <c r="J46" s="69"/>
      <c r="K46" s="69"/>
      <c r="L46" s="69"/>
      <c r="M46" s="69">
        <f>+N46*2/12</f>
        <v>0</v>
      </c>
      <c r="N46" s="68"/>
      <c r="O46" s="69">
        <v>615</v>
      </c>
      <c r="P46" s="69">
        <v>615</v>
      </c>
      <c r="Q46" s="69">
        <v>615</v>
      </c>
      <c r="R46" s="69">
        <v>615</v>
      </c>
      <c r="S46" s="68"/>
      <c r="T46" s="70">
        <f>+R46*4/12</f>
        <v>205</v>
      </c>
      <c r="U46" s="90">
        <f>+$E$45/1000</f>
        <v>425</v>
      </c>
      <c r="V46" s="90">
        <f t="shared" ref="V46:Y47" si="19">+$E$45/1000</f>
        <v>425</v>
      </c>
      <c r="W46" s="90">
        <f t="shared" si="19"/>
        <v>425</v>
      </c>
      <c r="X46" s="90">
        <f t="shared" si="19"/>
        <v>425</v>
      </c>
      <c r="Y46" s="90">
        <f t="shared" si="19"/>
        <v>425</v>
      </c>
      <c r="AA46" s="65"/>
    </row>
    <row r="47" spans="1:27" outlineLevel="1" x14ac:dyDescent="0.25">
      <c r="A47" s="1">
        <f t="shared" si="2"/>
        <v>41</v>
      </c>
      <c r="B47" s="87" t="s">
        <v>65</v>
      </c>
      <c r="C47" s="88">
        <v>43647</v>
      </c>
      <c r="D47" s="68" t="s">
        <v>63</v>
      </c>
      <c r="E47" s="68"/>
      <c r="F47" s="68">
        <f t="shared" si="18"/>
        <v>0</v>
      </c>
      <c r="G47" s="68">
        <f>+H47*0.416666666666667</f>
        <v>222.91666666666686</v>
      </c>
      <c r="H47" s="68">
        <v>535</v>
      </c>
      <c r="I47" s="68">
        <v>535</v>
      </c>
      <c r="J47" s="69">
        <v>535</v>
      </c>
      <c r="K47" s="69">
        <v>535</v>
      </c>
      <c r="L47" s="69">
        <v>535</v>
      </c>
      <c r="M47" s="69">
        <v>535</v>
      </c>
      <c r="N47" s="68"/>
      <c r="O47" s="69">
        <v>535</v>
      </c>
      <c r="P47" s="69">
        <v>535</v>
      </c>
      <c r="Q47" s="69">
        <v>535</v>
      </c>
      <c r="R47" s="69">
        <v>535</v>
      </c>
      <c r="S47" s="68"/>
      <c r="T47" s="70">
        <v>535</v>
      </c>
      <c r="U47" s="70">
        <v>535</v>
      </c>
      <c r="V47" s="70">
        <f>+U47*7/12</f>
        <v>312.08333333333331</v>
      </c>
      <c r="W47" s="90">
        <f t="shared" si="19"/>
        <v>425</v>
      </c>
      <c r="X47" s="90">
        <f t="shared" si="19"/>
        <v>425</v>
      </c>
      <c r="Y47" s="90">
        <f t="shared" si="19"/>
        <v>425</v>
      </c>
      <c r="AA47" s="65"/>
    </row>
    <row r="48" spans="1:27" outlineLevel="1" x14ac:dyDescent="0.25">
      <c r="A48" s="1">
        <f t="shared" si="2"/>
        <v>42</v>
      </c>
      <c r="B48" s="87" t="s">
        <v>66</v>
      </c>
      <c r="C48" s="88">
        <v>43282</v>
      </c>
      <c r="D48" s="68" t="s">
        <v>63</v>
      </c>
      <c r="E48" s="68"/>
      <c r="F48" s="68">
        <f t="shared" si="18"/>
        <v>0</v>
      </c>
      <c r="G48" s="68"/>
      <c r="H48" s="68">
        <f>+I48*0.5</f>
        <v>302.5</v>
      </c>
      <c r="I48" s="68">
        <v>605</v>
      </c>
      <c r="J48" s="69">
        <v>605</v>
      </c>
      <c r="K48" s="69">
        <v>605</v>
      </c>
      <c r="L48" s="69">
        <v>605</v>
      </c>
      <c r="M48" s="69">
        <v>605</v>
      </c>
      <c r="N48" s="68"/>
      <c r="O48" s="69">
        <v>605</v>
      </c>
      <c r="P48" s="69">
        <v>605</v>
      </c>
      <c r="Q48" s="69">
        <v>605</v>
      </c>
      <c r="R48" s="69">
        <v>605</v>
      </c>
      <c r="S48" s="68"/>
      <c r="T48" s="70">
        <v>605</v>
      </c>
      <c r="U48" s="70">
        <f>+T48*0.583333333333333</f>
        <v>352.91666666666652</v>
      </c>
      <c r="V48" s="90">
        <f>+$E$45/1000</f>
        <v>425</v>
      </c>
      <c r="W48" s="90">
        <f>+$E$45/1000</f>
        <v>425</v>
      </c>
      <c r="X48" s="90">
        <f>+$E$45/1000</f>
        <v>425</v>
      </c>
      <c r="Y48" s="90">
        <f>+$E$45/1000</f>
        <v>425</v>
      </c>
      <c r="AA48" s="65"/>
    </row>
    <row r="49" spans="1:27" outlineLevel="1" x14ac:dyDescent="0.25">
      <c r="A49" s="1">
        <f t="shared" si="2"/>
        <v>43</v>
      </c>
      <c r="B49" s="87" t="s">
        <v>67</v>
      </c>
      <c r="C49" s="88">
        <v>42826</v>
      </c>
      <c r="D49" s="68" t="s">
        <v>68</v>
      </c>
      <c r="E49" s="89">
        <f>+F49*(1-$E$44)</f>
        <v>500000</v>
      </c>
      <c r="F49" s="68">
        <v>500000</v>
      </c>
      <c r="G49" s="68"/>
      <c r="H49" s="68"/>
      <c r="I49" s="68">
        <f>+J49/12*8</f>
        <v>418</v>
      </c>
      <c r="J49" s="69">
        <v>627</v>
      </c>
      <c r="K49" s="69">
        <v>627</v>
      </c>
      <c r="L49" s="69">
        <v>627</v>
      </c>
      <c r="M49" s="69"/>
      <c r="N49" s="68"/>
      <c r="O49" s="69"/>
      <c r="P49" s="69"/>
      <c r="Q49" s="69"/>
      <c r="R49" s="69"/>
      <c r="S49" s="68"/>
      <c r="T49" s="70"/>
      <c r="U49" s="90">
        <f>+V49/2</f>
        <v>250</v>
      </c>
      <c r="V49" s="90">
        <f t="shared" ref="V49:Z52" si="20">+$E$49/1000</f>
        <v>500</v>
      </c>
      <c r="W49" s="90">
        <f t="shared" si="20"/>
        <v>500</v>
      </c>
      <c r="X49" s="90">
        <f t="shared" si="20"/>
        <v>500</v>
      </c>
      <c r="Y49" s="90">
        <f t="shared" si="20"/>
        <v>500</v>
      </c>
      <c r="AA49" s="65"/>
    </row>
    <row r="50" spans="1:27" outlineLevel="1" x14ac:dyDescent="0.25">
      <c r="A50" s="1">
        <f t="shared" si="2"/>
        <v>44</v>
      </c>
      <c r="B50" s="87" t="s">
        <v>69</v>
      </c>
      <c r="C50" s="88">
        <v>44105</v>
      </c>
      <c r="D50" s="68" t="s">
        <v>68</v>
      </c>
      <c r="E50" s="68"/>
      <c r="F50" s="68">
        <f t="shared" si="18"/>
        <v>0</v>
      </c>
      <c r="G50" s="68"/>
      <c r="H50" s="68">
        <f>+I50*0.166666666666667</f>
        <v>94.166666666666856</v>
      </c>
      <c r="I50" s="68">
        <v>565</v>
      </c>
      <c r="J50" s="69">
        <v>565</v>
      </c>
      <c r="K50" s="69">
        <v>565</v>
      </c>
      <c r="L50" s="69">
        <v>565</v>
      </c>
      <c r="M50" s="69">
        <v>565</v>
      </c>
      <c r="N50" s="68"/>
      <c r="O50" s="69">
        <v>565</v>
      </c>
      <c r="P50" s="69">
        <v>565</v>
      </c>
      <c r="Q50" s="69">
        <v>565</v>
      </c>
      <c r="R50" s="69">
        <v>565</v>
      </c>
      <c r="S50" s="68"/>
      <c r="T50" s="70">
        <v>565</v>
      </c>
      <c r="U50" s="70">
        <v>565</v>
      </c>
      <c r="V50" s="70">
        <f>+U50*0.833333333333333</f>
        <v>470.83333333333314</v>
      </c>
      <c r="W50" s="90">
        <f t="shared" si="20"/>
        <v>500</v>
      </c>
      <c r="X50" s="90">
        <f t="shared" si="20"/>
        <v>500</v>
      </c>
      <c r="Y50" s="90">
        <f t="shared" si="20"/>
        <v>500</v>
      </c>
      <c r="AA50" s="65"/>
    </row>
    <row r="51" spans="1:27" outlineLevel="1" x14ac:dyDescent="0.25">
      <c r="A51" s="1">
        <f t="shared" si="2"/>
        <v>45</v>
      </c>
      <c r="B51" s="87" t="s">
        <v>70</v>
      </c>
      <c r="C51" s="88">
        <v>44136</v>
      </c>
      <c r="D51" s="68" t="s">
        <v>68</v>
      </c>
      <c r="E51" s="68"/>
      <c r="F51" s="68">
        <f t="shared" si="18"/>
        <v>0</v>
      </c>
      <c r="G51" s="68"/>
      <c r="H51" s="68">
        <f>+I51/12</f>
        <v>47.083333333333336</v>
      </c>
      <c r="I51" s="68">
        <v>565</v>
      </c>
      <c r="J51" s="69">
        <v>565</v>
      </c>
      <c r="K51" s="69">
        <v>565</v>
      </c>
      <c r="L51" s="69">
        <v>565</v>
      </c>
      <c r="M51" s="69">
        <v>565</v>
      </c>
      <c r="N51" s="68"/>
      <c r="O51" s="69">
        <v>565</v>
      </c>
      <c r="P51" s="69">
        <v>565</v>
      </c>
      <c r="Q51" s="69">
        <v>565</v>
      </c>
      <c r="R51" s="69">
        <v>565</v>
      </c>
      <c r="S51" s="68"/>
      <c r="T51" s="70">
        <v>565</v>
      </c>
      <c r="U51" s="70">
        <v>565</v>
      </c>
      <c r="V51" s="70">
        <f>+U51*0.916666666666667</f>
        <v>517.91666666666686</v>
      </c>
      <c r="W51" s="90">
        <f t="shared" si="20"/>
        <v>500</v>
      </c>
      <c r="X51" s="90">
        <f t="shared" si="20"/>
        <v>500</v>
      </c>
      <c r="Y51" s="90">
        <f t="shared" si="20"/>
        <v>500</v>
      </c>
      <c r="AA51" s="44"/>
    </row>
    <row r="52" spans="1:27" outlineLevel="1" x14ac:dyDescent="0.25">
      <c r="A52" s="1">
        <f t="shared" si="2"/>
        <v>46</v>
      </c>
      <c r="B52" s="87" t="s">
        <v>71</v>
      </c>
      <c r="C52" s="88">
        <v>43160</v>
      </c>
      <c r="D52" s="68" t="s">
        <v>68</v>
      </c>
      <c r="E52" s="68"/>
      <c r="F52" s="68">
        <f t="shared" si="18"/>
        <v>0</v>
      </c>
      <c r="G52" s="68"/>
      <c r="H52" s="68">
        <f>+I52*0.75</f>
        <v>489.75</v>
      </c>
      <c r="I52" s="68">
        <v>653</v>
      </c>
      <c r="J52" s="69">
        <v>653</v>
      </c>
      <c r="K52" s="69">
        <v>653</v>
      </c>
      <c r="L52" s="69">
        <v>653</v>
      </c>
      <c r="M52" s="69">
        <v>653</v>
      </c>
      <c r="N52" s="68"/>
      <c r="O52" s="69">
        <v>653</v>
      </c>
      <c r="P52" s="69">
        <v>653</v>
      </c>
      <c r="Q52" s="69">
        <v>653</v>
      </c>
      <c r="R52" s="69">
        <v>653</v>
      </c>
      <c r="S52" s="68"/>
      <c r="T52" s="70">
        <v>653</v>
      </c>
      <c r="U52" s="70">
        <f>+T52/12*3</f>
        <v>163.25</v>
      </c>
      <c r="V52" s="90">
        <f>+$E$49/1000</f>
        <v>500</v>
      </c>
      <c r="W52" s="90">
        <f t="shared" si="20"/>
        <v>500</v>
      </c>
      <c r="X52" s="90">
        <f t="shared" si="20"/>
        <v>500</v>
      </c>
      <c r="Y52" s="90">
        <f t="shared" si="20"/>
        <v>500</v>
      </c>
      <c r="AA52" s="65"/>
    </row>
    <row r="53" spans="1:27" outlineLevel="1" x14ac:dyDescent="0.25">
      <c r="A53" s="1">
        <f t="shared" si="2"/>
        <v>47</v>
      </c>
      <c r="B53" s="87" t="s">
        <v>72</v>
      </c>
      <c r="C53" s="88"/>
      <c r="D53" s="68" t="s">
        <v>73</v>
      </c>
      <c r="E53" s="89">
        <v>115000</v>
      </c>
      <c r="F53" s="68">
        <v>140000</v>
      </c>
      <c r="G53" s="68"/>
      <c r="H53" s="68"/>
      <c r="I53" s="68"/>
      <c r="J53" s="69"/>
      <c r="K53" s="69"/>
      <c r="L53" s="69">
        <v>0</v>
      </c>
      <c r="M53" s="69"/>
      <c r="N53" s="68"/>
      <c r="O53" s="69"/>
      <c r="P53" s="69"/>
      <c r="Q53" s="69"/>
      <c r="R53" s="69"/>
      <c r="S53" s="68"/>
      <c r="T53" s="70"/>
      <c r="U53" s="70">
        <v>115</v>
      </c>
      <c r="V53" s="70">
        <v>115</v>
      </c>
      <c r="W53" s="90">
        <f t="shared" ref="W53:Y55" si="21">+$E$53/1000</f>
        <v>115</v>
      </c>
      <c r="X53" s="90">
        <f t="shared" si="21"/>
        <v>115</v>
      </c>
      <c r="Y53" s="90">
        <f t="shared" si="21"/>
        <v>115</v>
      </c>
      <c r="AA53" s="65"/>
    </row>
    <row r="54" spans="1:27" outlineLevel="1" x14ac:dyDescent="0.25">
      <c r="A54" s="1">
        <f t="shared" si="2"/>
        <v>48</v>
      </c>
      <c r="B54" s="87" t="s">
        <v>74</v>
      </c>
      <c r="C54" s="88">
        <v>43282</v>
      </c>
      <c r="D54" s="68" t="s">
        <v>75</v>
      </c>
      <c r="E54" s="68"/>
      <c r="F54" s="68"/>
      <c r="G54" s="68"/>
      <c r="H54" s="68">
        <f>+I54/12*5</f>
        <v>52.916666666666671</v>
      </c>
      <c r="I54" s="68">
        <v>127</v>
      </c>
      <c r="J54" s="69">
        <v>127</v>
      </c>
      <c r="K54" s="69">
        <v>127</v>
      </c>
      <c r="L54" s="69">
        <v>127</v>
      </c>
      <c r="M54" s="69">
        <v>127</v>
      </c>
      <c r="N54" s="68"/>
      <c r="O54" s="69">
        <v>127</v>
      </c>
      <c r="P54" s="69">
        <v>127</v>
      </c>
      <c r="Q54" s="69">
        <v>127</v>
      </c>
      <c r="R54" s="69">
        <v>127</v>
      </c>
      <c r="S54" s="68"/>
      <c r="T54" s="70">
        <v>110</v>
      </c>
      <c r="U54" s="70">
        <v>110</v>
      </c>
      <c r="V54" s="70">
        <f>+U54*0.583333333333333</f>
        <v>64.166666666666629</v>
      </c>
      <c r="W54" s="90">
        <f t="shared" si="21"/>
        <v>115</v>
      </c>
      <c r="X54" s="90">
        <f t="shared" si="21"/>
        <v>115</v>
      </c>
      <c r="Y54" s="90">
        <f t="shared" si="21"/>
        <v>115</v>
      </c>
      <c r="AA54" s="65"/>
    </row>
    <row r="55" spans="1:27" outlineLevel="1" x14ac:dyDescent="0.25">
      <c r="A55" s="1">
        <f t="shared" si="2"/>
        <v>49</v>
      </c>
      <c r="B55" s="87" t="s">
        <v>76</v>
      </c>
      <c r="C55" s="88">
        <v>43313</v>
      </c>
      <c r="D55" s="68" t="s">
        <v>75</v>
      </c>
      <c r="E55" s="68"/>
      <c r="F55" s="68"/>
      <c r="G55" s="68"/>
      <c r="H55" s="68">
        <f>+I55*0.333333333333333</f>
        <v>42.333333333333286</v>
      </c>
      <c r="I55" s="68">
        <v>127</v>
      </c>
      <c r="J55" s="69">
        <v>127</v>
      </c>
      <c r="K55" s="69">
        <v>127</v>
      </c>
      <c r="L55" s="69">
        <v>127</v>
      </c>
      <c r="M55" s="69">
        <v>127</v>
      </c>
      <c r="N55" s="68"/>
      <c r="O55" s="69">
        <v>127</v>
      </c>
      <c r="P55" s="69">
        <v>127</v>
      </c>
      <c r="Q55" s="69">
        <v>127</v>
      </c>
      <c r="R55" s="69">
        <v>127</v>
      </c>
      <c r="S55" s="68"/>
      <c r="T55" s="70">
        <v>110</v>
      </c>
      <c r="U55" s="70">
        <v>110</v>
      </c>
      <c r="V55" s="70">
        <f>+U55*0.666666666666667</f>
        <v>73.333333333333371</v>
      </c>
      <c r="W55" s="90">
        <f t="shared" si="21"/>
        <v>115</v>
      </c>
      <c r="X55" s="90">
        <f t="shared" si="21"/>
        <v>115</v>
      </c>
      <c r="Y55" s="90">
        <f t="shared" si="21"/>
        <v>115</v>
      </c>
      <c r="AA55" s="65"/>
    </row>
    <row r="56" spans="1:27" outlineLevel="1" x14ac:dyDescent="0.25">
      <c r="A56" s="1">
        <f t="shared" si="2"/>
        <v>50</v>
      </c>
      <c r="B56" s="87"/>
      <c r="C56" s="48"/>
      <c r="D56" s="68"/>
      <c r="E56" s="68"/>
      <c r="F56" s="68"/>
      <c r="G56" s="68"/>
      <c r="H56" s="68"/>
      <c r="I56" s="68"/>
      <c r="J56" s="69"/>
      <c r="K56" s="69"/>
      <c r="L56" s="69"/>
      <c r="M56" s="69"/>
      <c r="N56" s="68"/>
      <c r="O56" s="69"/>
      <c r="P56" s="69"/>
      <c r="Q56" s="69"/>
      <c r="R56" s="69"/>
      <c r="S56" s="68"/>
      <c r="T56" s="68"/>
      <c r="U56" s="68"/>
      <c r="V56" s="68"/>
      <c r="W56" s="68"/>
      <c r="X56" s="68"/>
      <c r="Y56" s="68"/>
      <c r="AA56" s="65"/>
    </row>
    <row r="57" spans="1:27" ht="15.75" outlineLevel="1" thickBot="1" x14ac:dyDescent="0.3">
      <c r="A57" s="1">
        <f t="shared" si="2"/>
        <v>51</v>
      </c>
      <c r="B57" s="91" t="s">
        <v>77</v>
      </c>
      <c r="C57" s="48"/>
      <c r="D57" s="68"/>
      <c r="E57" s="68"/>
      <c r="F57" s="68"/>
      <c r="G57" s="68"/>
      <c r="H57" s="41"/>
      <c r="I57" s="41">
        <f>+SUM(I45:I56)*365/1000</f>
        <v>1357.34375</v>
      </c>
      <c r="J57" s="42">
        <f>+SUM(J45:J56)*365/1000/4</f>
        <v>374.21625</v>
      </c>
      <c r="K57" s="42">
        <f>+SUM(K45:K56)*365/1000/4</f>
        <v>374.21625</v>
      </c>
      <c r="L57" s="42">
        <f>+SUM(L45:L56)*365/1000/4</f>
        <v>374.21625</v>
      </c>
      <c r="M57" s="42">
        <f>+SUM(M45:M56)*365/1000/4</f>
        <v>317.0025</v>
      </c>
      <c r="N57" s="41">
        <f>+SUM(J57:M57)</f>
        <v>1439.6512500000001</v>
      </c>
      <c r="O57" s="42">
        <f>+SUM(O45:O56)*365/1000/4</f>
        <v>373.12124999999997</v>
      </c>
      <c r="P57" s="42">
        <f>+SUM(P45:P56)*365/1000/4</f>
        <v>373.12124999999997</v>
      </c>
      <c r="Q57" s="42">
        <f>+SUM(Q45:Q56)*365/1000/4</f>
        <v>373.12124999999997</v>
      </c>
      <c r="R57" s="42">
        <f>+SUM(R45:R56)*365/1000/4</f>
        <v>373.12124999999997</v>
      </c>
      <c r="S57" s="41">
        <f>+SUM(O57:R57)</f>
        <v>1492.4849999999999</v>
      </c>
      <c r="T57" s="41">
        <f t="shared" ref="T57:Y57" si="22">+SUM(T45:T56)*365/1000</f>
        <v>1285.2562499999999</v>
      </c>
      <c r="U57" s="41">
        <f t="shared" si="22"/>
        <v>1257.8508333333332</v>
      </c>
      <c r="V57" s="41">
        <f t="shared" si="22"/>
        <v>1335.2916666666667</v>
      </c>
      <c r="W57" s="41">
        <f t="shared" si="22"/>
        <v>1414.375</v>
      </c>
      <c r="X57" s="41">
        <f t="shared" si="22"/>
        <v>1414.375</v>
      </c>
      <c r="Y57" s="41">
        <f t="shared" si="22"/>
        <v>1414.375</v>
      </c>
      <c r="AA57" s="65"/>
    </row>
    <row r="58" spans="1:27" ht="15.75" hidden="1" outlineLevel="1" thickBot="1" x14ac:dyDescent="0.3">
      <c r="A58" s="1">
        <f t="shared" si="2"/>
        <v>52</v>
      </c>
      <c r="B58" s="84"/>
      <c r="C58" s="48"/>
      <c r="D58" s="68"/>
      <c r="E58" s="68"/>
      <c r="F58" s="68"/>
      <c r="G58" s="68"/>
      <c r="H58" s="68"/>
      <c r="I58" s="68"/>
      <c r="J58" s="69"/>
      <c r="K58" s="69"/>
      <c r="L58" s="69"/>
      <c r="M58" s="69"/>
      <c r="N58" s="68"/>
      <c r="O58" s="69"/>
      <c r="P58" s="69"/>
      <c r="Q58" s="69"/>
      <c r="R58" s="69"/>
      <c r="S58" s="68"/>
      <c r="T58" s="68"/>
      <c r="U58" s="68"/>
      <c r="V58" s="68"/>
      <c r="W58" s="68"/>
      <c r="X58" s="68"/>
      <c r="Y58" s="68"/>
      <c r="AA58" s="65"/>
    </row>
    <row r="59" spans="1:27" ht="15.75" hidden="1" outlineLevel="1" thickBot="1" x14ac:dyDescent="0.3">
      <c r="A59" s="1">
        <f t="shared" si="2"/>
        <v>53</v>
      </c>
      <c r="B59" s="87"/>
      <c r="C59" s="48"/>
      <c r="D59" s="5"/>
      <c r="E59" s="5"/>
      <c r="F59" s="5"/>
      <c r="G59" s="5"/>
      <c r="H59" s="5"/>
      <c r="I59" s="5"/>
      <c r="J59" s="86"/>
      <c r="K59" s="86"/>
      <c r="L59" s="86"/>
      <c r="M59" s="86"/>
      <c r="N59" s="5"/>
      <c r="O59" s="86"/>
      <c r="P59" s="86"/>
      <c r="Q59" s="86"/>
      <c r="R59" s="86"/>
      <c r="S59" s="5"/>
      <c r="T59" s="5"/>
      <c r="U59" s="5"/>
      <c r="V59" s="5"/>
      <c r="W59" s="5"/>
      <c r="X59" s="5"/>
      <c r="Y59" s="5"/>
      <c r="AA59" s="65"/>
    </row>
    <row r="60" spans="1:27" ht="15.75" hidden="1" outlineLevel="1" thickBot="1" x14ac:dyDescent="0.3">
      <c r="A60" s="1">
        <f t="shared" si="2"/>
        <v>54</v>
      </c>
      <c r="B60" s="87"/>
      <c r="C60" s="48"/>
      <c r="D60" s="5"/>
      <c r="E60" s="5"/>
      <c r="F60" s="5"/>
      <c r="G60" s="5"/>
      <c r="H60" s="5"/>
      <c r="I60" s="5"/>
      <c r="J60" s="86"/>
      <c r="K60" s="86"/>
      <c r="L60" s="86"/>
      <c r="M60" s="86"/>
      <c r="N60" s="5"/>
      <c r="O60" s="86"/>
      <c r="P60" s="86"/>
      <c r="Q60" s="86"/>
      <c r="R60" s="86"/>
      <c r="S60" s="5"/>
      <c r="T60" s="5"/>
      <c r="U60" s="5"/>
      <c r="V60" s="5"/>
      <c r="W60" s="5"/>
      <c r="X60" s="5"/>
      <c r="Y60" s="5"/>
      <c r="AA60" s="65"/>
    </row>
    <row r="61" spans="1:27" ht="15.75" hidden="1" outlineLevel="1" thickBot="1" x14ac:dyDescent="0.3">
      <c r="A61" s="1">
        <f t="shared" si="2"/>
        <v>55</v>
      </c>
      <c r="B61" s="87"/>
      <c r="C61" s="48"/>
      <c r="D61" s="5"/>
      <c r="E61" s="5"/>
      <c r="F61" s="5"/>
      <c r="G61" s="5"/>
      <c r="H61" s="5"/>
      <c r="I61" s="5"/>
      <c r="J61" s="86"/>
      <c r="K61" s="86"/>
      <c r="L61" s="86"/>
      <c r="M61" s="86"/>
      <c r="N61" s="5"/>
      <c r="O61" s="86"/>
      <c r="P61" s="86"/>
      <c r="Q61" s="86"/>
      <c r="R61" s="86"/>
      <c r="S61" s="5"/>
      <c r="T61" s="5"/>
      <c r="U61" s="5"/>
      <c r="V61" s="5"/>
      <c r="W61" s="5"/>
      <c r="X61" s="5"/>
      <c r="Y61" s="5"/>
      <c r="AA61" s="65"/>
    </row>
    <row r="62" spans="1:27" ht="15.75" hidden="1" outlineLevel="1" thickBot="1" x14ac:dyDescent="0.3">
      <c r="A62" s="1">
        <f t="shared" si="2"/>
        <v>56</v>
      </c>
      <c r="B62" s="87"/>
      <c r="C62" s="48"/>
      <c r="D62" s="5"/>
      <c r="E62" s="5"/>
      <c r="F62" s="5"/>
      <c r="G62" s="5"/>
      <c r="H62" s="5"/>
      <c r="I62" s="5"/>
      <c r="J62" s="86"/>
      <c r="K62" s="86"/>
      <c r="L62" s="86"/>
      <c r="M62" s="86"/>
      <c r="N62" s="5"/>
      <c r="O62" s="86"/>
      <c r="P62" s="86"/>
      <c r="Q62" s="86"/>
      <c r="R62" s="86"/>
      <c r="S62" s="5"/>
      <c r="T62" s="5"/>
      <c r="U62" s="5"/>
      <c r="V62" s="5"/>
      <c r="W62" s="5"/>
      <c r="X62" s="5"/>
      <c r="Y62" s="5"/>
      <c r="AA62" s="65"/>
    </row>
    <row r="63" spans="1:27" ht="15.75" hidden="1" outlineLevel="1" thickBot="1" x14ac:dyDescent="0.3">
      <c r="A63" s="1">
        <f t="shared" si="2"/>
        <v>57</v>
      </c>
      <c r="B63" s="87"/>
      <c r="C63" s="48"/>
      <c r="D63" s="5"/>
      <c r="E63" s="5"/>
      <c r="F63" s="5"/>
      <c r="G63" s="5"/>
      <c r="H63" s="5"/>
      <c r="I63" s="5"/>
      <c r="J63" s="86"/>
      <c r="K63" s="86"/>
      <c r="L63" s="86"/>
      <c r="M63" s="86"/>
      <c r="N63" s="5"/>
      <c r="O63" s="86"/>
      <c r="P63" s="86"/>
      <c r="Q63" s="86"/>
      <c r="R63" s="86"/>
      <c r="S63" s="5"/>
      <c r="T63" s="5"/>
      <c r="U63" s="5"/>
      <c r="V63" s="5"/>
      <c r="W63" s="5"/>
      <c r="X63" s="5"/>
      <c r="Y63" s="5"/>
      <c r="AA63" s="65"/>
    </row>
    <row r="64" spans="1:27" ht="15.75" hidden="1" outlineLevel="1" thickBot="1" x14ac:dyDescent="0.3">
      <c r="A64" s="1">
        <f t="shared" si="2"/>
        <v>58</v>
      </c>
      <c r="B64" s="87"/>
      <c r="C64" s="48"/>
      <c r="D64" s="5"/>
      <c r="E64" s="5"/>
      <c r="F64" s="5"/>
      <c r="G64" s="5"/>
      <c r="H64" s="5"/>
      <c r="I64" s="5"/>
      <c r="J64" s="86"/>
      <c r="K64" s="86"/>
      <c r="L64" s="86"/>
      <c r="M64" s="86"/>
      <c r="N64" s="5"/>
      <c r="O64" s="86"/>
      <c r="P64" s="86"/>
      <c r="Q64" s="86"/>
      <c r="R64" s="86"/>
      <c r="S64" s="5"/>
      <c r="T64" s="5"/>
      <c r="U64" s="5"/>
      <c r="V64" s="5"/>
      <c r="W64" s="5"/>
      <c r="X64" s="5"/>
      <c r="Y64" s="5"/>
      <c r="AA64" s="65"/>
    </row>
    <row r="65" spans="1:27" ht="15.75" hidden="1" outlineLevel="1" thickBot="1" x14ac:dyDescent="0.3">
      <c r="A65" s="1">
        <f t="shared" si="2"/>
        <v>59</v>
      </c>
      <c r="B65" s="87"/>
      <c r="C65" s="48"/>
      <c r="D65" s="5"/>
      <c r="E65" s="5"/>
      <c r="F65" s="5"/>
      <c r="G65" s="5"/>
      <c r="H65" s="5"/>
      <c r="I65" s="5"/>
      <c r="J65" s="86"/>
      <c r="K65" s="86"/>
      <c r="L65" s="86"/>
      <c r="M65" s="86"/>
      <c r="N65" s="5"/>
      <c r="O65" s="86"/>
      <c r="P65" s="86"/>
      <c r="Q65" s="86"/>
      <c r="R65" s="86"/>
      <c r="S65" s="5"/>
      <c r="T65" s="5"/>
      <c r="U65" s="5"/>
      <c r="V65" s="5"/>
      <c r="W65" s="5"/>
      <c r="X65" s="5"/>
      <c r="Y65" s="5"/>
      <c r="AA65" s="65"/>
    </row>
    <row r="66" spans="1:27" ht="15.75" hidden="1" outlineLevel="1" thickBot="1" x14ac:dyDescent="0.3">
      <c r="A66" s="1">
        <f t="shared" si="2"/>
        <v>60</v>
      </c>
      <c r="B66" s="92"/>
      <c r="C66" s="48"/>
      <c r="D66" s="5"/>
      <c r="E66" s="5"/>
      <c r="F66" s="5"/>
      <c r="G66" s="5"/>
      <c r="H66" s="5"/>
      <c r="I66" s="5"/>
      <c r="J66" s="86"/>
      <c r="K66" s="86"/>
      <c r="L66" s="86"/>
      <c r="M66" s="86"/>
      <c r="N66" s="5"/>
      <c r="O66" s="86"/>
      <c r="P66" s="86"/>
      <c r="Q66" s="86"/>
      <c r="R66" s="86"/>
      <c r="S66" s="5"/>
      <c r="T66" s="5"/>
      <c r="U66" s="5"/>
      <c r="V66" s="5"/>
      <c r="W66" s="5"/>
      <c r="X66" s="5"/>
      <c r="Y66" s="5"/>
      <c r="AA66" s="65"/>
    </row>
    <row r="67" spans="1:27" ht="15.75" hidden="1" outlineLevel="1" thickBot="1" x14ac:dyDescent="0.3">
      <c r="A67" s="1">
        <f t="shared" si="2"/>
        <v>61</v>
      </c>
      <c r="B67" s="84"/>
      <c r="C67" s="48"/>
      <c r="D67" s="5"/>
      <c r="E67" s="5"/>
      <c r="F67" s="5"/>
      <c r="G67" s="5"/>
      <c r="H67" s="5"/>
      <c r="I67" s="5"/>
      <c r="J67" s="86"/>
      <c r="K67" s="86"/>
      <c r="L67" s="86"/>
      <c r="M67" s="86"/>
      <c r="N67" s="5"/>
      <c r="O67" s="86"/>
      <c r="P67" s="86"/>
      <c r="Q67" s="86"/>
      <c r="R67" s="86"/>
      <c r="S67" s="5"/>
      <c r="T67" s="5"/>
      <c r="U67" s="5"/>
      <c r="V67" s="5"/>
      <c r="W67" s="5"/>
      <c r="X67" s="5"/>
      <c r="Y67" s="5"/>
      <c r="AA67" s="65"/>
    </row>
    <row r="68" spans="1:27" ht="15.75" hidden="1" outlineLevel="1" thickBot="1" x14ac:dyDescent="0.3">
      <c r="A68" s="1">
        <f t="shared" si="2"/>
        <v>62</v>
      </c>
      <c r="B68" s="87"/>
      <c r="C68" s="48"/>
      <c r="D68" s="5"/>
      <c r="E68" s="5"/>
      <c r="F68" s="5"/>
      <c r="G68" s="5"/>
      <c r="H68" s="5"/>
      <c r="I68" s="5"/>
      <c r="J68" s="86"/>
      <c r="K68" s="86"/>
      <c r="L68" s="86"/>
      <c r="M68" s="86"/>
      <c r="N68" s="5"/>
      <c r="O68" s="86"/>
      <c r="P68" s="86"/>
      <c r="Q68" s="86"/>
      <c r="R68" s="86"/>
      <c r="S68" s="5"/>
      <c r="T68" s="5"/>
      <c r="U68" s="5"/>
      <c r="V68" s="5"/>
      <c r="W68" s="5"/>
      <c r="X68" s="5"/>
      <c r="Y68" s="5"/>
      <c r="AA68" s="65"/>
    </row>
    <row r="69" spans="1:27" ht="15.75" hidden="1" outlineLevel="1" thickBot="1" x14ac:dyDescent="0.3">
      <c r="A69" s="1">
        <f t="shared" si="2"/>
        <v>63</v>
      </c>
      <c r="B69" s="87"/>
      <c r="C69" s="48"/>
      <c r="D69" s="5"/>
      <c r="E69" s="5"/>
      <c r="F69" s="5"/>
      <c r="G69" s="5"/>
      <c r="H69" s="5"/>
      <c r="I69" s="5"/>
      <c r="J69" s="86"/>
      <c r="K69" s="86"/>
      <c r="L69" s="86"/>
      <c r="M69" s="86"/>
      <c r="N69" s="5"/>
      <c r="O69" s="86"/>
      <c r="P69" s="86"/>
      <c r="Q69" s="86"/>
      <c r="R69" s="86"/>
      <c r="S69" s="5"/>
      <c r="T69" s="5"/>
      <c r="U69" s="5"/>
      <c r="V69" s="5"/>
      <c r="W69" s="5"/>
      <c r="X69" s="5"/>
      <c r="Y69" s="5"/>
      <c r="AA69" s="65"/>
    </row>
    <row r="70" spans="1:27" ht="15.75" hidden="1" outlineLevel="1" thickBot="1" x14ac:dyDescent="0.3">
      <c r="A70" s="1">
        <f t="shared" si="2"/>
        <v>64</v>
      </c>
      <c r="B70" s="87"/>
      <c r="C70" s="48"/>
      <c r="D70" s="5"/>
      <c r="E70" s="5"/>
      <c r="F70" s="5"/>
      <c r="G70" s="5"/>
      <c r="H70" s="5"/>
      <c r="I70" s="5"/>
      <c r="J70" s="86"/>
      <c r="K70" s="86"/>
      <c r="L70" s="86"/>
      <c r="M70" s="86"/>
      <c r="N70" s="5"/>
      <c r="O70" s="86"/>
      <c r="P70" s="86"/>
      <c r="Q70" s="86"/>
      <c r="R70" s="86"/>
      <c r="S70" s="5"/>
      <c r="T70" s="5"/>
      <c r="U70" s="5"/>
      <c r="V70" s="5"/>
      <c r="W70" s="5"/>
      <c r="X70" s="5"/>
      <c r="Y70" s="5"/>
      <c r="AA70" s="65"/>
    </row>
    <row r="71" spans="1:27" ht="15.75" hidden="1" outlineLevel="1" thickBot="1" x14ac:dyDescent="0.3">
      <c r="A71" s="1">
        <f t="shared" si="2"/>
        <v>65</v>
      </c>
      <c r="B71" s="87"/>
      <c r="C71" s="48"/>
      <c r="D71" s="5"/>
      <c r="E71" s="5"/>
      <c r="F71" s="5"/>
      <c r="G71" s="5"/>
      <c r="H71" s="5"/>
      <c r="I71" s="5"/>
      <c r="J71" s="86"/>
      <c r="K71" s="86"/>
      <c r="L71" s="86"/>
      <c r="M71" s="86"/>
      <c r="N71" s="5"/>
      <c r="O71" s="86"/>
      <c r="P71" s="86"/>
      <c r="Q71" s="86"/>
      <c r="R71" s="86"/>
      <c r="S71" s="5"/>
      <c r="T71" s="5"/>
      <c r="U71" s="5"/>
      <c r="V71" s="5"/>
      <c r="W71" s="5"/>
      <c r="X71" s="5"/>
      <c r="Y71" s="5"/>
      <c r="AA71" s="65"/>
    </row>
    <row r="72" spans="1:27" ht="15.75" hidden="1" outlineLevel="1" thickBot="1" x14ac:dyDescent="0.3">
      <c r="A72" s="1">
        <f t="shared" si="2"/>
        <v>66</v>
      </c>
      <c r="B72" s="87"/>
      <c r="C72" s="48"/>
      <c r="D72" s="5"/>
      <c r="E72" s="5"/>
      <c r="F72" s="5"/>
      <c r="G72" s="5"/>
      <c r="H72" s="5"/>
      <c r="I72" s="5"/>
      <c r="J72" s="86"/>
      <c r="K72" s="86"/>
      <c r="L72" s="86"/>
      <c r="M72" s="86"/>
      <c r="N72" s="5"/>
      <c r="O72" s="86"/>
      <c r="P72" s="86"/>
      <c r="Q72" s="86"/>
      <c r="R72" s="86"/>
      <c r="S72" s="5"/>
      <c r="T72" s="5"/>
      <c r="U72" s="5"/>
      <c r="V72" s="5"/>
      <c r="W72" s="5"/>
      <c r="X72" s="5"/>
      <c r="Y72" s="5"/>
      <c r="AA72" s="65"/>
    </row>
    <row r="73" spans="1:27" ht="15.75" hidden="1" outlineLevel="1" thickBot="1" x14ac:dyDescent="0.3">
      <c r="A73" s="1">
        <f t="shared" ref="A73:A136" si="23">1+A72</f>
        <v>67</v>
      </c>
      <c r="B73" s="87"/>
      <c r="C73" s="48"/>
      <c r="D73" s="5"/>
      <c r="E73" s="5"/>
      <c r="F73" s="5"/>
      <c r="G73" s="5"/>
      <c r="H73" s="5"/>
      <c r="I73" s="5"/>
      <c r="J73" s="86"/>
      <c r="K73" s="86"/>
      <c r="L73" s="86"/>
      <c r="M73" s="86"/>
      <c r="N73" s="5"/>
      <c r="O73" s="86"/>
      <c r="P73" s="86"/>
      <c r="Q73" s="86"/>
      <c r="R73" s="86"/>
      <c r="S73" s="5"/>
      <c r="T73" s="5"/>
      <c r="U73" s="5"/>
      <c r="V73" s="5"/>
      <c r="W73" s="5"/>
      <c r="X73" s="5"/>
      <c r="Y73" s="5"/>
      <c r="AA73" s="44" t="s">
        <v>78</v>
      </c>
    </row>
    <row r="74" spans="1:27" ht="15.75" hidden="1" outlineLevel="1" thickBot="1" x14ac:dyDescent="0.3">
      <c r="A74" s="1">
        <f t="shared" si="23"/>
        <v>68</v>
      </c>
      <c r="B74" s="84"/>
      <c r="C74" s="48"/>
      <c r="D74" s="5"/>
      <c r="E74" s="5"/>
      <c r="F74" s="5"/>
      <c r="G74" s="5"/>
      <c r="H74" s="5"/>
      <c r="I74" s="5"/>
      <c r="J74" s="86"/>
      <c r="K74" s="86"/>
      <c r="L74" s="86"/>
      <c r="M74" s="86"/>
      <c r="N74" s="5"/>
      <c r="O74" s="86"/>
      <c r="P74" s="86"/>
      <c r="Q74" s="86"/>
      <c r="R74" s="86"/>
      <c r="S74" s="5"/>
      <c r="T74" s="5"/>
      <c r="U74" s="5"/>
      <c r="V74" s="5"/>
      <c r="W74" s="5"/>
      <c r="X74" s="5"/>
      <c r="Y74" s="5"/>
      <c r="AA74" s="44"/>
    </row>
    <row r="75" spans="1:27" ht="15.75" hidden="1" outlineLevel="1" thickBot="1" x14ac:dyDescent="0.3">
      <c r="A75" s="1">
        <f t="shared" si="23"/>
        <v>69</v>
      </c>
      <c r="B75" s="87"/>
      <c r="C75" s="48"/>
      <c r="D75" s="5"/>
      <c r="E75" s="5"/>
      <c r="F75" s="5"/>
      <c r="G75" s="5"/>
      <c r="H75" s="5"/>
      <c r="I75" s="5"/>
      <c r="J75" s="86"/>
      <c r="K75" s="86"/>
      <c r="L75" s="86"/>
      <c r="M75" s="86"/>
      <c r="N75" s="5"/>
      <c r="O75" s="86"/>
      <c r="P75" s="86"/>
      <c r="Q75" s="86"/>
      <c r="R75" s="86"/>
      <c r="S75" s="5"/>
      <c r="T75" s="5"/>
      <c r="U75" s="5"/>
      <c r="V75" s="5"/>
      <c r="W75" s="5"/>
      <c r="X75" s="5"/>
      <c r="Y75" s="5"/>
      <c r="AA75" s="44"/>
    </row>
    <row r="76" spans="1:27" ht="15.75" hidden="1" outlineLevel="1" thickBot="1" x14ac:dyDescent="0.3">
      <c r="A76" s="1">
        <f t="shared" si="23"/>
        <v>70</v>
      </c>
      <c r="B76" s="87"/>
      <c r="C76" s="48"/>
      <c r="D76" s="5"/>
      <c r="E76" s="5"/>
      <c r="F76" s="5"/>
      <c r="G76" s="5"/>
      <c r="H76" s="5"/>
      <c r="I76" s="5"/>
      <c r="J76" s="86"/>
      <c r="K76" s="86"/>
      <c r="L76" s="86"/>
      <c r="M76" s="86"/>
      <c r="N76" s="5"/>
      <c r="O76" s="86"/>
      <c r="P76" s="86"/>
      <c r="Q76" s="86"/>
      <c r="R76" s="86"/>
      <c r="S76" s="5"/>
      <c r="T76" s="5"/>
      <c r="U76" s="5"/>
      <c r="V76" s="5"/>
      <c r="W76" s="5"/>
      <c r="X76" s="5"/>
      <c r="Y76" s="5"/>
      <c r="AA76" s="44"/>
    </row>
    <row r="77" spans="1:27" ht="15.75" hidden="1" outlineLevel="1" thickBot="1" x14ac:dyDescent="0.3">
      <c r="A77" s="1">
        <f t="shared" si="23"/>
        <v>71</v>
      </c>
      <c r="B77" s="87"/>
      <c r="C77" s="48"/>
      <c r="D77" s="5"/>
      <c r="E77" s="5"/>
      <c r="F77" s="5"/>
      <c r="G77" s="5"/>
      <c r="H77" s="5"/>
      <c r="I77" s="5"/>
      <c r="J77" s="86"/>
      <c r="K77" s="86"/>
      <c r="L77" s="86"/>
      <c r="M77" s="86"/>
      <c r="N77" s="5"/>
      <c r="O77" s="86"/>
      <c r="P77" s="86"/>
      <c r="Q77" s="86"/>
      <c r="R77" s="86"/>
      <c r="S77" s="5"/>
      <c r="T77" s="5"/>
      <c r="U77" s="5"/>
      <c r="V77" s="5"/>
      <c r="W77" s="5"/>
      <c r="X77" s="5"/>
      <c r="Y77" s="5"/>
      <c r="AA77" s="44"/>
    </row>
    <row r="78" spans="1:27" ht="15.75" hidden="1" outlineLevel="1" thickBot="1" x14ac:dyDescent="0.3">
      <c r="A78" s="1">
        <f t="shared" si="23"/>
        <v>72</v>
      </c>
      <c r="B78" s="87"/>
      <c r="C78" s="48"/>
      <c r="D78" s="5"/>
      <c r="E78" s="5"/>
      <c r="F78" s="5"/>
      <c r="G78" s="5"/>
      <c r="H78" s="5"/>
      <c r="I78" s="5"/>
      <c r="J78" s="86"/>
      <c r="K78" s="86"/>
      <c r="L78" s="86"/>
      <c r="M78" s="86"/>
      <c r="N78" s="5"/>
      <c r="O78" s="86"/>
      <c r="P78" s="86"/>
      <c r="Q78" s="86"/>
      <c r="R78" s="86"/>
      <c r="S78" s="5"/>
      <c r="T78" s="5"/>
      <c r="U78" s="5"/>
      <c r="V78" s="5"/>
      <c r="W78" s="5"/>
      <c r="X78" s="5"/>
      <c r="Y78" s="5"/>
      <c r="AA78" s="44"/>
    </row>
    <row r="79" spans="1:27" ht="15.75" hidden="1" outlineLevel="1" thickBot="1" x14ac:dyDescent="0.3">
      <c r="A79" s="1">
        <f t="shared" si="23"/>
        <v>73</v>
      </c>
      <c r="B79" s="87"/>
      <c r="C79" s="48"/>
      <c r="D79" s="5"/>
      <c r="E79" s="5"/>
      <c r="F79" s="5"/>
      <c r="G79" s="5"/>
      <c r="H79" s="5"/>
      <c r="I79" s="5"/>
      <c r="J79" s="86"/>
      <c r="K79" s="86"/>
      <c r="L79" s="86"/>
      <c r="M79" s="86"/>
      <c r="N79" s="5"/>
      <c r="O79" s="86"/>
      <c r="P79" s="86"/>
      <c r="Q79" s="86"/>
      <c r="R79" s="86"/>
      <c r="S79" s="5"/>
      <c r="T79" s="5"/>
      <c r="U79" s="5"/>
      <c r="V79" s="5"/>
      <c r="W79" s="5"/>
      <c r="X79" s="5"/>
      <c r="Y79" s="5"/>
      <c r="AA79" s="44"/>
    </row>
    <row r="80" spans="1:27" ht="15.75" hidden="1" outlineLevel="1" thickBot="1" x14ac:dyDescent="0.3">
      <c r="A80" s="1">
        <f t="shared" si="23"/>
        <v>74</v>
      </c>
      <c r="B80" s="87"/>
      <c r="C80" s="48"/>
      <c r="D80" s="5"/>
      <c r="E80" s="5"/>
      <c r="F80" s="5"/>
      <c r="G80" s="5"/>
      <c r="H80" s="5"/>
      <c r="I80" s="5"/>
      <c r="J80" s="86"/>
      <c r="K80" s="86"/>
      <c r="L80" s="86"/>
      <c r="M80" s="86"/>
      <c r="N80" s="5"/>
      <c r="O80" s="86"/>
      <c r="P80" s="86"/>
      <c r="Q80" s="86"/>
      <c r="R80" s="86"/>
      <c r="S80" s="5"/>
      <c r="T80" s="5"/>
      <c r="U80" s="5"/>
      <c r="V80" s="5"/>
      <c r="W80" s="5"/>
      <c r="X80" s="5"/>
      <c r="Y80" s="5"/>
      <c r="AA80" s="44"/>
    </row>
    <row r="81" spans="1:27" ht="15.75" hidden="1" outlineLevel="1" thickBot="1" x14ac:dyDescent="0.3">
      <c r="A81" s="1">
        <f t="shared" si="23"/>
        <v>75</v>
      </c>
      <c r="B81" s="84"/>
      <c r="C81" s="48"/>
      <c r="D81" s="5"/>
      <c r="E81" s="5"/>
      <c r="F81" s="5"/>
      <c r="G81" s="5"/>
      <c r="H81" s="5"/>
      <c r="I81" s="5"/>
      <c r="J81" s="86"/>
      <c r="K81" s="86"/>
      <c r="L81" s="86"/>
      <c r="M81" s="86"/>
      <c r="N81" s="5"/>
      <c r="O81" s="86"/>
      <c r="P81" s="86"/>
      <c r="Q81" s="86"/>
      <c r="R81" s="86"/>
      <c r="S81" s="5"/>
      <c r="T81" s="5"/>
      <c r="U81" s="5"/>
      <c r="V81" s="5"/>
      <c r="W81" s="5"/>
      <c r="X81" s="5"/>
      <c r="Y81" s="5"/>
      <c r="AA81" s="44"/>
    </row>
    <row r="82" spans="1:27" ht="15.75" hidden="1" outlineLevel="1" thickBot="1" x14ac:dyDescent="0.3">
      <c r="A82" s="1">
        <f t="shared" si="23"/>
        <v>76</v>
      </c>
      <c r="B82" s="87"/>
      <c r="C82" s="48"/>
      <c r="D82" s="5"/>
      <c r="E82" s="5"/>
      <c r="F82" s="5"/>
      <c r="G82" s="5"/>
      <c r="H82" s="5"/>
      <c r="I82" s="5"/>
      <c r="J82" s="86"/>
      <c r="K82" s="86"/>
      <c r="L82" s="86"/>
      <c r="M82" s="86"/>
      <c r="N82" s="5"/>
      <c r="O82" s="86"/>
      <c r="P82" s="86"/>
      <c r="Q82" s="86"/>
      <c r="R82" s="86"/>
      <c r="S82" s="5"/>
      <c r="T82" s="5"/>
      <c r="U82" s="5"/>
      <c r="V82" s="5"/>
      <c r="W82" s="5"/>
      <c r="X82" s="5"/>
      <c r="Y82" s="5"/>
      <c r="AA82" s="44"/>
    </row>
    <row r="83" spans="1:27" ht="15.75" hidden="1" outlineLevel="1" thickBot="1" x14ac:dyDescent="0.3">
      <c r="A83" s="1">
        <f t="shared" si="23"/>
        <v>77</v>
      </c>
      <c r="B83" s="87"/>
      <c r="C83" s="48"/>
      <c r="D83" s="5"/>
      <c r="E83" s="5"/>
      <c r="F83" s="5"/>
      <c r="G83" s="5"/>
      <c r="H83" s="5"/>
      <c r="I83" s="5"/>
      <c r="J83" s="86"/>
      <c r="K83" s="86"/>
      <c r="L83" s="86"/>
      <c r="M83" s="86"/>
      <c r="N83" s="5"/>
      <c r="O83" s="86"/>
      <c r="P83" s="86"/>
      <c r="Q83" s="86"/>
      <c r="R83" s="86"/>
      <c r="S83" s="5"/>
      <c r="T83" s="5"/>
      <c r="U83" s="5"/>
      <c r="V83" s="5"/>
      <c r="W83" s="5"/>
      <c r="X83" s="5"/>
      <c r="Y83" s="5"/>
      <c r="AA83" s="44"/>
    </row>
    <row r="84" spans="1:27" ht="15.75" hidden="1" outlineLevel="1" thickBot="1" x14ac:dyDescent="0.3">
      <c r="A84" s="1">
        <f t="shared" si="23"/>
        <v>78</v>
      </c>
      <c r="B84" s="87"/>
      <c r="C84" s="48"/>
      <c r="D84" s="5"/>
      <c r="E84" s="5"/>
      <c r="F84" s="5"/>
      <c r="G84" s="5"/>
      <c r="H84" s="5"/>
      <c r="I84" s="5"/>
      <c r="J84" s="86"/>
      <c r="K84" s="86"/>
      <c r="L84" s="86"/>
      <c r="M84" s="86"/>
      <c r="N84" s="5"/>
      <c r="O84" s="86"/>
      <c r="P84" s="86"/>
      <c r="Q84" s="86"/>
      <c r="R84" s="86"/>
      <c r="S84" s="5"/>
      <c r="T84" s="5"/>
      <c r="U84" s="5"/>
      <c r="V84" s="5"/>
      <c r="W84" s="5"/>
      <c r="X84" s="5"/>
      <c r="Y84" s="5"/>
      <c r="AA84" s="44"/>
    </row>
    <row r="85" spans="1:27" ht="15.75" hidden="1" outlineLevel="1" thickBot="1" x14ac:dyDescent="0.3">
      <c r="A85" s="1">
        <f t="shared" si="23"/>
        <v>79</v>
      </c>
      <c r="B85" s="87"/>
      <c r="C85" s="48"/>
      <c r="D85" s="5"/>
      <c r="E85" s="5"/>
      <c r="F85" s="5"/>
      <c r="G85" s="5"/>
      <c r="H85" s="5"/>
      <c r="I85" s="5"/>
      <c r="J85" s="86"/>
      <c r="K85" s="86"/>
      <c r="L85" s="86"/>
      <c r="M85" s="86"/>
      <c r="N85" s="5"/>
      <c r="O85" s="86"/>
      <c r="P85" s="86"/>
      <c r="Q85" s="86"/>
      <c r="R85" s="86"/>
      <c r="S85" s="5"/>
      <c r="T85" s="5"/>
      <c r="U85" s="5"/>
      <c r="V85" s="5"/>
      <c r="W85" s="5"/>
      <c r="X85" s="5"/>
      <c r="Y85" s="5"/>
      <c r="AA85" s="44"/>
    </row>
    <row r="86" spans="1:27" ht="15.75" hidden="1" outlineLevel="1" thickBot="1" x14ac:dyDescent="0.3">
      <c r="A86" s="1">
        <f t="shared" si="23"/>
        <v>80</v>
      </c>
      <c r="B86" s="84"/>
      <c r="C86" s="48"/>
      <c r="D86" s="5"/>
      <c r="E86" s="5"/>
      <c r="F86" s="5"/>
      <c r="G86" s="5"/>
      <c r="H86" s="5"/>
      <c r="I86" s="5"/>
      <c r="J86" s="86"/>
      <c r="K86" s="86"/>
      <c r="L86" s="86"/>
      <c r="M86" s="86"/>
      <c r="N86" s="5"/>
      <c r="O86" s="86"/>
      <c r="P86" s="86"/>
      <c r="Q86" s="86"/>
      <c r="R86" s="86"/>
      <c r="S86" s="5"/>
      <c r="T86" s="5"/>
      <c r="U86" s="5"/>
      <c r="V86" s="5"/>
      <c r="W86" s="5"/>
      <c r="X86" s="5"/>
      <c r="Y86" s="5"/>
      <c r="AA86" s="44"/>
    </row>
    <row r="87" spans="1:27" ht="15.75" hidden="1" outlineLevel="1" thickBot="1" x14ac:dyDescent="0.3">
      <c r="A87" s="1">
        <f t="shared" si="23"/>
        <v>81</v>
      </c>
      <c r="B87" s="87"/>
      <c r="C87" s="48"/>
      <c r="D87" s="5"/>
      <c r="E87" s="5"/>
      <c r="F87" s="5"/>
      <c r="G87" s="5"/>
      <c r="H87" s="5"/>
      <c r="I87" s="5"/>
      <c r="J87" s="86"/>
      <c r="K87" s="86"/>
      <c r="L87" s="86"/>
      <c r="M87" s="86"/>
      <c r="N87" s="5"/>
      <c r="O87" s="86"/>
      <c r="P87" s="86"/>
      <c r="Q87" s="86"/>
      <c r="R87" s="86"/>
      <c r="S87" s="5"/>
      <c r="T87" s="5"/>
      <c r="U87" s="5"/>
      <c r="V87" s="5"/>
      <c r="W87" s="5"/>
      <c r="X87" s="5"/>
      <c r="Y87" s="5"/>
      <c r="AA87" s="44"/>
    </row>
    <row r="88" spans="1:27" ht="15.75" hidden="1" outlineLevel="1" thickBot="1" x14ac:dyDescent="0.3">
      <c r="A88" s="1">
        <f t="shared" si="23"/>
        <v>82</v>
      </c>
      <c r="B88" s="87"/>
      <c r="C88" s="48"/>
      <c r="D88" s="5"/>
      <c r="E88" s="5"/>
      <c r="F88" s="5"/>
      <c r="G88" s="5"/>
      <c r="H88" s="5"/>
      <c r="I88" s="5"/>
      <c r="J88" s="86"/>
      <c r="K88" s="86"/>
      <c r="L88" s="86"/>
      <c r="M88" s="86"/>
      <c r="N88" s="5"/>
      <c r="O88" s="86"/>
      <c r="P88" s="86"/>
      <c r="Q88" s="86"/>
      <c r="R88" s="86"/>
      <c r="S88" s="5"/>
      <c r="T88" s="5"/>
      <c r="U88" s="5"/>
      <c r="V88" s="5"/>
      <c r="W88" s="5"/>
      <c r="X88" s="5"/>
      <c r="Y88" s="5"/>
      <c r="AA88" s="44"/>
    </row>
    <row r="89" spans="1:27" ht="15.75" hidden="1" outlineLevel="1" thickBot="1" x14ac:dyDescent="0.3">
      <c r="A89" s="1">
        <f t="shared" si="23"/>
        <v>83</v>
      </c>
      <c r="B89" s="87"/>
      <c r="C89" s="48"/>
      <c r="D89" s="5"/>
      <c r="E89" s="5"/>
      <c r="F89" s="5"/>
      <c r="G89" s="5"/>
      <c r="H89" s="5"/>
      <c r="I89" s="5"/>
      <c r="J89" s="86"/>
      <c r="K89" s="86"/>
      <c r="L89" s="86"/>
      <c r="M89" s="86"/>
      <c r="N89" s="5"/>
      <c r="O89" s="86"/>
      <c r="P89" s="86"/>
      <c r="Q89" s="86"/>
      <c r="R89" s="86"/>
      <c r="S89" s="5"/>
      <c r="T89" s="5"/>
      <c r="U89" s="5"/>
      <c r="V89" s="5"/>
      <c r="W89" s="5"/>
      <c r="X89" s="5"/>
      <c r="Y89" s="5"/>
      <c r="AA89" s="44"/>
    </row>
    <row r="90" spans="1:27" ht="15.75" hidden="1" outlineLevel="1" thickBot="1" x14ac:dyDescent="0.3">
      <c r="A90" s="1">
        <f t="shared" si="23"/>
        <v>84</v>
      </c>
      <c r="B90" s="87"/>
      <c r="C90" s="48"/>
      <c r="D90" s="5"/>
      <c r="E90" s="5"/>
      <c r="F90" s="5"/>
      <c r="G90" s="5"/>
      <c r="H90" s="5"/>
      <c r="I90" s="5"/>
      <c r="J90" s="86"/>
      <c r="K90" s="86"/>
      <c r="L90" s="86"/>
      <c r="M90" s="86"/>
      <c r="N90" s="5"/>
      <c r="O90" s="86"/>
      <c r="P90" s="86"/>
      <c r="Q90" s="86"/>
      <c r="R90" s="86"/>
      <c r="S90" s="5"/>
      <c r="T90" s="5"/>
      <c r="U90" s="5"/>
      <c r="V90" s="5"/>
      <c r="W90" s="5"/>
      <c r="X90" s="5"/>
      <c r="Y90" s="5"/>
      <c r="AA90" s="44"/>
    </row>
    <row r="91" spans="1:27" ht="15.75" hidden="1" outlineLevel="1" thickBot="1" x14ac:dyDescent="0.3">
      <c r="A91" s="1">
        <f t="shared" si="23"/>
        <v>85</v>
      </c>
      <c r="B91" s="87"/>
      <c r="C91" s="48"/>
      <c r="D91" s="5"/>
      <c r="E91" s="5"/>
      <c r="F91" s="5"/>
      <c r="G91" s="5"/>
      <c r="H91" s="5"/>
      <c r="I91" s="5"/>
      <c r="J91" s="86"/>
      <c r="K91" s="86"/>
      <c r="L91" s="86"/>
      <c r="M91" s="86"/>
      <c r="N91" s="5"/>
      <c r="O91" s="86"/>
      <c r="P91" s="86"/>
      <c r="Q91" s="86"/>
      <c r="R91" s="86"/>
      <c r="S91" s="5"/>
      <c r="T91" s="5"/>
      <c r="U91" s="5"/>
      <c r="V91" s="5"/>
      <c r="W91" s="5"/>
      <c r="X91" s="5"/>
      <c r="Y91" s="5"/>
      <c r="AA91" s="44"/>
    </row>
    <row r="92" spans="1:27" ht="15.75" hidden="1" outlineLevel="1" thickBot="1" x14ac:dyDescent="0.3">
      <c r="A92" s="1">
        <f t="shared" si="23"/>
        <v>86</v>
      </c>
      <c r="B92" s="87"/>
      <c r="C92" s="48"/>
      <c r="D92" s="5"/>
      <c r="E92" s="5"/>
      <c r="F92" s="5"/>
      <c r="G92" s="5"/>
      <c r="H92" s="5"/>
      <c r="I92" s="5"/>
      <c r="J92" s="86"/>
      <c r="K92" s="86"/>
      <c r="L92" s="86"/>
      <c r="M92" s="86"/>
      <c r="N92" s="5"/>
      <c r="O92" s="86"/>
      <c r="P92" s="86"/>
      <c r="Q92" s="86"/>
      <c r="R92" s="86"/>
      <c r="S92" s="5"/>
      <c r="T92" s="5"/>
      <c r="U92" s="5"/>
      <c r="V92" s="5"/>
      <c r="W92" s="5"/>
      <c r="X92" s="5"/>
      <c r="Y92" s="5"/>
      <c r="AA92" s="44"/>
    </row>
    <row r="93" spans="1:27" ht="15.75" hidden="1" outlineLevel="1" thickBot="1" x14ac:dyDescent="0.3">
      <c r="A93" s="1">
        <f t="shared" si="23"/>
        <v>87</v>
      </c>
      <c r="B93" s="84"/>
      <c r="C93" s="48"/>
      <c r="D93" s="5"/>
      <c r="E93" s="5"/>
      <c r="F93" s="5"/>
      <c r="G93" s="5"/>
      <c r="H93" s="5"/>
      <c r="I93" s="5"/>
      <c r="J93" s="86"/>
      <c r="K93" s="86"/>
      <c r="L93" s="86"/>
      <c r="M93" s="86"/>
      <c r="N93" s="5"/>
      <c r="O93" s="86"/>
      <c r="P93" s="86"/>
      <c r="Q93" s="86"/>
      <c r="R93" s="86"/>
      <c r="S93" s="5"/>
      <c r="T93" s="5"/>
      <c r="U93" s="5"/>
      <c r="V93" s="5"/>
      <c r="W93" s="5"/>
      <c r="X93" s="5"/>
      <c r="Y93" s="5"/>
      <c r="AA93" s="44" t="s">
        <v>79</v>
      </c>
    </row>
    <row r="94" spans="1:27" ht="15.75" hidden="1" outlineLevel="1" thickBot="1" x14ac:dyDescent="0.3">
      <c r="A94" s="1">
        <f t="shared" si="23"/>
        <v>88</v>
      </c>
      <c r="B94" s="87"/>
      <c r="C94" s="48"/>
      <c r="D94" s="5"/>
      <c r="E94" s="93"/>
      <c r="F94" s="93"/>
      <c r="G94" s="93"/>
      <c r="H94" s="93"/>
      <c r="I94" s="93"/>
      <c r="J94" s="86"/>
      <c r="K94" s="86"/>
      <c r="L94" s="86"/>
      <c r="M94" s="86"/>
      <c r="N94" s="5"/>
      <c r="O94" s="86"/>
      <c r="P94" s="86"/>
      <c r="Q94" s="86"/>
      <c r="R94" s="86"/>
      <c r="S94" s="5"/>
      <c r="T94" s="5"/>
      <c r="U94" s="5"/>
      <c r="V94" s="5"/>
      <c r="W94" s="5"/>
      <c r="X94" s="5"/>
      <c r="Y94" s="5"/>
      <c r="AA94" s="44"/>
    </row>
    <row r="95" spans="1:27" ht="15.75" hidden="1" outlineLevel="1" thickBot="1" x14ac:dyDescent="0.3">
      <c r="A95" s="1">
        <f t="shared" si="23"/>
        <v>89</v>
      </c>
      <c r="B95" s="87"/>
      <c r="C95" s="48"/>
      <c r="D95" s="5"/>
      <c r="E95" s="5"/>
      <c r="F95" s="5"/>
      <c r="G95" s="5"/>
      <c r="H95" s="5"/>
      <c r="I95" s="5"/>
      <c r="J95" s="86"/>
      <c r="K95" s="86"/>
      <c r="L95" s="86"/>
      <c r="M95" s="86"/>
      <c r="N95" s="5"/>
      <c r="O95" s="86"/>
      <c r="P95" s="86"/>
      <c r="Q95" s="86"/>
      <c r="R95" s="86"/>
      <c r="S95" s="5"/>
      <c r="T95" s="5"/>
      <c r="U95" s="5"/>
      <c r="V95" s="5"/>
      <c r="W95" s="5"/>
      <c r="X95" s="5"/>
      <c r="Y95" s="5"/>
      <c r="AA95" s="44"/>
    </row>
    <row r="96" spans="1:27" ht="21.75" thickBot="1" x14ac:dyDescent="0.3">
      <c r="A96" s="1">
        <f t="shared" si="23"/>
        <v>90</v>
      </c>
      <c r="B96" s="2" t="s">
        <v>80</v>
      </c>
      <c r="C96" s="3"/>
      <c r="D96" s="3"/>
      <c r="E96" s="3"/>
      <c r="F96" s="3"/>
      <c r="G96" s="3"/>
      <c r="H96" s="3"/>
      <c r="I96" s="3"/>
      <c r="J96" s="64"/>
      <c r="K96" s="64"/>
      <c r="L96" s="64"/>
      <c r="M96" s="64"/>
      <c r="N96" s="3"/>
      <c r="O96" s="64"/>
      <c r="P96" s="64"/>
      <c r="Q96" s="64"/>
      <c r="R96" s="64"/>
      <c r="S96" s="3"/>
      <c r="T96" s="3"/>
      <c r="U96" s="3"/>
      <c r="V96" s="3"/>
      <c r="W96" s="3"/>
      <c r="X96" s="3"/>
      <c r="Y96" s="4"/>
      <c r="AA96" s="44" t="s">
        <v>81</v>
      </c>
    </row>
    <row r="97" spans="1:27" x14ac:dyDescent="0.25">
      <c r="A97" s="1">
        <f t="shared" si="23"/>
        <v>91</v>
      </c>
      <c r="B97" s="94" t="s">
        <v>82</v>
      </c>
      <c r="C97" s="95">
        <v>2</v>
      </c>
      <c r="D97" s="96"/>
      <c r="E97" s="97">
        <v>678.9</v>
      </c>
      <c r="F97" s="97">
        <v>911.8</v>
      </c>
      <c r="G97" s="97">
        <v>1064.3</v>
      </c>
      <c r="H97" s="97">
        <v>1342.6</v>
      </c>
      <c r="I97" s="97">
        <v>1741.6</v>
      </c>
      <c r="J97" s="98">
        <f>+J57</f>
        <v>374.21625</v>
      </c>
      <c r="K97" s="98">
        <f t="shared" ref="K97:Y97" si="24">+K57</f>
        <v>374.21625</v>
      </c>
      <c r="L97" s="98">
        <f t="shared" si="24"/>
        <v>374.21625</v>
      </c>
      <c r="M97" s="98">
        <f t="shared" si="24"/>
        <v>317.0025</v>
      </c>
      <c r="N97" s="99">
        <f t="shared" si="24"/>
        <v>1439.6512500000001</v>
      </c>
      <c r="O97" s="98">
        <f t="shared" si="24"/>
        <v>373.12124999999997</v>
      </c>
      <c r="P97" s="98">
        <f t="shared" si="24"/>
        <v>373.12124999999997</v>
      </c>
      <c r="Q97" s="98">
        <f t="shared" si="24"/>
        <v>373.12124999999997</v>
      </c>
      <c r="R97" s="98">
        <f t="shared" si="24"/>
        <v>373.12124999999997</v>
      </c>
      <c r="S97" s="99">
        <f t="shared" si="24"/>
        <v>1492.4849999999999</v>
      </c>
      <c r="T97" s="99">
        <f t="shared" si="24"/>
        <v>1285.2562499999999</v>
      </c>
      <c r="U97" s="99">
        <f t="shared" si="24"/>
        <v>1257.8508333333332</v>
      </c>
      <c r="V97" s="99">
        <f t="shared" si="24"/>
        <v>1335.2916666666667</v>
      </c>
      <c r="W97" s="99">
        <f t="shared" si="24"/>
        <v>1414.375</v>
      </c>
      <c r="X97" s="99">
        <f t="shared" si="24"/>
        <v>1414.375</v>
      </c>
      <c r="Y97" s="99">
        <f t="shared" si="24"/>
        <v>1414.375</v>
      </c>
      <c r="AA97" s="44" t="s">
        <v>83</v>
      </c>
    </row>
    <row r="98" spans="1:27" x14ac:dyDescent="0.25">
      <c r="A98" s="1">
        <f t="shared" si="23"/>
        <v>92</v>
      </c>
      <c r="B98" s="94" t="s">
        <v>51</v>
      </c>
      <c r="C98" s="95">
        <f>+C97+15</f>
        <v>17</v>
      </c>
      <c r="D98" s="96">
        <v>0</v>
      </c>
      <c r="E98" s="96">
        <v>0</v>
      </c>
      <c r="F98" s="96">
        <v>0</v>
      </c>
      <c r="G98" s="96">
        <v>0</v>
      </c>
      <c r="H98" s="96">
        <v>0</v>
      </c>
      <c r="I98" s="96">
        <v>0</v>
      </c>
      <c r="J98" s="100"/>
      <c r="K98" s="100"/>
      <c r="L98" s="100"/>
      <c r="M98" s="100"/>
      <c r="N98" s="96"/>
      <c r="O98" s="100"/>
      <c r="P98" s="100"/>
      <c r="Q98" s="100"/>
      <c r="R98" s="100"/>
      <c r="S98" s="41"/>
      <c r="T98" s="41"/>
      <c r="U98" s="41"/>
      <c r="V98" s="41"/>
      <c r="W98" s="41"/>
      <c r="X98" s="41"/>
      <c r="Y98" s="41"/>
      <c r="AA98" s="44" t="s">
        <v>36</v>
      </c>
    </row>
    <row r="99" spans="1:27" x14ac:dyDescent="0.25">
      <c r="A99" s="1">
        <f t="shared" si="23"/>
        <v>93</v>
      </c>
      <c r="B99" s="94" t="s">
        <v>52</v>
      </c>
      <c r="C99" s="48"/>
      <c r="D99" s="101"/>
      <c r="E99" s="101">
        <v>497.2</v>
      </c>
      <c r="F99" s="101">
        <v>911.8</v>
      </c>
      <c r="G99" s="101">
        <v>1064.3</v>
      </c>
      <c r="H99" s="101">
        <v>1342.6</v>
      </c>
      <c r="I99" s="101">
        <v>1741.6</v>
      </c>
      <c r="J99" s="102"/>
      <c r="K99" s="102"/>
      <c r="L99" s="102"/>
      <c r="M99" s="102"/>
      <c r="N99" s="101"/>
      <c r="O99" s="102"/>
      <c r="P99" s="102"/>
      <c r="Q99" s="102"/>
      <c r="R99" s="102"/>
      <c r="S99" s="101">
        <f>+S97</f>
        <v>1492.4849999999999</v>
      </c>
      <c r="T99" s="101">
        <f t="shared" ref="T99:Y99" si="25">+T97</f>
        <v>1285.2562499999999</v>
      </c>
      <c r="U99" s="101">
        <f t="shared" si="25"/>
        <v>1257.8508333333332</v>
      </c>
      <c r="V99" s="101">
        <f t="shared" si="25"/>
        <v>1335.2916666666667</v>
      </c>
      <c r="W99" s="101">
        <f t="shared" si="25"/>
        <v>1414.375</v>
      </c>
      <c r="X99" s="101">
        <f t="shared" si="25"/>
        <v>1414.375</v>
      </c>
      <c r="Y99" s="101">
        <f t="shared" si="25"/>
        <v>1414.375</v>
      </c>
      <c r="AA99" s="103" t="s">
        <v>49</v>
      </c>
    </row>
    <row r="100" spans="1:27" x14ac:dyDescent="0.25">
      <c r="A100" s="1">
        <f t="shared" si="23"/>
        <v>94</v>
      </c>
      <c r="B100" s="94" t="s">
        <v>84</v>
      </c>
      <c r="C100" s="48"/>
      <c r="D100" s="99"/>
      <c r="E100" s="101">
        <v>-330.9</v>
      </c>
      <c r="F100" s="101">
        <v>-479.7</v>
      </c>
      <c r="G100" s="101">
        <v>-576.59999999999991</v>
      </c>
      <c r="H100" s="101">
        <v>-727.8</v>
      </c>
      <c r="I100" s="101">
        <v>-897.9</v>
      </c>
      <c r="J100" s="98"/>
      <c r="K100" s="98"/>
      <c r="L100" s="98"/>
      <c r="M100" s="98"/>
      <c r="N100" s="99"/>
      <c r="O100" s="98"/>
      <c r="P100" s="98"/>
      <c r="Q100" s="98"/>
      <c r="R100" s="98"/>
      <c r="S100" s="101">
        <f>-S99*S17</f>
        <v>-865.64129999999989</v>
      </c>
      <c r="T100" s="104">
        <f>S100-($S$100-$Y$100)/6</f>
        <v>-847.58742465169246</v>
      </c>
      <c r="U100" s="104">
        <f>T100-($S$100-$Y$100)/6</f>
        <v>-829.53354930338503</v>
      </c>
      <c r="V100" s="104">
        <f>U100-($S$100-$Y$100)/6</f>
        <v>-811.4796739550776</v>
      </c>
      <c r="W100" s="104">
        <f>V100-($S$100-$Y$100)/6</f>
        <v>-793.42579860677017</v>
      </c>
      <c r="X100" s="104">
        <f>W100-($S$100-$Y$100)/6</f>
        <v>-775.37192325846274</v>
      </c>
      <c r="Y100" s="101">
        <f>-Y99*Y17</f>
        <v>-757.31804791015509</v>
      </c>
      <c r="AA100" s="103" t="s">
        <v>47</v>
      </c>
    </row>
    <row r="101" spans="1:27" s="110" customFormat="1" x14ac:dyDescent="0.25">
      <c r="A101" s="1">
        <f t="shared" si="23"/>
        <v>95</v>
      </c>
      <c r="B101" s="84" t="s">
        <v>85</v>
      </c>
      <c r="C101" s="95">
        <f>+C98+15</f>
        <v>32</v>
      </c>
      <c r="D101" s="105"/>
      <c r="E101" s="106">
        <v>315.5</v>
      </c>
      <c r="F101" s="106">
        <v>554.6</v>
      </c>
      <c r="G101" s="106">
        <v>636</v>
      </c>
      <c r="H101" s="106">
        <v>813.5</v>
      </c>
      <c r="I101" s="106">
        <v>1081.2</v>
      </c>
      <c r="J101" s="107"/>
      <c r="K101" s="107"/>
      <c r="L101" s="107"/>
      <c r="M101" s="107"/>
      <c r="N101" s="105"/>
      <c r="O101" s="107"/>
      <c r="P101" s="107"/>
      <c r="Q101" s="107"/>
      <c r="R101" s="107"/>
      <c r="S101" s="108">
        <f>+S102+S131</f>
        <v>864.84370000000001</v>
      </c>
      <c r="T101" s="108">
        <f t="shared" ref="T101:Y101" si="26">+T102+T131</f>
        <v>675.66882534830745</v>
      </c>
      <c r="U101" s="108">
        <f t="shared" si="26"/>
        <v>666.31728402994815</v>
      </c>
      <c r="V101" s="108">
        <f t="shared" si="26"/>
        <v>761.81199271158914</v>
      </c>
      <c r="W101" s="108">
        <f t="shared" si="26"/>
        <v>858.94920139322983</v>
      </c>
      <c r="X101" s="108">
        <f t="shared" si="26"/>
        <v>877.00307674153726</v>
      </c>
      <c r="Y101" s="108">
        <f t="shared" si="26"/>
        <v>895.05695208984491</v>
      </c>
      <c r="Z101" s="109"/>
      <c r="AA101" s="103" t="s">
        <v>46</v>
      </c>
    </row>
    <row r="102" spans="1:27" s="110" customFormat="1" x14ac:dyDescent="0.25">
      <c r="A102" s="1">
        <f t="shared" si="23"/>
        <v>96</v>
      </c>
      <c r="B102" s="84" t="s">
        <v>86</v>
      </c>
      <c r="C102" s="95">
        <f>+C101+15</f>
        <v>47</v>
      </c>
      <c r="D102" s="105"/>
      <c r="E102" s="106">
        <v>348</v>
      </c>
      <c r="F102" s="106">
        <v>432.09999999999997</v>
      </c>
      <c r="G102" s="106">
        <v>487.7</v>
      </c>
      <c r="H102" s="106">
        <v>614.79999999999995</v>
      </c>
      <c r="I102" s="106">
        <v>843.69999999999993</v>
      </c>
      <c r="J102" s="107"/>
      <c r="K102" s="107"/>
      <c r="L102" s="107"/>
      <c r="M102" s="107"/>
      <c r="N102" s="105"/>
      <c r="O102" s="107"/>
      <c r="P102" s="107"/>
      <c r="Q102" s="107"/>
      <c r="R102" s="107"/>
      <c r="S102" s="111">
        <f>+S97+S98+S100</f>
        <v>626.84370000000001</v>
      </c>
      <c r="T102" s="111">
        <f t="shared" ref="T102:Y102" si="27">+T97+T98+T100</f>
        <v>437.66882534830745</v>
      </c>
      <c r="U102" s="111">
        <f t="shared" si="27"/>
        <v>428.31728402994815</v>
      </c>
      <c r="V102" s="111">
        <f t="shared" si="27"/>
        <v>523.81199271158914</v>
      </c>
      <c r="W102" s="111">
        <f t="shared" si="27"/>
        <v>620.94920139322983</v>
      </c>
      <c r="X102" s="111">
        <f t="shared" si="27"/>
        <v>639.00307674153726</v>
      </c>
      <c r="Y102" s="111">
        <f t="shared" si="27"/>
        <v>657.05695208984491</v>
      </c>
      <c r="Z102" s="109"/>
      <c r="AA102" s="44" t="s">
        <v>86</v>
      </c>
    </row>
    <row r="103" spans="1:27" x14ac:dyDescent="0.25">
      <c r="A103" s="1">
        <f t="shared" si="23"/>
        <v>97</v>
      </c>
      <c r="B103" s="39" t="s">
        <v>87</v>
      </c>
      <c r="C103" s="95">
        <f>+C102+15</f>
        <v>62</v>
      </c>
      <c r="D103" s="96"/>
      <c r="E103" s="97"/>
      <c r="F103" s="97"/>
      <c r="G103" s="97"/>
      <c r="H103" s="97"/>
      <c r="I103" s="97"/>
      <c r="J103" s="100"/>
      <c r="K103" s="100"/>
      <c r="L103" s="100"/>
      <c r="M103" s="100"/>
      <c r="N103" s="96"/>
      <c r="O103" s="100"/>
      <c r="P103" s="100"/>
      <c r="Q103" s="100"/>
      <c r="R103" s="100"/>
      <c r="S103" s="41">
        <v>0</v>
      </c>
      <c r="T103" s="41">
        <v>0</v>
      </c>
      <c r="U103" s="41"/>
      <c r="V103" s="41"/>
      <c r="W103" s="41"/>
      <c r="X103" s="41"/>
      <c r="Y103" s="41"/>
      <c r="AA103" s="44" t="s">
        <v>88</v>
      </c>
    </row>
    <row r="104" spans="1:27" x14ac:dyDescent="0.25">
      <c r="A104" s="1">
        <f t="shared" si="23"/>
        <v>98</v>
      </c>
      <c r="B104" s="39" t="s">
        <v>89</v>
      </c>
      <c r="C104" s="95">
        <f>+C103+15</f>
        <v>77</v>
      </c>
      <c r="D104" s="96"/>
      <c r="E104" s="97">
        <v>-132.30000000000001</v>
      </c>
      <c r="F104" s="97">
        <v>-99.6</v>
      </c>
      <c r="G104" s="97">
        <v>-39.1</v>
      </c>
      <c r="H104" s="97">
        <v>-265.39999999999998</v>
      </c>
      <c r="I104" s="97">
        <v>-254.7</v>
      </c>
      <c r="J104" s="100"/>
      <c r="K104" s="100"/>
      <c r="L104" s="100"/>
      <c r="M104" s="100"/>
      <c r="N104" s="96"/>
      <c r="O104" s="100"/>
      <c r="P104" s="100"/>
      <c r="Q104" s="100"/>
      <c r="R104" s="100"/>
      <c r="S104" s="112">
        <v>-255</v>
      </c>
      <c r="T104" s="112">
        <v>-255</v>
      </c>
      <c r="U104" s="112">
        <v>-255</v>
      </c>
      <c r="V104" s="112">
        <v>-255</v>
      </c>
      <c r="W104" s="112">
        <v>-255</v>
      </c>
      <c r="X104" s="112">
        <v>-255</v>
      </c>
      <c r="Y104" s="112">
        <v>-255</v>
      </c>
      <c r="AA104" s="44" t="s">
        <v>90</v>
      </c>
    </row>
    <row r="105" spans="1:27" x14ac:dyDescent="0.25">
      <c r="A105" s="1">
        <f t="shared" si="23"/>
        <v>99</v>
      </c>
      <c r="B105" s="39" t="s">
        <v>91</v>
      </c>
      <c r="C105" s="48"/>
      <c r="D105" s="41"/>
      <c r="E105" s="97"/>
      <c r="F105" s="97"/>
      <c r="G105" s="97"/>
      <c r="H105" s="97"/>
      <c r="I105" s="97"/>
      <c r="J105" s="42"/>
      <c r="K105" s="42"/>
      <c r="L105" s="42"/>
      <c r="M105" s="42"/>
      <c r="N105" s="41"/>
      <c r="O105" s="42"/>
      <c r="P105" s="42"/>
      <c r="Q105" s="42"/>
      <c r="R105" s="42"/>
      <c r="S105" s="97"/>
      <c r="T105" s="97"/>
      <c r="U105" s="97"/>
      <c r="V105" s="97"/>
      <c r="W105" s="97"/>
      <c r="X105" s="97"/>
      <c r="Y105" s="97"/>
      <c r="AA105" s="113" t="s">
        <v>85</v>
      </c>
    </row>
    <row r="106" spans="1:27" s="110" customFormat="1" x14ac:dyDescent="0.25">
      <c r="A106" s="1">
        <f t="shared" si="23"/>
        <v>100</v>
      </c>
      <c r="B106" s="84" t="s">
        <v>92</v>
      </c>
      <c r="C106" s="95">
        <f>+C104+15</f>
        <v>92</v>
      </c>
      <c r="D106" s="105"/>
      <c r="E106" s="106">
        <v>215.7</v>
      </c>
      <c r="F106" s="106">
        <v>332.5</v>
      </c>
      <c r="G106" s="106">
        <v>448.6</v>
      </c>
      <c r="H106" s="106">
        <v>349</v>
      </c>
      <c r="I106" s="106">
        <v>589</v>
      </c>
      <c r="J106" s="107"/>
      <c r="K106" s="107"/>
      <c r="L106" s="107"/>
      <c r="M106" s="107"/>
      <c r="N106" s="105"/>
      <c r="O106" s="107"/>
      <c r="P106" s="107"/>
      <c r="Q106" s="107"/>
      <c r="R106" s="107"/>
      <c r="S106" s="108">
        <f>+S102+S103+S104+S105</f>
        <v>371.84370000000001</v>
      </c>
      <c r="T106" s="108">
        <f t="shared" ref="T106:Y106" si="28">+T102+T103+T104+T105</f>
        <v>182.66882534830745</v>
      </c>
      <c r="U106" s="108">
        <f t="shared" si="28"/>
        <v>173.31728402994815</v>
      </c>
      <c r="V106" s="108">
        <f t="shared" si="28"/>
        <v>268.81199271158914</v>
      </c>
      <c r="W106" s="108">
        <f t="shared" si="28"/>
        <v>365.94920139322983</v>
      </c>
      <c r="X106" s="108">
        <f t="shared" si="28"/>
        <v>384.00307674153726</v>
      </c>
      <c r="Y106" s="108">
        <f t="shared" si="28"/>
        <v>402.05695208984491</v>
      </c>
      <c r="Z106" s="109"/>
      <c r="AA106" s="44" t="s">
        <v>93</v>
      </c>
    </row>
    <row r="107" spans="1:27" x14ac:dyDescent="0.25">
      <c r="A107" s="1">
        <f t="shared" si="23"/>
        <v>101</v>
      </c>
      <c r="B107" s="39" t="s">
        <v>94</v>
      </c>
      <c r="C107" s="95">
        <f>+C106+15</f>
        <v>107</v>
      </c>
      <c r="D107" s="96"/>
      <c r="E107" s="97">
        <v>-34.700000000000003</v>
      </c>
      <c r="F107" s="97">
        <v>-38.9</v>
      </c>
      <c r="G107" s="97">
        <v>-33.200000000000003</v>
      </c>
      <c r="H107" s="97">
        <v>-34.799999999999997</v>
      </c>
      <c r="I107" s="97">
        <v>-100.6</v>
      </c>
      <c r="J107" s="100"/>
      <c r="K107" s="100"/>
      <c r="L107" s="100"/>
      <c r="M107" s="100"/>
      <c r="N107" s="96"/>
      <c r="O107" s="100"/>
      <c r="P107" s="100"/>
      <c r="Q107" s="100"/>
      <c r="R107" s="100"/>
      <c r="S107" s="99">
        <f>IF(S106&lt;0,0,-S106*S109)</f>
        <v>-55.776555000000002</v>
      </c>
      <c r="T107" s="99">
        <f t="shared" ref="T107:Y107" si="29">IF(T106&lt;0,0,-T106*T109)</f>
        <v>-27.400323802246117</v>
      </c>
      <c r="U107" s="99">
        <f t="shared" si="29"/>
        <v>-25.997592604492223</v>
      </c>
      <c r="V107" s="99">
        <f t="shared" si="29"/>
        <v>-40.321798906738373</v>
      </c>
      <c r="W107" s="99">
        <f t="shared" si="29"/>
        <v>-54.89238020898447</v>
      </c>
      <c r="X107" s="99">
        <f t="shared" si="29"/>
        <v>-57.600461511230584</v>
      </c>
      <c r="Y107" s="99">
        <f t="shared" si="29"/>
        <v>-60.308542813476734</v>
      </c>
      <c r="AA107" s="44" t="s">
        <v>95</v>
      </c>
    </row>
    <row r="108" spans="1:27" s="110" customFormat="1" x14ac:dyDescent="0.25">
      <c r="A108" s="1">
        <f t="shared" si="23"/>
        <v>102</v>
      </c>
      <c r="B108" s="84" t="s">
        <v>96</v>
      </c>
      <c r="C108" s="95">
        <f>+C107+15</f>
        <v>122</v>
      </c>
      <c r="D108" s="105"/>
      <c r="E108" s="106">
        <v>181</v>
      </c>
      <c r="F108" s="106">
        <v>293.60000000000002</v>
      </c>
      <c r="G108" s="106">
        <v>415.4</v>
      </c>
      <c r="H108" s="106">
        <v>314.60000000000002</v>
      </c>
      <c r="I108" s="106">
        <v>488.4</v>
      </c>
      <c r="J108" s="107"/>
      <c r="K108" s="107"/>
      <c r="L108" s="107"/>
      <c r="M108" s="107"/>
      <c r="N108" s="105"/>
      <c r="O108" s="107"/>
      <c r="P108" s="107"/>
      <c r="Q108" s="107"/>
      <c r="R108" s="107"/>
      <c r="S108" s="114">
        <f t="shared" ref="S108:Y108" si="30">+S102+S104+S107+S103</f>
        <v>316.06714499999998</v>
      </c>
      <c r="T108" s="114">
        <f t="shared" si="30"/>
        <v>155.26850154606134</v>
      </c>
      <c r="U108" s="114">
        <f t="shared" si="30"/>
        <v>147.31969142545594</v>
      </c>
      <c r="V108" s="114">
        <f t="shared" si="30"/>
        <v>228.49019380485078</v>
      </c>
      <c r="W108" s="114">
        <f t="shared" si="30"/>
        <v>311.05682118424534</v>
      </c>
      <c r="X108" s="114">
        <f t="shared" si="30"/>
        <v>326.40261523030665</v>
      </c>
      <c r="Y108" s="114">
        <f t="shared" si="30"/>
        <v>341.74840927636819</v>
      </c>
      <c r="Z108" s="109"/>
      <c r="AA108" s="113" t="s">
        <v>92</v>
      </c>
    </row>
    <row r="109" spans="1:27" s="120" customFormat="1" x14ac:dyDescent="0.25">
      <c r="A109" s="1">
        <f t="shared" si="23"/>
        <v>103</v>
      </c>
      <c r="B109" s="115" t="s">
        <v>97</v>
      </c>
      <c r="C109" s="116" t="str">
        <f>+VLOOKUP(C2,[1]Model!$B:$G,6,0)</f>
        <v>GB</v>
      </c>
      <c r="D109" s="117"/>
      <c r="E109" s="118">
        <f>+[1]tables!$B$8</f>
        <v>0.15</v>
      </c>
      <c r="F109" s="118">
        <f>+[1]tables!$B$8</f>
        <v>0.15</v>
      </c>
      <c r="G109" s="118">
        <f>+[1]tables!$B$8</f>
        <v>0.15</v>
      </c>
      <c r="H109" s="118">
        <f>+[1]tables!$B$8</f>
        <v>0.15</v>
      </c>
      <c r="I109" s="118">
        <f>+[1]tables!$B$8</f>
        <v>0.15</v>
      </c>
      <c r="J109" s="119"/>
      <c r="K109" s="119"/>
      <c r="L109" s="119"/>
      <c r="M109" s="119"/>
      <c r="N109" s="117"/>
      <c r="O109" s="119"/>
      <c r="P109" s="119"/>
      <c r="Q109" s="119"/>
      <c r="R109" s="119"/>
      <c r="S109" s="117">
        <f>IF(S97=0,0,VLOOKUP($C$109,[1]tables!$A:$B,2,0))</f>
        <v>0.15</v>
      </c>
      <c r="T109" s="117">
        <f>IF(T97=0,0,VLOOKUP($C$109,[1]tables!$A:$B,2,0))</f>
        <v>0.15</v>
      </c>
      <c r="U109" s="117">
        <f>IF(U97=0,0,VLOOKUP($C$109,[1]tables!$A:$B,2,0))</f>
        <v>0.15</v>
      </c>
      <c r="V109" s="117">
        <f>IF(V97=0,0,VLOOKUP($C$109,[1]tables!$A:$B,2,0))</f>
        <v>0.15</v>
      </c>
      <c r="W109" s="117">
        <f>IF(W97=0,0,VLOOKUP($C$109,[1]tables!$A:$B,2,0))</f>
        <v>0.15</v>
      </c>
      <c r="X109" s="117">
        <f>IF(X97=0,0,VLOOKUP($C$109,[1]tables!$A:$B,2,0))</f>
        <v>0.15</v>
      </c>
      <c r="Y109" s="117">
        <f>IF(Y97=0,0,VLOOKUP($C$109,[1]tables!$A:$B,2,0))</f>
        <v>0.15</v>
      </c>
      <c r="Z109" s="22"/>
      <c r="AA109" s="44" t="s">
        <v>98</v>
      </c>
    </row>
    <row r="110" spans="1:27" s="110" customFormat="1" ht="15.75" thickBot="1" x14ac:dyDescent="0.3">
      <c r="A110" s="1">
        <f t="shared" si="23"/>
        <v>104</v>
      </c>
      <c r="B110" s="84" t="s">
        <v>15</v>
      </c>
      <c r="C110" s="121">
        <f>+(Y110*(1+$C$5))/(G5-C5)</f>
        <v>3417.4840927636819</v>
      </c>
      <c r="D110" s="108"/>
      <c r="E110" s="108">
        <f t="shared" ref="E110:Y110" si="31">+E106*(1-E109)</f>
        <v>183.345</v>
      </c>
      <c r="F110" s="108">
        <f t="shared" si="31"/>
        <v>282.625</v>
      </c>
      <c r="G110" s="108">
        <f t="shared" si="31"/>
        <v>381.31</v>
      </c>
      <c r="H110" s="108">
        <f t="shared" si="31"/>
        <v>296.64999999999998</v>
      </c>
      <c r="I110" s="108">
        <f t="shared" si="31"/>
        <v>500.65</v>
      </c>
      <c r="J110" s="122">
        <f t="shared" si="31"/>
        <v>0</v>
      </c>
      <c r="K110" s="122">
        <f t="shared" si="31"/>
        <v>0</v>
      </c>
      <c r="L110" s="122">
        <f t="shared" si="31"/>
        <v>0</v>
      </c>
      <c r="M110" s="122">
        <f t="shared" si="31"/>
        <v>0</v>
      </c>
      <c r="N110" s="108">
        <f t="shared" si="31"/>
        <v>0</v>
      </c>
      <c r="O110" s="122">
        <f t="shared" si="31"/>
        <v>0</v>
      </c>
      <c r="P110" s="122">
        <f t="shared" si="31"/>
        <v>0</v>
      </c>
      <c r="Q110" s="122">
        <f t="shared" si="31"/>
        <v>0</v>
      </c>
      <c r="R110" s="122">
        <f t="shared" si="31"/>
        <v>0</v>
      </c>
      <c r="S110" s="108">
        <f t="shared" si="31"/>
        <v>316.06714499999998</v>
      </c>
      <c r="T110" s="108">
        <f t="shared" si="31"/>
        <v>155.26850154606132</v>
      </c>
      <c r="U110" s="108">
        <f t="shared" si="31"/>
        <v>147.31969142545591</v>
      </c>
      <c r="V110" s="108">
        <f t="shared" si="31"/>
        <v>228.49019380485078</v>
      </c>
      <c r="W110" s="108">
        <f t="shared" si="31"/>
        <v>311.05682118424534</v>
      </c>
      <c r="X110" s="108">
        <f t="shared" si="31"/>
        <v>326.40261523030665</v>
      </c>
      <c r="Y110" s="108">
        <f t="shared" si="31"/>
        <v>341.74840927636819</v>
      </c>
      <c r="Z110" s="109"/>
      <c r="AA110" s="44" t="s">
        <v>99</v>
      </c>
    </row>
    <row r="111" spans="1:27" ht="21.75" thickBot="1" x14ac:dyDescent="0.3">
      <c r="A111" s="1">
        <f t="shared" si="23"/>
        <v>105</v>
      </c>
      <c r="B111" s="2" t="s">
        <v>100</v>
      </c>
      <c r="C111" s="3"/>
      <c r="D111" s="3"/>
      <c r="E111" s="3"/>
      <c r="F111" s="3"/>
      <c r="G111" s="3"/>
      <c r="H111" s="3"/>
      <c r="I111" s="3"/>
      <c r="J111" s="64"/>
      <c r="K111" s="64"/>
      <c r="L111" s="64"/>
      <c r="M111" s="64"/>
      <c r="N111" s="3"/>
      <c r="O111" s="64"/>
      <c r="P111" s="64"/>
      <c r="Q111" s="64"/>
      <c r="R111" s="64"/>
      <c r="S111" s="3"/>
      <c r="T111" s="3"/>
      <c r="U111" s="3"/>
      <c r="V111" s="3"/>
      <c r="W111" s="3"/>
      <c r="X111" s="3"/>
      <c r="Y111" s="4"/>
      <c r="AA111" s="44" t="s">
        <v>101</v>
      </c>
    </row>
    <row r="112" spans="1:27" x14ac:dyDescent="0.25">
      <c r="A112" s="1">
        <f t="shared" si="23"/>
        <v>106</v>
      </c>
      <c r="B112" s="39" t="s">
        <v>43</v>
      </c>
      <c r="C112" s="95">
        <f>+C108+15</f>
        <v>137</v>
      </c>
      <c r="D112" s="96"/>
      <c r="E112" s="123">
        <v>15.399999999999999</v>
      </c>
      <c r="F112" s="123">
        <v>21.2</v>
      </c>
      <c r="G112" s="123">
        <v>89.7</v>
      </c>
      <c r="H112" s="123">
        <v>242.7</v>
      </c>
      <c r="I112" s="123">
        <v>319</v>
      </c>
      <c r="J112" s="100"/>
      <c r="K112" s="100"/>
      <c r="L112" s="100"/>
      <c r="M112" s="100"/>
      <c r="N112" s="96"/>
      <c r="O112" s="100"/>
      <c r="P112" s="100"/>
      <c r="Q112" s="124">
        <v>744.6</v>
      </c>
      <c r="R112" s="98">
        <f>+Q112</f>
        <v>744.6</v>
      </c>
      <c r="S112" s="41">
        <f>+R112+S138+R113</f>
        <v>1218.3671449999999</v>
      </c>
      <c r="T112" s="41">
        <f t="shared" ref="T112:Y112" si="32">+S112+T138</f>
        <v>1323.6356465460613</v>
      </c>
      <c r="U112" s="41">
        <f t="shared" si="32"/>
        <v>1420.9553379715171</v>
      </c>
      <c r="V112" s="41">
        <f t="shared" si="32"/>
        <v>1599.4455317763679</v>
      </c>
      <c r="W112" s="41">
        <f t="shared" si="32"/>
        <v>1860.5023529606133</v>
      </c>
      <c r="X112" s="41">
        <f t="shared" si="32"/>
        <v>2136.90496819092</v>
      </c>
      <c r="Y112" s="41">
        <f t="shared" si="32"/>
        <v>2428.653377467288</v>
      </c>
      <c r="AA112" s="44" t="s">
        <v>102</v>
      </c>
    </row>
    <row r="113" spans="1:27" x14ac:dyDescent="0.25">
      <c r="A113" s="1">
        <f t="shared" si="23"/>
        <v>107</v>
      </c>
      <c r="B113" s="39" t="s">
        <v>103</v>
      </c>
      <c r="C113" s="95">
        <f>+C112+15</f>
        <v>152</v>
      </c>
      <c r="D113" s="96"/>
      <c r="E113" s="123">
        <v>0</v>
      </c>
      <c r="F113" s="123">
        <v>0</v>
      </c>
      <c r="G113" s="123">
        <v>0</v>
      </c>
      <c r="H113" s="123">
        <v>0</v>
      </c>
      <c r="I113" s="123">
        <v>0</v>
      </c>
      <c r="J113" s="100"/>
      <c r="K113" s="100"/>
      <c r="L113" s="100"/>
      <c r="M113" s="100"/>
      <c r="N113" s="96"/>
      <c r="O113" s="100"/>
      <c r="P113" s="100"/>
      <c r="Q113" s="124"/>
      <c r="R113" s="98">
        <f t="shared" ref="R113:R127" si="33">+Q113</f>
        <v>0</v>
      </c>
      <c r="S113" s="97">
        <v>0</v>
      </c>
      <c r="T113" s="97">
        <f t="shared" ref="T113:Y113" si="34">+S113</f>
        <v>0</v>
      </c>
      <c r="U113" s="97">
        <f t="shared" si="34"/>
        <v>0</v>
      </c>
      <c r="V113" s="97">
        <f t="shared" si="34"/>
        <v>0</v>
      </c>
      <c r="W113" s="97">
        <f t="shared" si="34"/>
        <v>0</v>
      </c>
      <c r="X113" s="97">
        <f t="shared" si="34"/>
        <v>0</v>
      </c>
      <c r="Y113" s="97">
        <f t="shared" si="34"/>
        <v>0</v>
      </c>
      <c r="AA113" s="44" t="s">
        <v>104</v>
      </c>
    </row>
    <row r="114" spans="1:27" x14ac:dyDescent="0.25">
      <c r="A114" s="1">
        <f t="shared" si="23"/>
        <v>108</v>
      </c>
      <c r="B114" s="39" t="s">
        <v>37</v>
      </c>
      <c r="C114" s="95">
        <f>+C113+15</f>
        <v>167</v>
      </c>
      <c r="D114" s="96"/>
      <c r="E114" s="123"/>
      <c r="F114" s="123"/>
      <c r="G114" s="123"/>
      <c r="H114" s="123"/>
      <c r="I114" s="123"/>
      <c r="J114" s="100"/>
      <c r="K114" s="100"/>
      <c r="L114" s="100"/>
      <c r="M114" s="100"/>
      <c r="N114" s="96"/>
      <c r="O114" s="100"/>
      <c r="P114" s="100"/>
      <c r="Q114" s="124">
        <v>240.8</v>
      </c>
      <c r="R114" s="98">
        <f t="shared" si="33"/>
        <v>240.8</v>
      </c>
      <c r="S114" s="41">
        <f t="shared" ref="S114:Y114" si="35">+S97*S14/360</f>
        <v>0</v>
      </c>
      <c r="T114" s="41">
        <f t="shared" si="35"/>
        <v>0</v>
      </c>
      <c r="U114" s="41">
        <f t="shared" si="35"/>
        <v>0</v>
      </c>
      <c r="V114" s="41">
        <f t="shared" si="35"/>
        <v>0</v>
      </c>
      <c r="W114" s="41">
        <f t="shared" si="35"/>
        <v>0</v>
      </c>
      <c r="X114" s="41">
        <f t="shared" si="35"/>
        <v>0</v>
      </c>
      <c r="Y114" s="41">
        <f t="shared" si="35"/>
        <v>0</v>
      </c>
      <c r="AA114" s="44" t="s">
        <v>105</v>
      </c>
    </row>
    <row r="115" spans="1:27" x14ac:dyDescent="0.25">
      <c r="A115" s="1">
        <f t="shared" si="23"/>
        <v>109</v>
      </c>
      <c r="B115" s="39" t="s">
        <v>106</v>
      </c>
      <c r="C115" s="95">
        <f>+C114+15</f>
        <v>182</v>
      </c>
      <c r="D115" s="96"/>
      <c r="E115" s="123">
        <v>0</v>
      </c>
      <c r="F115" s="123">
        <v>0</v>
      </c>
      <c r="G115" s="123">
        <v>0</v>
      </c>
      <c r="H115" s="123">
        <v>0</v>
      </c>
      <c r="I115" s="123">
        <v>0</v>
      </c>
      <c r="J115" s="100"/>
      <c r="K115" s="100"/>
      <c r="L115" s="100"/>
      <c r="M115" s="100"/>
      <c r="N115" s="96"/>
      <c r="O115" s="100"/>
      <c r="P115" s="100"/>
      <c r="Q115" s="100"/>
      <c r="R115" s="98">
        <f t="shared" si="33"/>
        <v>0</v>
      </c>
      <c r="S115" s="41">
        <f t="shared" ref="S115:Y115" si="36">-S98*S15/360</f>
        <v>0</v>
      </c>
      <c r="T115" s="41">
        <f t="shared" si="36"/>
        <v>0</v>
      </c>
      <c r="U115" s="41">
        <f t="shared" si="36"/>
        <v>0</v>
      </c>
      <c r="V115" s="41">
        <f t="shared" si="36"/>
        <v>0</v>
      </c>
      <c r="W115" s="41">
        <f t="shared" si="36"/>
        <v>0</v>
      </c>
      <c r="X115" s="41">
        <f t="shared" si="36"/>
        <v>0</v>
      </c>
      <c r="Y115" s="41">
        <f t="shared" si="36"/>
        <v>0</v>
      </c>
      <c r="AA115" s="44" t="s">
        <v>107</v>
      </c>
    </row>
    <row r="116" spans="1:27" x14ac:dyDescent="0.25">
      <c r="A116" s="1">
        <f t="shared" si="23"/>
        <v>110</v>
      </c>
      <c r="B116" s="39" t="s">
        <v>108</v>
      </c>
      <c r="C116" s="48"/>
      <c r="D116" s="41"/>
      <c r="E116" s="41">
        <v>28.199999999999989</v>
      </c>
      <c r="F116" s="41">
        <v>91.800000000000011</v>
      </c>
      <c r="G116" s="41">
        <v>303</v>
      </c>
      <c r="H116" s="41">
        <v>191.99999999999989</v>
      </c>
      <c r="I116" s="41">
        <v>294.70000000000005</v>
      </c>
      <c r="J116" s="42"/>
      <c r="K116" s="42"/>
      <c r="L116" s="42"/>
      <c r="M116" s="42"/>
      <c r="N116" s="41"/>
      <c r="O116" s="42"/>
      <c r="P116" s="42"/>
      <c r="Q116" s="54">
        <f>+Q117-SUM(Q112:Q115)</f>
        <v>232.29999999999995</v>
      </c>
      <c r="R116" s="98">
        <f t="shared" si="33"/>
        <v>232.29999999999995</v>
      </c>
      <c r="S116" s="43">
        <f>+R116</f>
        <v>232.29999999999995</v>
      </c>
      <c r="T116" s="43">
        <f t="shared" ref="T116:Y116" si="37">+S116</f>
        <v>232.29999999999995</v>
      </c>
      <c r="U116" s="43">
        <f t="shared" si="37"/>
        <v>232.29999999999995</v>
      </c>
      <c r="V116" s="43">
        <f t="shared" si="37"/>
        <v>232.29999999999995</v>
      </c>
      <c r="W116" s="43">
        <f t="shared" si="37"/>
        <v>232.29999999999995</v>
      </c>
      <c r="X116" s="43">
        <f t="shared" si="37"/>
        <v>232.29999999999995</v>
      </c>
      <c r="Y116" s="43">
        <f t="shared" si="37"/>
        <v>232.29999999999995</v>
      </c>
      <c r="AA116" s="44" t="s">
        <v>107</v>
      </c>
    </row>
    <row r="117" spans="1:27" s="133" customFormat="1" x14ac:dyDescent="0.25">
      <c r="A117" s="1">
        <f t="shared" si="23"/>
        <v>111</v>
      </c>
      <c r="B117" s="125" t="s">
        <v>56</v>
      </c>
      <c r="C117" s="95">
        <f>+C115+15</f>
        <v>197</v>
      </c>
      <c r="D117" s="126"/>
      <c r="E117" s="127">
        <v>96.1</v>
      </c>
      <c r="F117" s="127">
        <v>304.39999999999998</v>
      </c>
      <c r="G117" s="127">
        <v>568.5</v>
      </c>
      <c r="H117" s="127">
        <v>729.19999999999993</v>
      </c>
      <c r="I117" s="127">
        <v>892</v>
      </c>
      <c r="J117" s="128"/>
      <c r="K117" s="128"/>
      <c r="L117" s="128"/>
      <c r="M117" s="128"/>
      <c r="N117" s="126"/>
      <c r="O117" s="128"/>
      <c r="P117" s="128"/>
      <c r="Q117" s="129">
        <v>1217.7</v>
      </c>
      <c r="R117" s="130">
        <f t="shared" si="33"/>
        <v>1217.7</v>
      </c>
      <c r="S117" s="131">
        <f>+SUM(S112:S116)</f>
        <v>1450.6671449999999</v>
      </c>
      <c r="T117" s="131">
        <f t="shared" ref="T117:Y117" si="38">+SUM(T112:T116)</f>
        <v>1555.9356465460612</v>
      </c>
      <c r="U117" s="131">
        <f t="shared" si="38"/>
        <v>1653.2553379715171</v>
      </c>
      <c r="V117" s="131">
        <f t="shared" si="38"/>
        <v>1831.7455317763679</v>
      </c>
      <c r="W117" s="131">
        <f t="shared" si="38"/>
        <v>2092.8023529606135</v>
      </c>
      <c r="X117" s="131">
        <f t="shared" si="38"/>
        <v>2369.2049681909202</v>
      </c>
      <c r="Y117" s="131">
        <f t="shared" si="38"/>
        <v>2660.9533774672882</v>
      </c>
      <c r="Z117" s="132"/>
      <c r="AA117" s="44" t="s">
        <v>109</v>
      </c>
    </row>
    <row r="118" spans="1:27" x14ac:dyDescent="0.25">
      <c r="A118" s="1">
        <f t="shared" si="23"/>
        <v>112</v>
      </c>
      <c r="B118" s="39" t="s">
        <v>110</v>
      </c>
      <c r="C118" s="95">
        <f>+C117+15</f>
        <v>212</v>
      </c>
      <c r="D118" s="96"/>
      <c r="E118" s="97">
        <v>2099.1</v>
      </c>
      <c r="F118" s="97">
        <v>3403.7</v>
      </c>
      <c r="G118" s="97">
        <v>3448.2999999999997</v>
      </c>
      <c r="H118" s="97">
        <v>5141.0999999999995</v>
      </c>
      <c r="I118" s="97">
        <v>5547.3</v>
      </c>
      <c r="J118" s="100"/>
      <c r="K118" s="100"/>
      <c r="L118" s="100"/>
      <c r="M118" s="100"/>
      <c r="N118" s="96"/>
      <c r="O118" s="100"/>
      <c r="P118" s="100"/>
      <c r="Q118" s="124">
        <v>5393.2</v>
      </c>
      <c r="R118" s="98">
        <f t="shared" si="33"/>
        <v>5393.2</v>
      </c>
      <c r="S118" s="41">
        <f>+R118-S133-S131</f>
        <v>5443.2</v>
      </c>
      <c r="T118" s="41">
        <f t="shared" ref="T118:Y118" si="39">+S118-T133-T131</f>
        <v>5493.2</v>
      </c>
      <c r="U118" s="41">
        <f t="shared" si="39"/>
        <v>5543.2</v>
      </c>
      <c r="V118" s="41">
        <f t="shared" si="39"/>
        <v>5593.2</v>
      </c>
      <c r="W118" s="41">
        <f t="shared" si="39"/>
        <v>5643.2</v>
      </c>
      <c r="X118" s="41">
        <f t="shared" si="39"/>
        <v>5693.2</v>
      </c>
      <c r="Y118" s="41">
        <f t="shared" si="39"/>
        <v>5743.2</v>
      </c>
      <c r="AA118" s="44" t="s">
        <v>52</v>
      </c>
    </row>
    <row r="119" spans="1:27" x14ac:dyDescent="0.25">
      <c r="A119" s="1">
        <f t="shared" si="23"/>
        <v>113</v>
      </c>
      <c r="B119" s="39" t="s">
        <v>111</v>
      </c>
      <c r="C119" s="48"/>
      <c r="D119" s="41"/>
      <c r="E119" s="41">
        <v>15.300000000000182</v>
      </c>
      <c r="F119" s="41">
        <v>60.799999999999727</v>
      </c>
      <c r="G119" s="41">
        <v>55.800000000000182</v>
      </c>
      <c r="H119" s="41">
        <v>397.80000000000018</v>
      </c>
      <c r="I119" s="41">
        <v>401.79999999999927</v>
      </c>
      <c r="J119" s="42"/>
      <c r="K119" s="42"/>
      <c r="L119" s="42"/>
      <c r="M119" s="42"/>
      <c r="N119" s="41"/>
      <c r="O119" s="42"/>
      <c r="P119" s="42"/>
      <c r="Q119" s="42">
        <f>+Q120-Q118</f>
        <v>253.5</v>
      </c>
      <c r="R119" s="98">
        <f t="shared" si="33"/>
        <v>253.5</v>
      </c>
      <c r="S119" s="43">
        <f>+R119</f>
        <v>253.5</v>
      </c>
      <c r="T119" s="43">
        <f t="shared" ref="T119:Y119" si="40">+S119</f>
        <v>253.5</v>
      </c>
      <c r="U119" s="43">
        <f t="shared" si="40"/>
        <v>253.5</v>
      </c>
      <c r="V119" s="43">
        <f t="shared" si="40"/>
        <v>253.5</v>
      </c>
      <c r="W119" s="43">
        <f t="shared" si="40"/>
        <v>253.5</v>
      </c>
      <c r="X119" s="43">
        <f t="shared" si="40"/>
        <v>253.5</v>
      </c>
      <c r="Y119" s="43">
        <f t="shared" si="40"/>
        <v>253.5</v>
      </c>
      <c r="AA119" s="44" t="s">
        <v>89</v>
      </c>
    </row>
    <row r="120" spans="1:27" s="133" customFormat="1" x14ac:dyDescent="0.25">
      <c r="A120" s="1">
        <f t="shared" si="23"/>
        <v>114</v>
      </c>
      <c r="B120" s="125" t="s">
        <v>112</v>
      </c>
      <c r="C120" s="95">
        <f>+C118+15</f>
        <v>227</v>
      </c>
      <c r="D120" s="126"/>
      <c r="E120" s="127">
        <v>3344.6</v>
      </c>
      <c r="F120" s="127">
        <v>3768.8999999999996</v>
      </c>
      <c r="G120" s="127">
        <v>4072.6</v>
      </c>
      <c r="H120" s="127">
        <v>6268.0999999999995</v>
      </c>
      <c r="I120" s="127">
        <v>6841.0999999999995</v>
      </c>
      <c r="J120" s="128"/>
      <c r="K120" s="128"/>
      <c r="L120" s="128"/>
      <c r="M120" s="128"/>
      <c r="N120" s="126"/>
      <c r="O120" s="128"/>
      <c r="P120" s="128"/>
      <c r="Q120" s="129">
        <v>5646.7</v>
      </c>
      <c r="R120" s="130">
        <f t="shared" si="33"/>
        <v>5646.7</v>
      </c>
      <c r="S120" s="131">
        <f>+SUM(S117:S119)</f>
        <v>7147.3671450000002</v>
      </c>
      <c r="T120" s="131">
        <f t="shared" ref="T120:Y120" si="41">+SUM(T117:T119)</f>
        <v>7302.6356465460613</v>
      </c>
      <c r="U120" s="131">
        <f t="shared" si="41"/>
        <v>7449.9553379715171</v>
      </c>
      <c r="V120" s="131">
        <f t="shared" si="41"/>
        <v>7678.4455317763677</v>
      </c>
      <c r="W120" s="131">
        <f t="shared" si="41"/>
        <v>7989.5023529606133</v>
      </c>
      <c r="X120" s="131">
        <f t="shared" si="41"/>
        <v>8315.90496819092</v>
      </c>
      <c r="Y120" s="131">
        <f t="shared" si="41"/>
        <v>8657.653377467288</v>
      </c>
      <c r="Z120" s="132"/>
      <c r="AA120" s="44" t="s">
        <v>87</v>
      </c>
    </row>
    <row r="121" spans="1:27" x14ac:dyDescent="0.25">
      <c r="A121" s="1">
        <f t="shared" si="23"/>
        <v>115</v>
      </c>
      <c r="B121" s="39" t="s">
        <v>113</v>
      </c>
      <c r="C121" s="95">
        <f>+C120+15</f>
        <v>242</v>
      </c>
      <c r="D121" s="96"/>
      <c r="E121" s="97">
        <v>1</v>
      </c>
      <c r="F121" s="97">
        <v>44.8</v>
      </c>
      <c r="G121" s="97">
        <v>80</v>
      </c>
      <c r="H121" s="97">
        <v>7.8999999999999995</v>
      </c>
      <c r="I121" s="97">
        <v>24.099999999999998</v>
      </c>
      <c r="J121" s="100"/>
      <c r="K121" s="100"/>
      <c r="L121" s="100"/>
      <c r="M121" s="100"/>
      <c r="N121" s="96"/>
      <c r="O121" s="100"/>
      <c r="P121" s="100"/>
      <c r="Q121" s="124">
        <v>33.1</v>
      </c>
      <c r="R121" s="98">
        <f t="shared" si="33"/>
        <v>33.1</v>
      </c>
      <c r="S121" s="41">
        <f t="shared" ref="S121:Y121" si="42">-S98*S16/360</f>
        <v>0</v>
      </c>
      <c r="T121" s="41">
        <f t="shared" si="42"/>
        <v>0</v>
      </c>
      <c r="U121" s="41">
        <f t="shared" si="42"/>
        <v>0</v>
      </c>
      <c r="V121" s="41">
        <f t="shared" si="42"/>
        <v>0</v>
      </c>
      <c r="W121" s="41">
        <f t="shared" si="42"/>
        <v>0</v>
      </c>
      <c r="X121" s="41">
        <f t="shared" si="42"/>
        <v>0</v>
      </c>
      <c r="Y121" s="41">
        <f t="shared" si="42"/>
        <v>0</v>
      </c>
      <c r="AA121" s="44" t="s">
        <v>42</v>
      </c>
    </row>
    <row r="122" spans="1:27" x14ac:dyDescent="0.25">
      <c r="A122" s="1">
        <f t="shared" si="23"/>
        <v>116</v>
      </c>
      <c r="B122" s="39" t="s">
        <v>114</v>
      </c>
      <c r="C122" s="95">
        <f>+C121+15</f>
        <v>257</v>
      </c>
      <c r="D122" s="96"/>
      <c r="E122" s="97">
        <v>2166</v>
      </c>
      <c r="F122" s="97">
        <v>2057</v>
      </c>
      <c r="G122" s="97">
        <v>2350</v>
      </c>
      <c r="H122" s="97">
        <v>3572</v>
      </c>
      <c r="I122" s="97">
        <v>3840</v>
      </c>
      <c r="J122" s="100"/>
      <c r="K122" s="100"/>
      <c r="L122" s="100"/>
      <c r="M122" s="100"/>
      <c r="N122" s="96"/>
      <c r="O122" s="100"/>
      <c r="P122" s="100"/>
      <c r="Q122" s="124">
        <f>36.3+3369.8</f>
        <v>3406.1000000000004</v>
      </c>
      <c r="R122" s="98">
        <f t="shared" si="33"/>
        <v>3406.1000000000004</v>
      </c>
      <c r="S122" s="41">
        <f t="shared" ref="S122:Y122" si="43">+R122+S136</f>
        <v>3406.1000000000004</v>
      </c>
      <c r="T122" s="41">
        <f t="shared" si="43"/>
        <v>3406.1000000000004</v>
      </c>
      <c r="U122" s="41">
        <f t="shared" si="43"/>
        <v>3406.1000000000004</v>
      </c>
      <c r="V122" s="41">
        <f t="shared" si="43"/>
        <v>3406.1000000000004</v>
      </c>
      <c r="W122" s="41">
        <f t="shared" si="43"/>
        <v>3406.1000000000004</v>
      </c>
      <c r="X122" s="41">
        <f t="shared" si="43"/>
        <v>3406.1000000000004</v>
      </c>
      <c r="Y122" s="41">
        <f t="shared" si="43"/>
        <v>3406.1000000000004</v>
      </c>
      <c r="AA122" s="44" t="s">
        <v>106</v>
      </c>
    </row>
    <row r="123" spans="1:27" x14ac:dyDescent="0.25">
      <c r="A123" s="1">
        <f t="shared" si="23"/>
        <v>117</v>
      </c>
      <c r="B123" s="39" t="s">
        <v>115</v>
      </c>
      <c r="C123" s="48"/>
      <c r="D123" s="41"/>
      <c r="E123" s="41">
        <f>+E124-E121-E122</f>
        <v>-74.400000000000091</v>
      </c>
      <c r="F123" s="41">
        <f>+F124-F121-F122</f>
        <v>242.69999999999982</v>
      </c>
      <c r="G123" s="41">
        <f>+G124-G121-G122</f>
        <v>388</v>
      </c>
      <c r="H123" s="41">
        <f>+H124-H121-H122</f>
        <v>643.89999999999964</v>
      </c>
      <c r="I123" s="41">
        <f>+I124-I121-I122</f>
        <v>879.59999999999854</v>
      </c>
      <c r="J123" s="42"/>
      <c r="K123" s="42"/>
      <c r="L123" s="42"/>
      <c r="M123" s="42"/>
      <c r="N123" s="41"/>
      <c r="O123" s="42"/>
      <c r="P123" s="42"/>
      <c r="Q123" s="42">
        <f>+Q124-Q122-Q121</f>
        <v>1081.9999999999995</v>
      </c>
      <c r="R123" s="98">
        <f t="shared" si="33"/>
        <v>1081.9999999999995</v>
      </c>
      <c r="S123" s="43">
        <f>+R123</f>
        <v>1081.9999999999995</v>
      </c>
      <c r="T123" s="43">
        <f t="shared" ref="T123:Y123" si="44">+S123</f>
        <v>1081.9999999999995</v>
      </c>
      <c r="U123" s="43">
        <f t="shared" si="44"/>
        <v>1081.9999999999995</v>
      </c>
      <c r="V123" s="43">
        <f t="shared" si="44"/>
        <v>1081.9999999999995</v>
      </c>
      <c r="W123" s="43">
        <f t="shared" si="44"/>
        <v>1081.9999999999995</v>
      </c>
      <c r="X123" s="43">
        <f t="shared" si="44"/>
        <v>1081.9999999999995</v>
      </c>
      <c r="Y123" s="43">
        <f t="shared" si="44"/>
        <v>1081.9999999999995</v>
      </c>
      <c r="AA123" s="44" t="s">
        <v>116</v>
      </c>
    </row>
    <row r="124" spans="1:27" x14ac:dyDescent="0.25">
      <c r="A124" s="1">
        <f t="shared" si="23"/>
        <v>118</v>
      </c>
      <c r="B124" s="39" t="s">
        <v>117</v>
      </c>
      <c r="C124" s="95">
        <f>+C122+15</f>
        <v>272</v>
      </c>
      <c r="D124" s="96"/>
      <c r="E124" s="99">
        <f>+E120-E127</f>
        <v>2092.6</v>
      </c>
      <c r="F124" s="99">
        <f>+F120-F127</f>
        <v>2344.5</v>
      </c>
      <c r="G124" s="99">
        <f>+G120-G127</f>
        <v>2818</v>
      </c>
      <c r="H124" s="99">
        <f>+H120-H127</f>
        <v>4223.7999999999993</v>
      </c>
      <c r="I124" s="99">
        <f>+I120-I127</f>
        <v>4743.6999999999989</v>
      </c>
      <c r="J124" s="100"/>
      <c r="K124" s="100"/>
      <c r="L124" s="100"/>
      <c r="M124" s="100"/>
      <c r="N124" s="96"/>
      <c r="O124" s="100"/>
      <c r="P124" s="100"/>
      <c r="Q124" s="124">
        <v>4521.2</v>
      </c>
      <c r="R124" s="98">
        <f t="shared" si="33"/>
        <v>4521.2</v>
      </c>
      <c r="S124" s="99">
        <f>+SUM(S121:S123)</f>
        <v>4488.1000000000004</v>
      </c>
      <c r="T124" s="99">
        <f t="shared" ref="T124:Y124" si="45">+SUM(T121:T123)</f>
        <v>4488.1000000000004</v>
      </c>
      <c r="U124" s="99">
        <f t="shared" si="45"/>
        <v>4488.1000000000004</v>
      </c>
      <c r="V124" s="99">
        <f t="shared" si="45"/>
        <v>4488.1000000000004</v>
      </c>
      <c r="W124" s="99">
        <f t="shared" si="45"/>
        <v>4488.1000000000004</v>
      </c>
      <c r="X124" s="99">
        <f t="shared" si="45"/>
        <v>4488.1000000000004</v>
      </c>
      <c r="Y124" s="99">
        <f t="shared" si="45"/>
        <v>4488.1000000000004</v>
      </c>
      <c r="AA124" s="44" t="s">
        <v>118</v>
      </c>
    </row>
    <row r="125" spans="1:27" x14ac:dyDescent="0.25">
      <c r="A125" s="1">
        <f t="shared" si="23"/>
        <v>119</v>
      </c>
      <c r="B125" s="39" t="s">
        <v>119</v>
      </c>
      <c r="C125" s="95">
        <f>+C124+15</f>
        <v>287</v>
      </c>
      <c r="D125" s="96"/>
      <c r="E125" s="134">
        <f>+F125</f>
        <v>1133.0999999999999</v>
      </c>
      <c r="F125" s="134">
        <f>+G125</f>
        <v>1133.0999999999999</v>
      </c>
      <c r="G125" s="134">
        <f>+H125</f>
        <v>1133.0999999999999</v>
      </c>
      <c r="H125" s="134">
        <f>+I125</f>
        <v>1133.0999999999999</v>
      </c>
      <c r="I125" s="97">
        <v>1133.0999999999999</v>
      </c>
      <c r="J125" s="100"/>
      <c r="K125" s="100"/>
      <c r="L125" s="100"/>
      <c r="M125" s="100"/>
      <c r="N125" s="96"/>
      <c r="O125" s="100"/>
      <c r="P125" s="100"/>
      <c r="Q125" s="124">
        <v>1245</v>
      </c>
      <c r="R125" s="98">
        <f t="shared" si="33"/>
        <v>1245</v>
      </c>
      <c r="S125" s="43">
        <f>+R125</f>
        <v>1245</v>
      </c>
      <c r="T125" s="43">
        <f t="shared" ref="T125:Y125" si="46">+S125</f>
        <v>1245</v>
      </c>
      <c r="U125" s="43">
        <f t="shared" si="46"/>
        <v>1245</v>
      </c>
      <c r="V125" s="43">
        <f t="shared" si="46"/>
        <v>1245</v>
      </c>
      <c r="W125" s="43">
        <f t="shared" si="46"/>
        <v>1245</v>
      </c>
      <c r="X125" s="43">
        <f t="shared" si="46"/>
        <v>1245</v>
      </c>
      <c r="Y125" s="43">
        <f t="shared" si="46"/>
        <v>1245</v>
      </c>
      <c r="AA125" s="44" t="s">
        <v>120</v>
      </c>
    </row>
    <row r="126" spans="1:27" x14ac:dyDescent="0.25">
      <c r="A126" s="1">
        <f t="shared" si="23"/>
        <v>120</v>
      </c>
      <c r="B126" s="39" t="s">
        <v>99</v>
      </c>
      <c r="C126" s="48"/>
      <c r="D126" s="99"/>
      <c r="E126" s="99">
        <f>+E127-E125</f>
        <v>118.90000000000009</v>
      </c>
      <c r="F126" s="99">
        <f>+F127-F125</f>
        <v>291.29999999999995</v>
      </c>
      <c r="G126" s="99">
        <f>+G127-G125</f>
        <v>121.5</v>
      </c>
      <c r="H126" s="99">
        <f>+H127-H125</f>
        <v>911.2</v>
      </c>
      <c r="I126" s="99">
        <f>+I127-I125</f>
        <v>964.30000000000018</v>
      </c>
      <c r="J126" s="98"/>
      <c r="K126" s="98"/>
      <c r="L126" s="98"/>
      <c r="M126" s="98"/>
      <c r="N126" s="99"/>
      <c r="O126" s="98"/>
      <c r="P126" s="98"/>
      <c r="Q126" s="98">
        <f>+Q127-Q125</f>
        <v>1098.1999999999998</v>
      </c>
      <c r="R126" s="98">
        <f t="shared" si="33"/>
        <v>1098.1999999999998</v>
      </c>
      <c r="S126" s="99">
        <f t="shared" ref="S126:Y126" si="47">+R126+S108+S135</f>
        <v>1414.2671449999998</v>
      </c>
      <c r="T126" s="99">
        <f t="shared" si="47"/>
        <v>1569.5356465460611</v>
      </c>
      <c r="U126" s="99">
        <f t="shared" si="47"/>
        <v>1716.855337971517</v>
      </c>
      <c r="V126" s="99">
        <f t="shared" si="47"/>
        <v>1945.3455317763678</v>
      </c>
      <c r="W126" s="99">
        <f t="shared" si="47"/>
        <v>2256.4023529606129</v>
      </c>
      <c r="X126" s="99">
        <f t="shared" si="47"/>
        <v>2582.8049681909197</v>
      </c>
      <c r="Y126" s="99">
        <f t="shared" si="47"/>
        <v>2924.5533774672876</v>
      </c>
      <c r="AA126" s="44" t="s">
        <v>121</v>
      </c>
    </row>
    <row r="127" spans="1:27" ht="15.75" thickBot="1" x14ac:dyDescent="0.3">
      <c r="A127" s="1">
        <f t="shared" si="23"/>
        <v>121</v>
      </c>
      <c r="B127" s="39" t="s">
        <v>122</v>
      </c>
      <c r="C127" s="95">
        <f>+C125+15</f>
        <v>302</v>
      </c>
      <c r="D127" s="96"/>
      <c r="E127" s="97">
        <v>1252</v>
      </c>
      <c r="F127" s="97">
        <v>1424.3999999999999</v>
      </c>
      <c r="G127" s="97">
        <v>1254.5999999999999</v>
      </c>
      <c r="H127" s="97">
        <v>2044.3</v>
      </c>
      <c r="I127" s="97">
        <v>2097.4</v>
      </c>
      <c r="J127" s="100"/>
      <c r="K127" s="100"/>
      <c r="L127" s="100"/>
      <c r="M127" s="100"/>
      <c r="N127" s="96"/>
      <c r="O127" s="100"/>
      <c r="P127" s="100"/>
      <c r="Q127" s="124">
        <v>2343.1999999999998</v>
      </c>
      <c r="R127" s="98">
        <f t="shared" si="33"/>
        <v>2343.1999999999998</v>
      </c>
      <c r="S127" s="41">
        <f>+S125+S126</f>
        <v>2659.2671449999998</v>
      </c>
      <c r="T127" s="41">
        <f t="shared" ref="T127:Y127" si="48">+S127+T108</f>
        <v>2814.5356465460613</v>
      </c>
      <c r="U127" s="41">
        <f t="shared" si="48"/>
        <v>2961.8553379715172</v>
      </c>
      <c r="V127" s="41">
        <f t="shared" si="48"/>
        <v>3190.3455317763678</v>
      </c>
      <c r="W127" s="41">
        <f t="shared" si="48"/>
        <v>3501.4023529606129</v>
      </c>
      <c r="X127" s="41">
        <f t="shared" si="48"/>
        <v>3827.8049681909197</v>
      </c>
      <c r="Y127" s="41">
        <f t="shared" si="48"/>
        <v>4169.5533774672876</v>
      </c>
      <c r="AA127" s="44" t="s">
        <v>123</v>
      </c>
    </row>
    <row r="128" spans="1:27" ht="15.75" thickBot="1" x14ac:dyDescent="0.3">
      <c r="A128" s="1">
        <f t="shared" si="23"/>
        <v>122</v>
      </c>
      <c r="B128" s="135" t="s">
        <v>124</v>
      </c>
      <c r="C128" s="136"/>
      <c r="D128" s="137">
        <f t="shared" ref="D128:I128" si="49">+D120-D124-D127</f>
        <v>0</v>
      </c>
      <c r="E128" s="137">
        <f t="shared" si="49"/>
        <v>0</v>
      </c>
      <c r="F128" s="137">
        <f t="shared" si="49"/>
        <v>0</v>
      </c>
      <c r="G128" s="137">
        <f t="shared" si="49"/>
        <v>0</v>
      </c>
      <c r="H128" s="137">
        <f t="shared" si="49"/>
        <v>0</v>
      </c>
      <c r="I128" s="137">
        <f t="shared" si="49"/>
        <v>0</v>
      </c>
      <c r="J128" s="138"/>
      <c r="K128" s="138"/>
      <c r="L128" s="138"/>
      <c r="M128" s="138"/>
      <c r="N128" s="137"/>
      <c r="O128" s="138"/>
      <c r="P128" s="138"/>
      <c r="Q128" s="138"/>
      <c r="R128" s="138"/>
      <c r="S128" s="137">
        <f t="shared" ref="S128:Y128" si="50">+S120-S124-S127</f>
        <v>0</v>
      </c>
      <c r="T128" s="137">
        <f t="shared" si="50"/>
        <v>0</v>
      </c>
      <c r="U128" s="137">
        <f t="shared" si="50"/>
        <v>0</v>
      </c>
      <c r="V128" s="137">
        <f t="shared" si="50"/>
        <v>0</v>
      </c>
      <c r="W128" s="137">
        <f t="shared" si="50"/>
        <v>0</v>
      </c>
      <c r="X128" s="137">
        <f t="shared" si="50"/>
        <v>0</v>
      </c>
      <c r="Y128" s="139">
        <f t="shared" si="50"/>
        <v>0</v>
      </c>
      <c r="AA128" s="44" t="s">
        <v>119</v>
      </c>
    </row>
    <row r="129" spans="1:27" ht="21.75" thickBot="1" x14ac:dyDescent="0.3">
      <c r="A129" s="1">
        <f t="shared" si="23"/>
        <v>123</v>
      </c>
      <c r="B129" s="2" t="s">
        <v>125</v>
      </c>
      <c r="C129" s="3"/>
      <c r="D129" s="3"/>
      <c r="E129" s="3"/>
      <c r="F129" s="3"/>
      <c r="G129" s="3"/>
      <c r="H129" s="3"/>
      <c r="I129" s="3"/>
      <c r="J129" s="64"/>
      <c r="K129" s="64"/>
      <c r="L129" s="64"/>
      <c r="M129" s="64"/>
      <c r="N129" s="3"/>
      <c r="O129" s="64"/>
      <c r="P129" s="64"/>
      <c r="Q129" s="64"/>
      <c r="R129" s="64"/>
      <c r="S129" s="3"/>
      <c r="T129" s="3"/>
      <c r="U129" s="3"/>
      <c r="V129" s="3"/>
      <c r="W129" s="3"/>
      <c r="X129" s="3"/>
      <c r="Y129" s="4"/>
      <c r="AA129" s="44" t="s">
        <v>126</v>
      </c>
    </row>
    <row r="130" spans="1:27" x14ac:dyDescent="0.25">
      <c r="A130" s="1">
        <f t="shared" si="23"/>
        <v>124</v>
      </c>
      <c r="B130" s="39" t="s">
        <v>86</v>
      </c>
      <c r="C130" s="48"/>
      <c r="D130" s="140"/>
      <c r="E130" s="140"/>
      <c r="F130" s="140"/>
      <c r="G130" s="140"/>
      <c r="H130" s="140"/>
      <c r="I130" s="140"/>
      <c r="J130" s="141"/>
      <c r="K130" s="141"/>
      <c r="L130" s="141"/>
      <c r="M130" s="141"/>
      <c r="N130" s="140"/>
      <c r="O130" s="141"/>
      <c r="P130" s="141"/>
      <c r="Q130" s="141"/>
      <c r="R130" s="141"/>
      <c r="S130" s="140">
        <f t="shared" ref="S130:Y130" si="51">+S102</f>
        <v>626.84370000000001</v>
      </c>
      <c r="T130" s="140">
        <f t="shared" si="51"/>
        <v>437.66882534830745</v>
      </c>
      <c r="U130" s="140">
        <f t="shared" si="51"/>
        <v>428.31728402994815</v>
      </c>
      <c r="V130" s="140">
        <f t="shared" si="51"/>
        <v>523.81199271158914</v>
      </c>
      <c r="W130" s="140">
        <f t="shared" si="51"/>
        <v>620.94920139322983</v>
      </c>
      <c r="X130" s="140">
        <f t="shared" si="51"/>
        <v>639.00307674153726</v>
      </c>
      <c r="Y130" s="140">
        <f t="shared" si="51"/>
        <v>657.05695208984491</v>
      </c>
      <c r="AA130" s="44" t="s">
        <v>127</v>
      </c>
    </row>
    <row r="131" spans="1:27" x14ac:dyDescent="0.25">
      <c r="A131" s="1">
        <f t="shared" si="23"/>
        <v>125</v>
      </c>
      <c r="B131" s="39" t="s">
        <v>57</v>
      </c>
      <c r="C131" s="95">
        <f>+C135+15</f>
        <v>377</v>
      </c>
      <c r="D131" s="142"/>
      <c r="E131" s="142"/>
      <c r="F131" s="142"/>
      <c r="G131" s="142"/>
      <c r="H131" s="142"/>
      <c r="I131" s="142"/>
      <c r="J131" s="143"/>
      <c r="K131" s="143"/>
      <c r="L131" s="143"/>
      <c r="M131" s="143"/>
      <c r="N131" s="142"/>
      <c r="O131" s="143"/>
      <c r="P131" s="143"/>
      <c r="Q131" s="143"/>
      <c r="R131" s="143"/>
      <c r="S131" s="144">
        <v>238</v>
      </c>
      <c r="T131" s="144">
        <v>238</v>
      </c>
      <c r="U131" s="144">
        <v>238</v>
      </c>
      <c r="V131" s="144">
        <v>238</v>
      </c>
      <c r="W131" s="144">
        <v>238</v>
      </c>
      <c r="X131" s="144">
        <v>238</v>
      </c>
      <c r="Y131" s="144">
        <v>238</v>
      </c>
      <c r="AA131" s="44" t="s">
        <v>128</v>
      </c>
    </row>
    <row r="132" spans="1:27" x14ac:dyDescent="0.25">
      <c r="A132" s="1">
        <f t="shared" si="23"/>
        <v>126</v>
      </c>
      <c r="B132" s="39" t="s">
        <v>129</v>
      </c>
      <c r="C132" s="48"/>
      <c r="D132" s="140"/>
      <c r="E132" s="140"/>
      <c r="F132" s="140"/>
      <c r="G132" s="140"/>
      <c r="H132" s="140"/>
      <c r="I132" s="140"/>
      <c r="J132" s="141"/>
      <c r="K132" s="141"/>
      <c r="L132" s="141"/>
      <c r="M132" s="141"/>
      <c r="N132" s="140"/>
      <c r="O132" s="141"/>
      <c r="P132" s="141"/>
      <c r="Q132" s="141"/>
      <c r="R132" s="141"/>
      <c r="S132" s="140">
        <f t="shared" ref="S132:Y132" si="52">-S168+R168</f>
        <v>207.70000000000002</v>
      </c>
      <c r="T132" s="140">
        <f t="shared" si="52"/>
        <v>0</v>
      </c>
      <c r="U132" s="140">
        <f t="shared" si="52"/>
        <v>0</v>
      </c>
      <c r="V132" s="140">
        <f t="shared" si="52"/>
        <v>0</v>
      </c>
      <c r="W132" s="140">
        <f t="shared" si="52"/>
        <v>0</v>
      </c>
      <c r="X132" s="140">
        <f t="shared" si="52"/>
        <v>0</v>
      </c>
      <c r="Y132" s="140">
        <f t="shared" si="52"/>
        <v>0</v>
      </c>
      <c r="AA132" s="113" t="s">
        <v>96</v>
      </c>
    </row>
    <row r="133" spans="1:27" x14ac:dyDescent="0.25">
      <c r="A133" s="1">
        <f t="shared" si="23"/>
        <v>127</v>
      </c>
      <c r="B133" s="39" t="s">
        <v>39</v>
      </c>
      <c r="C133" s="95">
        <f>+C127+15</f>
        <v>317</v>
      </c>
      <c r="D133" s="142"/>
      <c r="E133" s="142">
        <v>-594.5</v>
      </c>
      <c r="F133" s="142">
        <v>-283.5</v>
      </c>
      <c r="G133" s="142">
        <v>-159.30000000000001</v>
      </c>
      <c r="H133" s="142">
        <v>-31.6</v>
      </c>
      <c r="I133" s="142">
        <v>-18.600000000000001</v>
      </c>
      <c r="J133" s="143"/>
      <c r="K133" s="143"/>
      <c r="L133" s="143"/>
      <c r="M133" s="143"/>
      <c r="N133" s="142"/>
      <c r="O133" s="143"/>
      <c r="P133" s="143"/>
      <c r="Q133" s="143"/>
      <c r="R133" s="143"/>
      <c r="S133" s="140">
        <f>-S18</f>
        <v>-288</v>
      </c>
      <c r="T133" s="140">
        <f t="shared" ref="T133:Y133" si="53">-T18</f>
        <v>-288</v>
      </c>
      <c r="U133" s="140">
        <f t="shared" si="53"/>
        <v>-288</v>
      </c>
      <c r="V133" s="140">
        <f t="shared" si="53"/>
        <v>-288</v>
      </c>
      <c r="W133" s="140">
        <f t="shared" si="53"/>
        <v>-288</v>
      </c>
      <c r="X133" s="140">
        <f t="shared" si="53"/>
        <v>-288</v>
      </c>
      <c r="Y133" s="140">
        <f t="shared" si="53"/>
        <v>-288</v>
      </c>
      <c r="AA133" s="44" t="s">
        <v>130</v>
      </c>
    </row>
    <row r="134" spans="1:27" x14ac:dyDescent="0.25">
      <c r="A134" s="1">
        <f t="shared" si="23"/>
        <v>128</v>
      </c>
      <c r="B134" s="39" t="s">
        <v>131</v>
      </c>
      <c r="C134" s="95">
        <f>+C133+15</f>
        <v>332</v>
      </c>
      <c r="D134" s="142"/>
      <c r="E134" s="142"/>
      <c r="F134" s="142"/>
      <c r="G134" s="142"/>
      <c r="H134" s="142"/>
      <c r="I134" s="142"/>
      <c r="J134" s="143"/>
      <c r="K134" s="143"/>
      <c r="L134" s="143"/>
      <c r="M134" s="143"/>
      <c r="N134" s="142"/>
      <c r="O134" s="143"/>
      <c r="P134" s="143"/>
      <c r="Q134" s="143"/>
      <c r="R134" s="143"/>
      <c r="S134" s="140">
        <f t="shared" ref="S134:Y134" si="54">+S103+S104</f>
        <v>-255</v>
      </c>
      <c r="T134" s="140">
        <f t="shared" si="54"/>
        <v>-255</v>
      </c>
      <c r="U134" s="140">
        <f t="shared" si="54"/>
        <v>-255</v>
      </c>
      <c r="V134" s="140">
        <f t="shared" si="54"/>
        <v>-255</v>
      </c>
      <c r="W134" s="140">
        <f t="shared" si="54"/>
        <v>-255</v>
      </c>
      <c r="X134" s="140">
        <f t="shared" si="54"/>
        <v>-255</v>
      </c>
      <c r="Y134" s="140">
        <f t="shared" si="54"/>
        <v>-255</v>
      </c>
      <c r="AA134" s="44" t="s">
        <v>132</v>
      </c>
    </row>
    <row r="135" spans="1:27" x14ac:dyDescent="0.25">
      <c r="A135" s="1">
        <f t="shared" si="23"/>
        <v>129</v>
      </c>
      <c r="B135" s="39" t="s">
        <v>36</v>
      </c>
      <c r="C135" s="95">
        <f>+C137+15</f>
        <v>362</v>
      </c>
      <c r="D135" s="142"/>
      <c r="E135" s="142"/>
      <c r="F135" s="142"/>
      <c r="G135" s="142"/>
      <c r="H135" s="142"/>
      <c r="I135" s="142"/>
      <c r="J135" s="143"/>
      <c r="K135" s="143"/>
      <c r="L135" s="143"/>
      <c r="M135" s="143"/>
      <c r="N135" s="142"/>
      <c r="O135" s="143"/>
      <c r="P135" s="143"/>
      <c r="Q135" s="143"/>
      <c r="R135" s="143"/>
      <c r="S135" s="140">
        <f t="shared" ref="S135:Y135" si="55">-S9</f>
        <v>0</v>
      </c>
      <c r="T135" s="140">
        <f t="shared" si="55"/>
        <v>0</v>
      </c>
      <c r="U135" s="140">
        <f t="shared" si="55"/>
        <v>0</v>
      </c>
      <c r="V135" s="140">
        <f t="shared" si="55"/>
        <v>0</v>
      </c>
      <c r="W135" s="140">
        <f t="shared" si="55"/>
        <v>0</v>
      </c>
      <c r="X135" s="140">
        <f t="shared" si="55"/>
        <v>0</v>
      </c>
      <c r="Y135" s="140">
        <f t="shared" si="55"/>
        <v>0</v>
      </c>
      <c r="AA135" s="44" t="s">
        <v>133</v>
      </c>
    </row>
    <row r="136" spans="1:27" x14ac:dyDescent="0.25">
      <c r="A136" s="1">
        <f t="shared" si="23"/>
        <v>130</v>
      </c>
      <c r="B136" s="39" t="s">
        <v>38</v>
      </c>
      <c r="C136" s="48"/>
      <c r="D136" s="145"/>
      <c r="E136" s="145"/>
      <c r="F136" s="145"/>
      <c r="G136" s="145"/>
      <c r="H136" s="145"/>
      <c r="I136" s="145"/>
      <c r="J136" s="146"/>
      <c r="K136" s="146"/>
      <c r="L136" s="146"/>
      <c r="M136" s="146"/>
      <c r="N136" s="145"/>
      <c r="O136" s="146"/>
      <c r="P136" s="146"/>
      <c r="Q136" s="146"/>
      <c r="R136" s="146"/>
      <c r="S136" s="140">
        <f t="shared" ref="S136:Y136" si="56">S10</f>
        <v>0</v>
      </c>
      <c r="T136" s="140">
        <f t="shared" si="56"/>
        <v>0</v>
      </c>
      <c r="U136" s="140">
        <f t="shared" si="56"/>
        <v>0</v>
      </c>
      <c r="V136" s="140">
        <f t="shared" si="56"/>
        <v>0</v>
      </c>
      <c r="W136" s="140">
        <f t="shared" si="56"/>
        <v>0</v>
      </c>
      <c r="X136" s="140">
        <f t="shared" si="56"/>
        <v>0</v>
      </c>
      <c r="Y136" s="140">
        <f t="shared" si="56"/>
        <v>0</v>
      </c>
      <c r="AA136" s="44" t="s">
        <v>15</v>
      </c>
    </row>
    <row r="137" spans="1:27" x14ac:dyDescent="0.25">
      <c r="A137" s="1">
        <f t="shared" ref="A137:A200" si="57">1+A136</f>
        <v>131</v>
      </c>
      <c r="B137" s="39" t="s">
        <v>134</v>
      </c>
      <c r="C137" s="95">
        <f>+C134+15</f>
        <v>347</v>
      </c>
      <c r="D137" s="142"/>
      <c r="E137" s="142"/>
      <c r="F137" s="142"/>
      <c r="G137" s="142"/>
      <c r="H137" s="142"/>
      <c r="I137" s="142"/>
      <c r="J137" s="143"/>
      <c r="K137" s="143"/>
      <c r="L137" s="143"/>
      <c r="M137" s="143"/>
      <c r="N137" s="142"/>
      <c r="O137" s="143"/>
      <c r="P137" s="143"/>
      <c r="Q137" s="143"/>
      <c r="R137" s="143"/>
      <c r="S137" s="140">
        <f t="shared" ref="S137:Y137" si="58">+S107</f>
        <v>-55.776555000000002</v>
      </c>
      <c r="T137" s="140">
        <f t="shared" si="58"/>
        <v>-27.400323802246117</v>
      </c>
      <c r="U137" s="140">
        <f t="shared" si="58"/>
        <v>-25.997592604492223</v>
      </c>
      <c r="V137" s="140">
        <f t="shared" si="58"/>
        <v>-40.321798906738373</v>
      </c>
      <c r="W137" s="140">
        <f t="shared" si="58"/>
        <v>-54.89238020898447</v>
      </c>
      <c r="X137" s="140">
        <f t="shared" si="58"/>
        <v>-57.600461511230584</v>
      </c>
      <c r="Y137" s="140">
        <f t="shared" si="58"/>
        <v>-60.308542813476734</v>
      </c>
      <c r="AA137" s="44" t="s">
        <v>135</v>
      </c>
    </row>
    <row r="138" spans="1:27" ht="15.75" thickBot="1" x14ac:dyDescent="0.3">
      <c r="A138" s="1">
        <f t="shared" si="57"/>
        <v>132</v>
      </c>
      <c r="B138" s="39" t="s">
        <v>107</v>
      </c>
      <c r="C138" s="48"/>
      <c r="D138" s="142"/>
      <c r="E138" s="142">
        <v>10.3</v>
      </c>
      <c r="F138" s="142">
        <v>5.7</v>
      </c>
      <c r="G138" s="142">
        <v>68.5</v>
      </c>
      <c r="H138" s="142">
        <v>153</v>
      </c>
      <c r="I138" s="142">
        <v>76.3</v>
      </c>
      <c r="J138" s="141"/>
      <c r="K138" s="141"/>
      <c r="L138" s="141"/>
      <c r="M138" s="141"/>
      <c r="N138" s="140"/>
      <c r="O138" s="141"/>
      <c r="P138" s="141"/>
      <c r="Q138" s="141"/>
      <c r="R138" s="141"/>
      <c r="S138" s="140">
        <f>+SUM(S130:S137)</f>
        <v>473.76714499999991</v>
      </c>
      <c r="T138" s="140">
        <f t="shared" ref="T138:Y138" si="59">+SUM(T130:T137)</f>
        <v>105.26850154606133</v>
      </c>
      <c r="U138" s="140">
        <f t="shared" si="59"/>
        <v>97.319691425455929</v>
      </c>
      <c r="V138" s="140">
        <f t="shared" si="59"/>
        <v>178.49019380485078</v>
      </c>
      <c r="W138" s="140">
        <f t="shared" si="59"/>
        <v>261.05682118424534</v>
      </c>
      <c r="X138" s="140">
        <f t="shared" si="59"/>
        <v>276.40261523030665</v>
      </c>
      <c r="Y138" s="140">
        <f t="shared" si="59"/>
        <v>291.74840927636819</v>
      </c>
      <c r="AA138" s="44" t="s">
        <v>136</v>
      </c>
    </row>
    <row r="139" spans="1:27" ht="21.75" thickBot="1" x14ac:dyDescent="0.3">
      <c r="A139" s="1">
        <f t="shared" si="57"/>
        <v>133</v>
      </c>
      <c r="B139" s="2" t="s">
        <v>137</v>
      </c>
      <c r="C139" s="3"/>
      <c r="D139" s="3"/>
      <c r="E139" s="3"/>
      <c r="F139" s="3"/>
      <c r="G139" s="3"/>
      <c r="H139" s="3"/>
      <c r="I139" s="3"/>
      <c r="J139" s="64"/>
      <c r="K139" s="64"/>
      <c r="L139" s="64"/>
      <c r="M139" s="64"/>
      <c r="N139" s="3"/>
      <c r="O139" s="64"/>
      <c r="P139" s="64"/>
      <c r="Q139" s="64"/>
      <c r="R139" s="64"/>
      <c r="S139" s="3"/>
      <c r="T139" s="3"/>
      <c r="U139" s="3"/>
      <c r="V139" s="3"/>
      <c r="W139" s="3"/>
      <c r="X139" s="3"/>
      <c r="Y139" s="4"/>
      <c r="AA139" s="44" t="s">
        <v>108</v>
      </c>
    </row>
    <row r="140" spans="1:27" x14ac:dyDescent="0.25">
      <c r="A140" s="1">
        <f t="shared" si="57"/>
        <v>134</v>
      </c>
      <c r="B140" s="39" t="s">
        <v>109</v>
      </c>
      <c r="C140" s="48"/>
      <c r="D140" s="22" t="str">
        <f>+D173</f>
        <v/>
      </c>
      <c r="E140" s="22">
        <f t="shared" ref="E140:Y141" si="60">+E173</f>
        <v>1</v>
      </c>
      <c r="F140" s="22">
        <f t="shared" si="60"/>
        <v>1</v>
      </c>
      <c r="G140" s="22">
        <f t="shared" si="60"/>
        <v>1</v>
      </c>
      <c r="H140" s="22">
        <f t="shared" si="60"/>
        <v>1</v>
      </c>
      <c r="I140" s="22">
        <f t="shared" si="60"/>
        <v>1</v>
      </c>
      <c r="J140" s="45">
        <f t="shared" si="60"/>
        <v>1</v>
      </c>
      <c r="K140" s="45">
        <f t="shared" si="60"/>
        <v>1</v>
      </c>
      <c r="L140" s="45">
        <f t="shared" si="60"/>
        <v>1</v>
      </c>
      <c r="M140" s="45">
        <f t="shared" si="60"/>
        <v>1</v>
      </c>
      <c r="N140" s="22">
        <f t="shared" si="60"/>
        <v>1</v>
      </c>
      <c r="O140" s="45">
        <f t="shared" si="60"/>
        <v>1</v>
      </c>
      <c r="P140" s="45">
        <f t="shared" si="60"/>
        <v>1</v>
      </c>
      <c r="Q140" s="45">
        <f t="shared" si="60"/>
        <v>1</v>
      </c>
      <c r="R140" s="45">
        <f t="shared" si="60"/>
        <v>1</v>
      </c>
      <c r="S140" s="22">
        <f>+S173</f>
        <v>1</v>
      </c>
      <c r="T140" s="22">
        <f t="shared" si="60"/>
        <v>1</v>
      </c>
      <c r="U140" s="22">
        <f t="shared" si="60"/>
        <v>1</v>
      </c>
      <c r="V140" s="22">
        <f t="shared" si="60"/>
        <v>1</v>
      </c>
      <c r="W140" s="22">
        <f t="shared" si="60"/>
        <v>1</v>
      </c>
      <c r="X140" s="22">
        <f t="shared" si="60"/>
        <v>1</v>
      </c>
      <c r="Y140" s="22">
        <f t="shared" si="60"/>
        <v>1</v>
      </c>
      <c r="AA140" s="44" t="s">
        <v>115</v>
      </c>
    </row>
    <row r="141" spans="1:27" x14ac:dyDescent="0.25">
      <c r="A141" s="1">
        <f t="shared" si="57"/>
        <v>135</v>
      </c>
      <c r="B141" s="39" t="s">
        <v>50</v>
      </c>
      <c r="C141" s="48"/>
      <c r="D141" s="22" t="str">
        <f>+D174</f>
        <v/>
      </c>
      <c r="E141" s="22">
        <f t="shared" si="60"/>
        <v>0.4874060980998674</v>
      </c>
      <c r="F141" s="22">
        <f t="shared" si="60"/>
        <v>0.52610221539811364</v>
      </c>
      <c r="G141" s="22">
        <f t="shared" si="60"/>
        <v>0.54176454007328756</v>
      </c>
      <c r="H141" s="22">
        <f t="shared" si="60"/>
        <v>0.54208252644123345</v>
      </c>
      <c r="I141" s="22">
        <f t="shared" si="60"/>
        <v>0.51556040422599914</v>
      </c>
      <c r="J141" s="45">
        <f t="shared" si="60"/>
        <v>0</v>
      </c>
      <c r="K141" s="45">
        <f t="shared" si="60"/>
        <v>0</v>
      </c>
      <c r="L141" s="45">
        <f t="shared" si="60"/>
        <v>0</v>
      </c>
      <c r="M141" s="45">
        <f t="shared" si="60"/>
        <v>0</v>
      </c>
      <c r="N141" s="22">
        <f t="shared" si="60"/>
        <v>0</v>
      </c>
      <c r="O141" s="45">
        <f t="shared" si="60"/>
        <v>0</v>
      </c>
      <c r="P141" s="45">
        <f t="shared" si="60"/>
        <v>0</v>
      </c>
      <c r="Q141" s="45">
        <f t="shared" si="60"/>
        <v>0</v>
      </c>
      <c r="R141" s="45">
        <f t="shared" si="60"/>
        <v>0</v>
      </c>
      <c r="S141" s="22">
        <f t="shared" ref="S141:Y141" si="61">+S17</f>
        <v>0.57999999999999996</v>
      </c>
      <c r="T141" s="22">
        <f t="shared" si="61"/>
        <v>0.659469599662863</v>
      </c>
      <c r="U141" s="22">
        <f t="shared" si="61"/>
        <v>0.65948483502221189</v>
      </c>
      <c r="V141" s="22">
        <f t="shared" si="61"/>
        <v>0.6077171708715905</v>
      </c>
      <c r="W141" s="22">
        <f t="shared" si="61"/>
        <v>0.56097272548423871</v>
      </c>
      <c r="X141" s="22">
        <f t="shared" si="61"/>
        <v>0.54820816491981461</v>
      </c>
      <c r="Y141" s="22">
        <f t="shared" si="61"/>
        <v>0.53544360435539029</v>
      </c>
      <c r="AA141" s="44" t="s">
        <v>111</v>
      </c>
    </row>
    <row r="142" spans="1:27" x14ac:dyDescent="0.25">
      <c r="A142" s="1">
        <f t="shared" si="57"/>
        <v>136</v>
      </c>
      <c r="B142" s="39" t="s">
        <v>93</v>
      </c>
      <c r="C142" s="48"/>
      <c r="D142" s="22" t="str">
        <f>IF(ISERROR(D101/D97),"",D101/D97)</f>
        <v/>
      </c>
      <c r="E142" s="22">
        <f>IF(ISERROR(E101/E97),"",E101/E97)</f>
        <v>0.46472234496980414</v>
      </c>
      <c r="F142" s="22">
        <f t="shared" ref="F142:R142" si="62">IF(ISERROR(F101/F97),"",F101/F97)</f>
        <v>0.60824742268041243</v>
      </c>
      <c r="G142" s="22">
        <f t="shared" si="62"/>
        <v>0.59757587146481261</v>
      </c>
      <c r="H142" s="22">
        <f t="shared" si="62"/>
        <v>0.60591389840607779</v>
      </c>
      <c r="I142" s="22">
        <f t="shared" si="62"/>
        <v>0.6208084519981627</v>
      </c>
      <c r="J142" s="45">
        <f t="shared" si="62"/>
        <v>0</v>
      </c>
      <c r="K142" s="45">
        <f t="shared" si="62"/>
        <v>0</v>
      </c>
      <c r="L142" s="45">
        <f t="shared" si="62"/>
        <v>0</v>
      </c>
      <c r="M142" s="45">
        <f t="shared" si="62"/>
        <v>0</v>
      </c>
      <c r="N142" s="22">
        <f t="shared" si="62"/>
        <v>0</v>
      </c>
      <c r="O142" s="45">
        <f t="shared" si="62"/>
        <v>0</v>
      </c>
      <c r="P142" s="45">
        <f t="shared" si="62"/>
        <v>0</v>
      </c>
      <c r="Q142" s="45">
        <f t="shared" si="62"/>
        <v>0</v>
      </c>
      <c r="R142" s="45">
        <f t="shared" si="62"/>
        <v>0</v>
      </c>
      <c r="S142" s="22">
        <f t="shared" ref="S142:Y142" si="63">+S101/S97</f>
        <v>0.5794655892689039</v>
      </c>
      <c r="T142" s="22">
        <f t="shared" si="63"/>
        <v>0.5257074807831571</v>
      </c>
      <c r="U142" s="22">
        <f t="shared" si="63"/>
        <v>0.52972678983261656</v>
      </c>
      <c r="V142" s="22">
        <f t="shared" si="63"/>
        <v>0.57052104175361618</v>
      </c>
      <c r="W142" s="22">
        <f t="shared" si="63"/>
        <v>0.60729947955332197</v>
      </c>
      <c r="X142" s="22">
        <f t="shared" si="63"/>
        <v>0.62006404011774618</v>
      </c>
      <c r="Y142" s="22">
        <f t="shared" si="63"/>
        <v>0.63282860068217051</v>
      </c>
      <c r="AA142" s="44" t="s">
        <v>91</v>
      </c>
    </row>
    <row r="143" spans="1:27" x14ac:dyDescent="0.25">
      <c r="A143" s="1">
        <f t="shared" si="57"/>
        <v>137</v>
      </c>
      <c r="B143" s="39" t="s">
        <v>40</v>
      </c>
      <c r="C143" s="48"/>
      <c r="D143" s="22" t="str">
        <f>+IF(ISERROR(D131/D97),"",D131/D97)</f>
        <v/>
      </c>
      <c r="E143" s="22">
        <f t="shared" ref="E143:R143" si="64">+IF(ISERROR(E131/E97),"",E131/E97)</f>
        <v>0</v>
      </c>
      <c r="F143" s="22">
        <f t="shared" si="64"/>
        <v>0</v>
      </c>
      <c r="G143" s="22">
        <f t="shared" si="64"/>
        <v>0</v>
      </c>
      <c r="H143" s="22">
        <f t="shared" si="64"/>
        <v>0</v>
      </c>
      <c r="I143" s="22">
        <f t="shared" si="64"/>
        <v>0</v>
      </c>
      <c r="J143" s="45">
        <f t="shared" si="64"/>
        <v>0</v>
      </c>
      <c r="K143" s="45">
        <f t="shared" si="64"/>
        <v>0</v>
      </c>
      <c r="L143" s="45">
        <f t="shared" si="64"/>
        <v>0</v>
      </c>
      <c r="M143" s="45">
        <f t="shared" si="64"/>
        <v>0</v>
      </c>
      <c r="N143" s="22">
        <f t="shared" si="64"/>
        <v>0</v>
      </c>
      <c r="O143" s="45">
        <f t="shared" si="64"/>
        <v>0</v>
      </c>
      <c r="P143" s="45">
        <f t="shared" si="64"/>
        <v>0</v>
      </c>
      <c r="Q143" s="45">
        <f t="shared" si="64"/>
        <v>0</v>
      </c>
      <c r="R143" s="45">
        <f t="shared" si="64"/>
        <v>0</v>
      </c>
      <c r="S143" s="22">
        <f>+S11</f>
        <v>0</v>
      </c>
      <c r="T143" s="22">
        <f t="shared" ref="T143:Y143" si="65">+T11</f>
        <v>0</v>
      </c>
      <c r="U143" s="22">
        <f t="shared" si="65"/>
        <v>0</v>
      </c>
      <c r="V143" s="22">
        <f t="shared" si="65"/>
        <v>0</v>
      </c>
      <c r="W143" s="22">
        <f t="shared" si="65"/>
        <v>0</v>
      </c>
      <c r="X143" s="22">
        <f t="shared" si="65"/>
        <v>0</v>
      </c>
      <c r="Y143" s="22">
        <f t="shared" si="65"/>
        <v>0</v>
      </c>
      <c r="AA143" s="44" t="s">
        <v>138</v>
      </c>
    </row>
    <row r="144" spans="1:27" x14ac:dyDescent="0.25">
      <c r="A144" s="1">
        <f t="shared" si="57"/>
        <v>138</v>
      </c>
      <c r="B144" s="39" t="s">
        <v>88</v>
      </c>
      <c r="C144" s="48"/>
      <c r="D144" s="22" t="str">
        <f>+D172</f>
        <v/>
      </c>
      <c r="E144" s="22">
        <f t="shared" ref="E144:Y144" si="66">+E172</f>
        <v>0.51259390190013254</v>
      </c>
      <c r="F144" s="22">
        <f t="shared" si="66"/>
        <v>0.47389778460188636</v>
      </c>
      <c r="G144" s="22">
        <f t="shared" si="66"/>
        <v>0.45823545992671239</v>
      </c>
      <c r="H144" s="22">
        <f t="shared" si="66"/>
        <v>0.45791747355876655</v>
      </c>
      <c r="I144" s="22">
        <f t="shared" si="66"/>
        <v>0.48443959577400092</v>
      </c>
      <c r="J144" s="45">
        <f t="shared" si="66"/>
        <v>0</v>
      </c>
      <c r="K144" s="45">
        <f t="shared" si="66"/>
        <v>0</v>
      </c>
      <c r="L144" s="45">
        <f t="shared" si="66"/>
        <v>0</v>
      </c>
      <c r="M144" s="45">
        <f t="shared" si="66"/>
        <v>0</v>
      </c>
      <c r="N144" s="22">
        <f t="shared" si="66"/>
        <v>0</v>
      </c>
      <c r="O144" s="45">
        <f t="shared" si="66"/>
        <v>0</v>
      </c>
      <c r="P144" s="45">
        <f t="shared" si="66"/>
        <v>0</v>
      </c>
      <c r="Q144" s="45">
        <f t="shared" si="66"/>
        <v>0</v>
      </c>
      <c r="R144" s="45">
        <f t="shared" si="66"/>
        <v>0</v>
      </c>
      <c r="S144" s="22">
        <f t="shared" si="66"/>
        <v>0.42000000000000004</v>
      </c>
      <c r="T144" s="22">
        <f t="shared" si="66"/>
        <v>0.340530400337137</v>
      </c>
      <c r="U144" s="22">
        <f t="shared" si="66"/>
        <v>0.34051516497778811</v>
      </c>
      <c r="V144" s="22">
        <f t="shared" si="66"/>
        <v>0.3922828291284095</v>
      </c>
      <c r="W144" s="22">
        <f t="shared" si="66"/>
        <v>0.43902727451576129</v>
      </c>
      <c r="X144" s="22">
        <f t="shared" si="66"/>
        <v>0.45179183508018539</v>
      </c>
      <c r="Y144" s="22">
        <f t="shared" si="66"/>
        <v>0.46455639564460971</v>
      </c>
      <c r="AA144" s="44" t="s">
        <v>139</v>
      </c>
    </row>
    <row r="145" spans="1:27" x14ac:dyDescent="0.25">
      <c r="A145" s="1">
        <f t="shared" si="57"/>
        <v>139</v>
      </c>
      <c r="B145" s="39" t="s">
        <v>135</v>
      </c>
      <c r="C145" s="48"/>
      <c r="D145" s="22" t="str">
        <f>IF(ISERROR(D110/D97),"",D110/D97)</f>
        <v/>
      </c>
      <c r="E145" s="22">
        <f t="shared" ref="E145:Y145" si="67">IF(ISERROR(E110/E97),"",E110/E97)</f>
        <v>0.27006186478126382</v>
      </c>
      <c r="F145" s="22">
        <f t="shared" si="67"/>
        <v>0.30996380785259925</v>
      </c>
      <c r="G145" s="22">
        <f t="shared" si="67"/>
        <v>0.35827304331485488</v>
      </c>
      <c r="H145" s="22">
        <f t="shared" si="67"/>
        <v>0.22095188440339639</v>
      </c>
      <c r="I145" s="22">
        <f t="shared" si="67"/>
        <v>0.28746554892053283</v>
      </c>
      <c r="J145" s="45">
        <f t="shared" si="67"/>
        <v>0</v>
      </c>
      <c r="K145" s="45">
        <f t="shared" si="67"/>
        <v>0</v>
      </c>
      <c r="L145" s="45">
        <f t="shared" si="67"/>
        <v>0</v>
      </c>
      <c r="M145" s="45">
        <f t="shared" si="67"/>
        <v>0</v>
      </c>
      <c r="N145" s="22">
        <f t="shared" si="67"/>
        <v>0</v>
      </c>
      <c r="O145" s="45">
        <f t="shared" si="67"/>
        <v>0</v>
      </c>
      <c r="P145" s="45">
        <f t="shared" si="67"/>
        <v>0</v>
      </c>
      <c r="Q145" s="45">
        <f t="shared" si="67"/>
        <v>0</v>
      </c>
      <c r="R145" s="45">
        <f t="shared" si="67"/>
        <v>0</v>
      </c>
      <c r="S145" s="22">
        <f t="shared" si="67"/>
        <v>0.21177240977296255</v>
      </c>
      <c r="T145" s="22">
        <f t="shared" si="67"/>
        <v>0.12080742773751252</v>
      </c>
      <c r="U145" s="22">
        <f t="shared" si="67"/>
        <v>0.11712016045261535</v>
      </c>
      <c r="V145" s="22">
        <f t="shared" si="67"/>
        <v>0.17111631826119195</v>
      </c>
      <c r="W145" s="22">
        <f t="shared" si="67"/>
        <v>0.21992528232204708</v>
      </c>
      <c r="X145" s="22">
        <f t="shared" si="67"/>
        <v>0.23077515880180763</v>
      </c>
      <c r="Y145" s="22">
        <f t="shared" si="67"/>
        <v>0.24162503528156831</v>
      </c>
      <c r="AA145" s="44" t="s">
        <v>140</v>
      </c>
    </row>
    <row r="146" spans="1:27" ht="15.75" thickBot="1" x14ac:dyDescent="0.3">
      <c r="A146" s="1">
        <f t="shared" si="57"/>
        <v>140</v>
      </c>
      <c r="B146" s="39" t="s">
        <v>132</v>
      </c>
      <c r="C146" s="48"/>
      <c r="D146" s="22" t="str">
        <f>IF(ISERROR(D108/D97),"",D108/D97)</f>
        <v/>
      </c>
      <c r="E146" s="22">
        <f t="shared" ref="E146:Y146" si="68">IF(ISERROR(E108/E97),"",E108/E97)</f>
        <v>0.26660774782736779</v>
      </c>
      <c r="F146" s="22">
        <f t="shared" si="68"/>
        <v>0.32200043869269579</v>
      </c>
      <c r="G146" s="22">
        <f t="shared" si="68"/>
        <v>0.39030348585925023</v>
      </c>
      <c r="H146" s="22">
        <f t="shared" si="68"/>
        <v>0.23432146581260244</v>
      </c>
      <c r="I146" s="22">
        <f t="shared" si="68"/>
        <v>0.28043178686265502</v>
      </c>
      <c r="J146" s="45">
        <f t="shared" si="68"/>
        <v>0</v>
      </c>
      <c r="K146" s="45">
        <f t="shared" si="68"/>
        <v>0</v>
      </c>
      <c r="L146" s="45">
        <f t="shared" si="68"/>
        <v>0</v>
      </c>
      <c r="M146" s="45">
        <f t="shared" si="68"/>
        <v>0</v>
      </c>
      <c r="N146" s="22">
        <f t="shared" si="68"/>
        <v>0</v>
      </c>
      <c r="O146" s="45">
        <f t="shared" si="68"/>
        <v>0</v>
      </c>
      <c r="P146" s="45">
        <f t="shared" si="68"/>
        <v>0</v>
      </c>
      <c r="Q146" s="45">
        <f t="shared" si="68"/>
        <v>0</v>
      </c>
      <c r="R146" s="45">
        <f t="shared" si="68"/>
        <v>0</v>
      </c>
      <c r="S146" s="22">
        <f t="shared" si="68"/>
        <v>0.21177240977296255</v>
      </c>
      <c r="T146" s="22">
        <f t="shared" si="68"/>
        <v>0.12080742773751255</v>
      </c>
      <c r="U146" s="22">
        <f t="shared" si="68"/>
        <v>0.11712016045261538</v>
      </c>
      <c r="V146" s="22">
        <f t="shared" si="68"/>
        <v>0.17111631826119195</v>
      </c>
      <c r="W146" s="22">
        <f t="shared" si="68"/>
        <v>0.21992528232204708</v>
      </c>
      <c r="X146" s="22">
        <f t="shared" si="68"/>
        <v>0.23077515880180763</v>
      </c>
      <c r="Y146" s="22">
        <f t="shared" si="68"/>
        <v>0.24162503528156831</v>
      </c>
      <c r="AA146" s="44" t="s">
        <v>131</v>
      </c>
    </row>
    <row r="147" spans="1:27" ht="21.75" thickBot="1" x14ac:dyDescent="0.3">
      <c r="A147" s="1">
        <f t="shared" si="57"/>
        <v>141</v>
      </c>
      <c r="B147" s="2" t="s">
        <v>141</v>
      </c>
      <c r="C147" s="3"/>
      <c r="D147" s="3"/>
      <c r="E147" s="3"/>
      <c r="F147" s="3"/>
      <c r="G147" s="3"/>
      <c r="H147" s="3"/>
      <c r="I147" s="3"/>
      <c r="J147" s="64"/>
      <c r="K147" s="64"/>
      <c r="L147" s="64"/>
      <c r="M147" s="64"/>
      <c r="N147" s="3"/>
      <c r="O147" s="64"/>
      <c r="P147" s="64"/>
      <c r="Q147" s="64"/>
      <c r="R147" s="64"/>
      <c r="S147" s="3"/>
      <c r="T147" s="3"/>
      <c r="U147" s="3"/>
      <c r="V147" s="3"/>
      <c r="W147" s="3"/>
      <c r="X147" s="3"/>
      <c r="Y147" s="4"/>
      <c r="AA147" s="44" t="s">
        <v>134</v>
      </c>
    </row>
    <row r="148" spans="1:27" x14ac:dyDescent="0.25">
      <c r="A148" s="1">
        <f t="shared" si="57"/>
        <v>142</v>
      </c>
      <c r="B148" s="39" t="s">
        <v>133</v>
      </c>
      <c r="C148" s="48"/>
      <c r="D148" s="41"/>
      <c r="E148" s="22" t="str">
        <f>IF(ISERROR(E97/D97-1),"",E97/D97-1)</f>
        <v/>
      </c>
      <c r="F148" s="22">
        <f t="shared" ref="F148:Y148" si="69">IF(ISERROR(F97/E97-1),"",F97/E97-1)</f>
        <v>0.34305494181764606</v>
      </c>
      <c r="G148" s="22">
        <f t="shared" si="69"/>
        <v>0.1672515902610221</v>
      </c>
      <c r="H148" s="22">
        <f t="shared" si="69"/>
        <v>0.26148642300103342</v>
      </c>
      <c r="I148" s="22">
        <f t="shared" si="69"/>
        <v>0.29718456725755993</v>
      </c>
      <c r="J148" s="45">
        <f t="shared" si="69"/>
        <v>-0.78513077055581071</v>
      </c>
      <c r="K148" s="45">
        <f t="shared" si="69"/>
        <v>0</v>
      </c>
      <c r="L148" s="45">
        <f t="shared" si="69"/>
        <v>0</v>
      </c>
      <c r="M148" s="45">
        <f t="shared" si="69"/>
        <v>-0.15288953913679593</v>
      </c>
      <c r="N148" s="22">
        <f t="shared" si="69"/>
        <v>3.5414507772020727</v>
      </c>
      <c r="O148" s="45">
        <f t="shared" si="69"/>
        <v>-0.7408252519490397</v>
      </c>
      <c r="P148" s="45">
        <f t="shared" si="69"/>
        <v>0</v>
      </c>
      <c r="Q148" s="45">
        <f t="shared" si="69"/>
        <v>0</v>
      </c>
      <c r="R148" s="45">
        <f t="shared" si="69"/>
        <v>0</v>
      </c>
      <c r="S148" s="22">
        <f t="shared" si="69"/>
        <v>3</v>
      </c>
      <c r="T148" s="22">
        <f t="shared" si="69"/>
        <v>-0.1388481291269259</v>
      </c>
      <c r="U148" s="22">
        <f t="shared" si="69"/>
        <v>-2.1322920364453934E-2</v>
      </c>
      <c r="V148" s="22">
        <f t="shared" si="69"/>
        <v>6.1565991197949588E-2</v>
      </c>
      <c r="W148" s="22">
        <f t="shared" si="69"/>
        <v>5.9225512528473745E-2</v>
      </c>
      <c r="X148" s="22">
        <f t="shared" si="69"/>
        <v>0</v>
      </c>
      <c r="Y148" s="22">
        <f t="shared" si="69"/>
        <v>0</v>
      </c>
      <c r="AA148" s="44" t="s">
        <v>110</v>
      </c>
    </row>
    <row r="149" spans="1:27" x14ac:dyDescent="0.25">
      <c r="A149" s="1">
        <f t="shared" si="57"/>
        <v>143</v>
      </c>
      <c r="B149" s="39" t="s">
        <v>95</v>
      </c>
      <c r="C149" s="48"/>
      <c r="D149" s="41"/>
      <c r="E149" s="22" t="str">
        <f>IF(ISERROR(E101/D101-1),"",E101/D101-1)</f>
        <v/>
      </c>
      <c r="F149" s="22">
        <f t="shared" ref="F149:Y150" si="70">IF(ISERROR(F101/E101-1),"",F101/E101-1)</f>
        <v>0.75784469096671958</v>
      </c>
      <c r="G149" s="22">
        <f t="shared" si="70"/>
        <v>0.14677244861161198</v>
      </c>
      <c r="H149" s="22">
        <f t="shared" si="70"/>
        <v>0.27908805031446549</v>
      </c>
      <c r="I149" s="22">
        <f t="shared" si="70"/>
        <v>0.32907191149354653</v>
      </c>
      <c r="J149" s="45">
        <f t="shared" si="70"/>
        <v>-1</v>
      </c>
      <c r="K149" s="45" t="str">
        <f t="shared" si="70"/>
        <v/>
      </c>
      <c r="L149" s="45" t="str">
        <f t="shared" si="70"/>
        <v/>
      </c>
      <c r="M149" s="45" t="str">
        <f t="shared" si="70"/>
        <v/>
      </c>
      <c r="N149" s="22" t="str">
        <f t="shared" si="70"/>
        <v/>
      </c>
      <c r="O149" s="45" t="str">
        <f t="shared" si="70"/>
        <v/>
      </c>
      <c r="P149" s="45" t="str">
        <f t="shared" si="70"/>
        <v/>
      </c>
      <c r="Q149" s="45" t="str">
        <f t="shared" si="70"/>
        <v/>
      </c>
      <c r="R149" s="45" t="str">
        <f t="shared" si="70"/>
        <v/>
      </c>
      <c r="S149" s="22" t="str">
        <f t="shared" si="70"/>
        <v/>
      </c>
      <c r="T149" s="22">
        <f t="shared" si="70"/>
        <v>-0.21873880176463401</v>
      </c>
      <c r="U149" s="22">
        <f t="shared" si="70"/>
        <v>-1.384042147207043E-2</v>
      </c>
      <c r="V149" s="22">
        <f t="shared" si="70"/>
        <v>0.14331717181952741</v>
      </c>
      <c r="W149" s="22">
        <f t="shared" si="70"/>
        <v>0.12750811172700383</v>
      </c>
      <c r="X149" s="22">
        <f t="shared" si="70"/>
        <v>2.1018560025463318E-2</v>
      </c>
      <c r="Y149" s="22">
        <f t="shared" si="70"/>
        <v>2.0585874584825747E-2</v>
      </c>
      <c r="AA149" s="44" t="s">
        <v>82</v>
      </c>
    </row>
    <row r="150" spans="1:27" x14ac:dyDescent="0.25">
      <c r="A150" s="1">
        <f t="shared" si="57"/>
        <v>144</v>
      </c>
      <c r="B150" s="39" t="s">
        <v>90</v>
      </c>
      <c r="C150" s="48"/>
      <c r="D150" s="41"/>
      <c r="E150" s="22" t="str">
        <f>IF(ISERROR(E102/D102-1),"",E102/D102-1)</f>
        <v/>
      </c>
      <c r="F150" s="22">
        <f t="shared" si="70"/>
        <v>0.24166666666666647</v>
      </c>
      <c r="G150" s="22">
        <f t="shared" si="70"/>
        <v>0.12867391807451978</v>
      </c>
      <c r="H150" s="22">
        <f t="shared" si="70"/>
        <v>0.26061103137174491</v>
      </c>
      <c r="I150" s="22">
        <f t="shared" si="70"/>
        <v>0.37231620039037083</v>
      </c>
      <c r="J150" s="45">
        <f t="shared" si="70"/>
        <v>-1</v>
      </c>
      <c r="K150" s="45" t="str">
        <f t="shared" si="70"/>
        <v/>
      </c>
      <c r="L150" s="45" t="str">
        <f t="shared" si="70"/>
        <v/>
      </c>
      <c r="M150" s="45" t="str">
        <f t="shared" si="70"/>
        <v/>
      </c>
      <c r="N150" s="22" t="str">
        <f t="shared" si="70"/>
        <v/>
      </c>
      <c r="O150" s="45" t="str">
        <f t="shared" si="70"/>
        <v/>
      </c>
      <c r="P150" s="45" t="str">
        <f t="shared" si="70"/>
        <v/>
      </c>
      <c r="Q150" s="45" t="str">
        <f t="shared" si="70"/>
        <v/>
      </c>
      <c r="R150" s="45" t="str">
        <f t="shared" si="70"/>
        <v/>
      </c>
      <c r="S150" s="22" t="str">
        <f t="shared" si="70"/>
        <v/>
      </c>
      <c r="T150" s="22">
        <f t="shared" si="70"/>
        <v>-0.30178954442980377</v>
      </c>
      <c r="U150" s="22">
        <f t="shared" si="70"/>
        <v>-2.1366706461025897E-2</v>
      </c>
      <c r="V150" s="22">
        <f t="shared" si="70"/>
        <v>0.22295319904709698</v>
      </c>
      <c r="W150" s="22">
        <f t="shared" si="70"/>
        <v>0.1854428879697767</v>
      </c>
      <c r="X150" s="22">
        <f t="shared" si="70"/>
        <v>2.9074641384190247E-2</v>
      </c>
      <c r="Y150" s="22">
        <f t="shared" si="70"/>
        <v>2.8253190016501284E-2</v>
      </c>
      <c r="AA150" s="44" t="s">
        <v>142</v>
      </c>
    </row>
    <row r="151" spans="1:27" x14ac:dyDescent="0.25">
      <c r="A151" s="1">
        <f t="shared" si="57"/>
        <v>145</v>
      </c>
      <c r="B151" s="39" t="s">
        <v>136</v>
      </c>
      <c r="C151" s="48"/>
      <c r="D151" s="41"/>
      <c r="E151" s="22" t="str">
        <f>IF(ISERROR(E110/D110-1),"",E110/D110-1)</f>
        <v/>
      </c>
      <c r="F151" s="22">
        <f t="shared" ref="F151:Y151" si="71">IF(ISERROR(F110/E110-1),"",F110/E110-1)</f>
        <v>0.54149281409364858</v>
      </c>
      <c r="G151" s="22">
        <f t="shared" si="71"/>
        <v>0.34917293233082702</v>
      </c>
      <c r="H151" s="22">
        <f t="shared" si="71"/>
        <v>-0.22202407489968801</v>
      </c>
      <c r="I151" s="22">
        <f t="shared" si="71"/>
        <v>0.68767908309455583</v>
      </c>
      <c r="J151" s="45">
        <f t="shared" si="71"/>
        <v>-1</v>
      </c>
      <c r="K151" s="45" t="str">
        <f t="shared" si="71"/>
        <v/>
      </c>
      <c r="L151" s="45" t="str">
        <f t="shared" si="71"/>
        <v/>
      </c>
      <c r="M151" s="45" t="str">
        <f t="shared" si="71"/>
        <v/>
      </c>
      <c r="N151" s="22" t="str">
        <f t="shared" si="71"/>
        <v/>
      </c>
      <c r="O151" s="45" t="str">
        <f t="shared" si="71"/>
        <v/>
      </c>
      <c r="P151" s="45" t="str">
        <f t="shared" si="71"/>
        <v/>
      </c>
      <c r="Q151" s="45" t="str">
        <f t="shared" si="71"/>
        <v/>
      </c>
      <c r="R151" s="45" t="str">
        <f t="shared" si="71"/>
        <v/>
      </c>
      <c r="S151" s="22" t="str">
        <f t="shared" si="71"/>
        <v/>
      </c>
      <c r="T151" s="22">
        <f t="shared" si="71"/>
        <v>-0.5087483656485039</v>
      </c>
      <c r="U151" s="22">
        <f t="shared" si="71"/>
        <v>-5.1193964271287418E-2</v>
      </c>
      <c r="V151" s="22">
        <f t="shared" si="71"/>
        <v>0.55098202822714515</v>
      </c>
      <c r="W151" s="22">
        <f t="shared" si="71"/>
        <v>0.36135742197283616</v>
      </c>
      <c r="X151" s="22">
        <f t="shared" si="71"/>
        <v>4.9334375589763058E-2</v>
      </c>
      <c r="Y151" s="22">
        <f t="shared" si="71"/>
        <v>4.7014923686299781E-2</v>
      </c>
      <c r="AA151" s="44" t="s">
        <v>143</v>
      </c>
    </row>
    <row r="152" spans="1:27" ht="15.75" thickBot="1" x14ac:dyDescent="0.3">
      <c r="A152" s="1">
        <f t="shared" si="57"/>
        <v>146</v>
      </c>
      <c r="B152" s="39" t="s">
        <v>130</v>
      </c>
      <c r="C152" s="48"/>
      <c r="D152" s="41"/>
      <c r="E152" s="22" t="str">
        <f>IF(ISERROR(E108/D108-1),"",E108/D108-1)</f>
        <v/>
      </c>
      <c r="F152" s="22">
        <f t="shared" ref="F152:Y152" si="72">IF(ISERROR(F108/E108-1),"",F108/E108-1)</f>
        <v>0.62209944751381219</v>
      </c>
      <c r="G152" s="22">
        <f t="shared" si="72"/>
        <v>0.41485013623978184</v>
      </c>
      <c r="H152" s="22">
        <f t="shared" si="72"/>
        <v>-0.24265767934520932</v>
      </c>
      <c r="I152" s="22">
        <f t="shared" si="72"/>
        <v>0.55244755244755228</v>
      </c>
      <c r="J152" s="45">
        <f t="shared" si="72"/>
        <v>-1</v>
      </c>
      <c r="K152" s="45" t="str">
        <f t="shared" si="72"/>
        <v/>
      </c>
      <c r="L152" s="45" t="str">
        <f t="shared" si="72"/>
        <v/>
      </c>
      <c r="M152" s="45" t="str">
        <f t="shared" si="72"/>
        <v/>
      </c>
      <c r="N152" s="22" t="str">
        <f t="shared" si="72"/>
        <v/>
      </c>
      <c r="O152" s="45" t="str">
        <f t="shared" si="72"/>
        <v/>
      </c>
      <c r="P152" s="45" t="str">
        <f t="shared" si="72"/>
        <v/>
      </c>
      <c r="Q152" s="45" t="str">
        <f t="shared" si="72"/>
        <v/>
      </c>
      <c r="R152" s="45" t="str">
        <f t="shared" si="72"/>
        <v/>
      </c>
      <c r="S152" s="22" t="str">
        <f t="shared" si="72"/>
        <v/>
      </c>
      <c r="T152" s="22">
        <f t="shared" si="72"/>
        <v>-0.50874836564850368</v>
      </c>
      <c r="U152" s="22">
        <f t="shared" si="72"/>
        <v>-5.1193964271287418E-2</v>
      </c>
      <c r="V152" s="22">
        <f t="shared" si="72"/>
        <v>0.55098202822714493</v>
      </c>
      <c r="W152" s="22">
        <f t="shared" si="72"/>
        <v>0.36135742197283616</v>
      </c>
      <c r="X152" s="22">
        <f t="shared" si="72"/>
        <v>4.9334375589763058E-2</v>
      </c>
      <c r="Y152" s="22">
        <f t="shared" si="72"/>
        <v>4.7014923686299781E-2</v>
      </c>
      <c r="AA152" s="44" t="s">
        <v>14</v>
      </c>
    </row>
    <row r="153" spans="1:27" ht="21.75" thickBot="1" x14ac:dyDescent="0.3">
      <c r="A153" s="1">
        <f t="shared" si="57"/>
        <v>147</v>
      </c>
      <c r="B153" s="2" t="s">
        <v>144</v>
      </c>
      <c r="C153" s="3"/>
      <c r="D153" s="3"/>
      <c r="E153" s="3"/>
      <c r="F153" s="3"/>
      <c r="G153" s="3"/>
      <c r="H153" s="3"/>
      <c r="I153" s="3"/>
      <c r="J153" s="64"/>
      <c r="K153" s="64"/>
      <c r="L153" s="64"/>
      <c r="M153" s="64"/>
      <c r="N153" s="3"/>
      <c r="O153" s="64"/>
      <c r="P153" s="64"/>
      <c r="Q153" s="64"/>
      <c r="R153" s="64"/>
      <c r="S153" s="3"/>
      <c r="T153" s="3"/>
      <c r="U153" s="3"/>
      <c r="V153" s="3"/>
      <c r="W153" s="3"/>
      <c r="X153" s="3"/>
      <c r="Y153" s="4"/>
      <c r="AA153" s="44" t="s">
        <v>145</v>
      </c>
    </row>
    <row r="154" spans="1:27" x14ac:dyDescent="0.25">
      <c r="A154" s="1">
        <f t="shared" si="57"/>
        <v>148</v>
      </c>
      <c r="B154" s="39" t="s">
        <v>143</v>
      </c>
      <c r="C154" s="48"/>
      <c r="D154" s="41"/>
      <c r="E154" s="22" t="str">
        <f>IF(ISERROR(E108/D127),"",E108/D127)</f>
        <v/>
      </c>
      <c r="F154" s="22">
        <f t="shared" ref="F154:Y154" si="73">IF(ISERROR(F108/E127),"",F108/E127)</f>
        <v>0.2345047923322684</v>
      </c>
      <c r="G154" s="22">
        <f t="shared" si="73"/>
        <v>0.29163156416736874</v>
      </c>
      <c r="H154" s="22">
        <f t="shared" si="73"/>
        <v>0.25075721345448754</v>
      </c>
      <c r="I154" s="22">
        <f t="shared" si="73"/>
        <v>0.23890818373037226</v>
      </c>
      <c r="J154" s="45">
        <f t="shared" si="73"/>
        <v>0</v>
      </c>
      <c r="K154" s="45" t="str">
        <f t="shared" si="73"/>
        <v/>
      </c>
      <c r="L154" s="45" t="str">
        <f t="shared" si="73"/>
        <v/>
      </c>
      <c r="M154" s="45" t="str">
        <f t="shared" si="73"/>
        <v/>
      </c>
      <c r="N154" s="22" t="str">
        <f t="shared" si="73"/>
        <v/>
      </c>
      <c r="O154" s="45" t="str">
        <f t="shared" si="73"/>
        <v/>
      </c>
      <c r="P154" s="45" t="str">
        <f t="shared" si="73"/>
        <v/>
      </c>
      <c r="Q154" s="45" t="str">
        <f t="shared" si="73"/>
        <v/>
      </c>
      <c r="R154" s="45">
        <f t="shared" si="73"/>
        <v>0</v>
      </c>
      <c r="S154" s="22">
        <f t="shared" si="73"/>
        <v>0.1348869686753158</v>
      </c>
      <c r="T154" s="22">
        <f t="shared" si="73"/>
        <v>5.838770348364581E-2</v>
      </c>
      <c r="U154" s="22">
        <f t="shared" si="73"/>
        <v>5.2342450025901627E-2</v>
      </c>
      <c r="V154" s="22">
        <f t="shared" si="73"/>
        <v>7.7144278748379591E-2</v>
      </c>
      <c r="W154" s="22">
        <f t="shared" si="73"/>
        <v>9.7499414432094603E-2</v>
      </c>
      <c r="X154" s="22">
        <f t="shared" si="73"/>
        <v>9.3220539180342052E-2</v>
      </c>
      <c r="Y154" s="22">
        <f t="shared" si="73"/>
        <v>8.9280517716106053E-2</v>
      </c>
      <c r="AA154" s="44" t="s">
        <v>146</v>
      </c>
    </row>
    <row r="155" spans="1:27" x14ac:dyDescent="0.25">
      <c r="A155" s="1">
        <f t="shared" si="57"/>
        <v>149</v>
      </c>
      <c r="B155" s="39" t="s">
        <v>142</v>
      </c>
      <c r="C155" s="48"/>
      <c r="D155" s="41"/>
      <c r="E155" s="22" t="str">
        <f>+IF(ISERROR(E108/D120),"",E108/D120)</f>
        <v/>
      </c>
      <c r="F155" s="22">
        <f t="shared" ref="F155:Y155" si="74">+IF(ISERROR(F108/E120),"",F108/E120)</f>
        <v>8.778329247144652E-2</v>
      </c>
      <c r="G155" s="22">
        <f t="shared" si="74"/>
        <v>0.11021783544270213</v>
      </c>
      <c r="H155" s="22">
        <f t="shared" si="74"/>
        <v>7.7247949712714245E-2</v>
      </c>
      <c r="I155" s="22">
        <f t="shared" si="74"/>
        <v>7.7918348462851589E-2</v>
      </c>
      <c r="J155" s="45">
        <f t="shared" si="74"/>
        <v>0</v>
      </c>
      <c r="K155" s="45" t="str">
        <f t="shared" si="74"/>
        <v/>
      </c>
      <c r="L155" s="45" t="str">
        <f t="shared" si="74"/>
        <v/>
      </c>
      <c r="M155" s="45" t="str">
        <f t="shared" si="74"/>
        <v/>
      </c>
      <c r="N155" s="22" t="str">
        <f t="shared" si="74"/>
        <v/>
      </c>
      <c r="O155" s="45" t="str">
        <f t="shared" si="74"/>
        <v/>
      </c>
      <c r="P155" s="45" t="str">
        <f t="shared" si="74"/>
        <v/>
      </c>
      <c r="Q155" s="45" t="str">
        <f t="shared" si="74"/>
        <v/>
      </c>
      <c r="R155" s="45">
        <f t="shared" si="74"/>
        <v>0</v>
      </c>
      <c r="S155" s="22">
        <f t="shared" si="74"/>
        <v>5.5973780261037422E-2</v>
      </c>
      <c r="T155" s="22">
        <f t="shared" si="74"/>
        <v>2.1723873756041862E-2</v>
      </c>
      <c r="U155" s="22">
        <f t="shared" si="74"/>
        <v>2.017349605756847E-2</v>
      </c>
      <c r="V155" s="22">
        <f t="shared" si="74"/>
        <v>3.0670008535522895E-2</v>
      </c>
      <c r="W155" s="22">
        <f t="shared" si="74"/>
        <v>4.0510389752323211E-2</v>
      </c>
      <c r="X155" s="22">
        <f t="shared" si="74"/>
        <v>4.0853935678403543E-2</v>
      </c>
      <c r="Y155" s="22">
        <f t="shared" si="74"/>
        <v>4.1095756936086504E-2</v>
      </c>
      <c r="AA155" s="44" t="s">
        <v>84</v>
      </c>
    </row>
    <row r="156" spans="1:27" x14ac:dyDescent="0.25">
      <c r="A156" s="1">
        <f t="shared" si="57"/>
        <v>150</v>
      </c>
      <c r="B156" s="39" t="s">
        <v>14</v>
      </c>
      <c r="C156" s="48"/>
      <c r="D156" s="41"/>
      <c r="E156" s="22" t="str">
        <f>+IF(ISERROR(E110/D164),"",E110/D164)</f>
        <v/>
      </c>
      <c r="F156" s="22">
        <f t="shared" ref="F156:Y156" si="75">+IF(ISERROR(F110/E164),"",F110/E164)</f>
        <v>6.2311219877857871E-2</v>
      </c>
      <c r="G156" s="22">
        <f t="shared" si="75"/>
        <v>8.301439052533037E-2</v>
      </c>
      <c r="H156" s="22">
        <f t="shared" si="75"/>
        <v>6.3823149741824431E-2</v>
      </c>
      <c r="I156" s="22">
        <f t="shared" si="75"/>
        <v>7.6943765656938223E-2</v>
      </c>
      <c r="J156" s="45">
        <f t="shared" si="75"/>
        <v>0</v>
      </c>
      <c r="K156" s="45" t="str">
        <f t="shared" si="75"/>
        <v/>
      </c>
      <c r="L156" s="45" t="str">
        <f t="shared" si="75"/>
        <v/>
      </c>
      <c r="M156" s="45" t="str">
        <f t="shared" si="75"/>
        <v/>
      </c>
      <c r="N156" s="22" t="str">
        <f t="shared" si="75"/>
        <v/>
      </c>
      <c r="O156" s="45" t="str">
        <f t="shared" si="75"/>
        <v/>
      </c>
      <c r="P156" s="45" t="str">
        <f t="shared" si="75"/>
        <v/>
      </c>
      <c r="Q156" s="45" t="str">
        <f t="shared" si="75"/>
        <v/>
      </c>
      <c r="R156" s="45">
        <f t="shared" si="75"/>
        <v>0</v>
      </c>
      <c r="S156" s="22">
        <f t="shared" si="75"/>
        <v>5.0573170712194186E-2</v>
      </c>
      <c r="T156" s="22">
        <f t="shared" si="75"/>
        <v>2.5487278651684393E-2</v>
      </c>
      <c r="U156" s="22">
        <f t="shared" si="75"/>
        <v>2.3985622179331801E-2</v>
      </c>
      <c r="V156" s="22">
        <f t="shared" si="75"/>
        <v>3.6900871092514657E-2</v>
      </c>
      <c r="W156" s="22">
        <f t="shared" si="75"/>
        <v>4.9832877472644241E-2</v>
      </c>
      <c r="X156" s="22">
        <f t="shared" si="75"/>
        <v>5.187581297366603E-2</v>
      </c>
      <c r="Y156" s="22">
        <f t="shared" si="75"/>
        <v>5.3886535679023684E-2</v>
      </c>
      <c r="AA156" s="44" t="s">
        <v>50</v>
      </c>
    </row>
    <row r="157" spans="1:27" ht="15.75" thickBot="1" x14ac:dyDescent="0.3">
      <c r="A157" s="1">
        <f t="shared" si="57"/>
        <v>151</v>
      </c>
      <c r="B157" s="39" t="s">
        <v>147</v>
      </c>
      <c r="C157" s="48"/>
      <c r="D157" s="41"/>
      <c r="E157" s="22" t="str">
        <f>+IF(ISERROR(E110/D165),"",E110/D165)</f>
        <v/>
      </c>
      <c r="F157" s="22">
        <f t="shared" ref="F157:Y157" si="76">+IF(ISERROR(F110/E165),"",F110/E165)</f>
        <v>0.13470520947523951</v>
      </c>
      <c r="G157" s="22">
        <f t="shared" si="76"/>
        <v>0.11352228408109799</v>
      </c>
      <c r="H157" s="22">
        <f t="shared" si="76"/>
        <v>8.807113380637116E-2</v>
      </c>
      <c r="I157" s="22">
        <f t="shared" si="76"/>
        <v>9.7531754071534318E-2</v>
      </c>
      <c r="J157" s="45">
        <f t="shared" si="76"/>
        <v>0</v>
      </c>
      <c r="K157" s="45" t="str">
        <f t="shared" si="76"/>
        <v/>
      </c>
      <c r="L157" s="45" t="str">
        <f t="shared" si="76"/>
        <v/>
      </c>
      <c r="M157" s="45" t="str">
        <f t="shared" si="76"/>
        <v/>
      </c>
      <c r="N157" s="22" t="str">
        <f t="shared" si="76"/>
        <v/>
      </c>
      <c r="O157" s="45" t="str">
        <f t="shared" si="76"/>
        <v/>
      </c>
      <c r="P157" s="45" t="str">
        <f t="shared" si="76"/>
        <v/>
      </c>
      <c r="Q157" s="45" t="str">
        <f t="shared" si="76"/>
        <v/>
      </c>
      <c r="R157" s="45">
        <f t="shared" si="76"/>
        <v>0</v>
      </c>
      <c r="S157" s="22">
        <f t="shared" si="76"/>
        <v>5.6431492260172474E-2</v>
      </c>
      <c r="T157" s="22">
        <f t="shared" si="76"/>
        <v>2.8525224416898389E-2</v>
      </c>
      <c r="U157" s="22">
        <f t="shared" si="76"/>
        <v>2.6818555928321546E-2</v>
      </c>
      <c r="V157" s="22">
        <f t="shared" si="76"/>
        <v>4.121990796017657E-2</v>
      </c>
      <c r="W157" s="22">
        <f t="shared" si="76"/>
        <v>5.5613391472546188E-2</v>
      </c>
      <c r="X157" s="22">
        <f t="shared" si="76"/>
        <v>5.7839987104888475E-2</v>
      </c>
      <c r="Y157" s="22">
        <f t="shared" si="76"/>
        <v>6.002747299872975E-2</v>
      </c>
      <c r="AA157" s="44" t="s">
        <v>148</v>
      </c>
    </row>
    <row r="158" spans="1:27" ht="21.75" thickBot="1" x14ac:dyDescent="0.3">
      <c r="A158" s="1">
        <f t="shared" si="57"/>
        <v>152</v>
      </c>
      <c r="B158" s="2" t="s">
        <v>149</v>
      </c>
      <c r="C158" s="3"/>
      <c r="D158" s="3"/>
      <c r="E158" s="3"/>
      <c r="F158" s="3"/>
      <c r="G158" s="3"/>
      <c r="H158" s="3"/>
      <c r="I158" s="3"/>
      <c r="J158" s="64"/>
      <c r="K158" s="64"/>
      <c r="L158" s="64"/>
      <c r="M158" s="64"/>
      <c r="N158" s="3"/>
      <c r="O158" s="64"/>
      <c r="P158" s="64"/>
      <c r="Q158" s="64"/>
      <c r="R158" s="64"/>
      <c r="S158" s="3"/>
      <c r="T158" s="3"/>
      <c r="U158" s="3"/>
      <c r="V158" s="3"/>
      <c r="W158" s="3"/>
      <c r="X158" s="3"/>
      <c r="Y158" s="4"/>
      <c r="AA158" s="44" t="s">
        <v>103</v>
      </c>
    </row>
    <row r="159" spans="1:27" x14ac:dyDescent="0.25">
      <c r="A159" s="1">
        <f t="shared" si="57"/>
        <v>153</v>
      </c>
      <c r="B159" s="39" t="s">
        <v>128</v>
      </c>
      <c r="C159" s="48"/>
      <c r="D159" s="22" t="str">
        <f>IF(ISERROR(D169/D127),"",D169/D127)</f>
        <v/>
      </c>
      <c r="E159" s="22">
        <f t="shared" ref="E159:Y159" si="77">IF(ISERROR(E169/E127),"",E169/E127)</f>
        <v>1.7177316293929712</v>
      </c>
      <c r="F159" s="22">
        <f t="shared" si="77"/>
        <v>1.429233361415333</v>
      </c>
      <c r="G159" s="22">
        <f t="shared" si="77"/>
        <v>1.8016100749242789</v>
      </c>
      <c r="H159" s="22">
        <f t="shared" si="77"/>
        <v>1.6285770190285185</v>
      </c>
      <c r="I159" s="22">
        <f t="shared" si="77"/>
        <v>1.6787451129970439</v>
      </c>
      <c r="J159" s="45" t="str">
        <f t="shared" si="77"/>
        <v/>
      </c>
      <c r="K159" s="45" t="str">
        <f t="shared" si="77"/>
        <v/>
      </c>
      <c r="L159" s="45" t="str">
        <f t="shared" si="77"/>
        <v/>
      </c>
      <c r="M159" s="45" t="str">
        <f t="shared" si="77"/>
        <v/>
      </c>
      <c r="N159" s="22" t="str">
        <f t="shared" si="77"/>
        <v/>
      </c>
      <c r="O159" s="45" t="str">
        <f t="shared" si="77"/>
        <v/>
      </c>
      <c r="P159" s="45" t="str">
        <f t="shared" si="77"/>
        <v/>
      </c>
      <c r="Q159" s="45">
        <f t="shared" si="77"/>
        <v>1.1358398770911577</v>
      </c>
      <c r="R159" s="45">
        <f t="shared" si="77"/>
        <v>1.1358398770911577</v>
      </c>
      <c r="S159" s="22">
        <f t="shared" si="77"/>
        <v>0.82268261731936687</v>
      </c>
      <c r="T159" s="22">
        <f t="shared" si="77"/>
        <v>0.73989624398948206</v>
      </c>
      <c r="U159" s="22">
        <f t="shared" si="77"/>
        <v>0.67023687368473817</v>
      </c>
      <c r="V159" s="22">
        <f t="shared" si="77"/>
        <v>0.56628802436258263</v>
      </c>
      <c r="W159" s="22">
        <f t="shared" si="77"/>
        <v>0.44142246198369806</v>
      </c>
      <c r="X159" s="22">
        <f t="shared" si="77"/>
        <v>0.33157254414895693</v>
      </c>
      <c r="Y159" s="22">
        <f t="shared" si="77"/>
        <v>0.23442477743897905</v>
      </c>
      <c r="AA159" s="44" t="s">
        <v>94</v>
      </c>
    </row>
    <row r="160" spans="1:27" x14ac:dyDescent="0.25">
      <c r="A160" s="1">
        <f t="shared" si="57"/>
        <v>154</v>
      </c>
      <c r="B160" s="39" t="s">
        <v>61</v>
      </c>
      <c r="C160" s="48"/>
      <c r="D160" s="41">
        <f>+D187</f>
        <v>0</v>
      </c>
      <c r="E160" s="41">
        <f t="shared" ref="E160:Y160" si="78">+E187</f>
        <v>0.63370392042129897</v>
      </c>
      <c r="F160" s="41">
        <f t="shared" si="78"/>
        <v>0.59085425403573277</v>
      </c>
      <c r="G160" s="41">
        <f t="shared" si="78"/>
        <v>0.65194473728014202</v>
      </c>
      <c r="H160" s="41">
        <f t="shared" si="78"/>
        <v>0.63600591136513362</v>
      </c>
      <c r="I160" s="41">
        <f t="shared" si="78"/>
        <v>0.64674773469868974</v>
      </c>
      <c r="J160" s="42">
        <f t="shared" si="78"/>
        <v>0</v>
      </c>
      <c r="K160" s="42">
        <f t="shared" si="78"/>
        <v>0</v>
      </c>
      <c r="L160" s="45">
        <f t="shared" si="78"/>
        <v>0</v>
      </c>
      <c r="M160" s="45">
        <f t="shared" si="78"/>
        <v>0</v>
      </c>
      <c r="N160" s="22">
        <f t="shared" si="78"/>
        <v>0</v>
      </c>
      <c r="O160" s="45">
        <f t="shared" si="78"/>
        <v>0</v>
      </c>
      <c r="P160" s="45">
        <f t="shared" si="78"/>
        <v>0</v>
      </c>
      <c r="Q160" s="45">
        <f t="shared" si="78"/>
        <v>0.59243734019793715</v>
      </c>
      <c r="R160" s="45">
        <f t="shared" si="78"/>
        <v>0.59243734019793715</v>
      </c>
      <c r="S160" s="22">
        <f t="shared" si="78"/>
        <v>0.56156534609909425</v>
      </c>
      <c r="T160" s="22">
        <f t="shared" si="78"/>
        <v>0.54754854544345477</v>
      </c>
      <c r="U160" s="22">
        <f t="shared" si="78"/>
        <v>0.53488126395763913</v>
      </c>
      <c r="V160" s="22">
        <f t="shared" si="78"/>
        <v>0.51635384292830899</v>
      </c>
      <c r="W160" s="22">
        <f t="shared" si="78"/>
        <v>0.49310153308020482</v>
      </c>
      <c r="X160" s="22">
        <f t="shared" si="78"/>
        <v>0.47085219048043558</v>
      </c>
      <c r="Y160" s="22">
        <f t="shared" si="78"/>
        <v>0.44961138403335138</v>
      </c>
      <c r="AA160" s="65" t="s">
        <v>97</v>
      </c>
    </row>
    <row r="161" spans="1:27" x14ac:dyDescent="0.25">
      <c r="A161" s="1">
        <f t="shared" si="57"/>
        <v>155</v>
      </c>
      <c r="B161" s="39" t="s">
        <v>127</v>
      </c>
      <c r="C161" s="48"/>
      <c r="D161" s="147" t="str">
        <f>IF(ISERROR(D169/D101),"",D169/D101)</f>
        <v/>
      </c>
      <c r="E161" s="147">
        <f t="shared" ref="E161:Y161" si="79">IF(ISERROR(E169/E101),"",E169/E101)</f>
        <v>6.8164817749603799</v>
      </c>
      <c r="F161" s="147">
        <f t="shared" si="79"/>
        <v>3.670753696357735</v>
      </c>
      <c r="G161" s="147">
        <f t="shared" si="79"/>
        <v>3.553930817610063</v>
      </c>
      <c r="H161" s="147">
        <f t="shared" si="79"/>
        <v>4.0925629993853718</v>
      </c>
      <c r="I161" s="147">
        <f t="shared" si="79"/>
        <v>3.256566777654458</v>
      </c>
      <c r="J161" s="148" t="str">
        <f t="shared" si="79"/>
        <v/>
      </c>
      <c r="K161" s="148" t="str">
        <f t="shared" si="79"/>
        <v/>
      </c>
      <c r="L161" s="148" t="str">
        <f t="shared" si="79"/>
        <v/>
      </c>
      <c r="M161" s="148" t="str">
        <f t="shared" si="79"/>
        <v/>
      </c>
      <c r="N161" s="147" t="str">
        <f t="shared" si="79"/>
        <v/>
      </c>
      <c r="O161" s="148" t="str">
        <f t="shared" si="79"/>
        <v/>
      </c>
      <c r="P161" s="148" t="str">
        <f t="shared" si="79"/>
        <v/>
      </c>
      <c r="Q161" s="148" t="str">
        <f t="shared" si="79"/>
        <v/>
      </c>
      <c r="R161" s="148" t="str">
        <f t="shared" si="79"/>
        <v/>
      </c>
      <c r="S161" s="147">
        <f t="shared" si="79"/>
        <v>2.5296280183344115</v>
      </c>
      <c r="T161" s="147">
        <f t="shared" si="79"/>
        <v>3.0820784907168512</v>
      </c>
      <c r="U161" s="147">
        <f t="shared" si="79"/>
        <v>2.9792783552336299</v>
      </c>
      <c r="V161" s="147">
        <f t="shared" si="79"/>
        <v>2.3715227451238161</v>
      </c>
      <c r="W161" s="147">
        <f t="shared" si="79"/>
        <v>1.7994051854666169</v>
      </c>
      <c r="X161" s="147">
        <f t="shared" si="79"/>
        <v>1.4471956432863535</v>
      </c>
      <c r="Y161" s="147">
        <f t="shared" si="79"/>
        <v>1.0920496402497049</v>
      </c>
      <c r="AA161" s="44" t="s">
        <v>112</v>
      </c>
    </row>
    <row r="162" spans="1:27" ht="15.75" thickBot="1" x14ac:dyDescent="0.3">
      <c r="A162" s="1">
        <f t="shared" si="57"/>
        <v>156</v>
      </c>
      <c r="B162" s="39" t="s">
        <v>55</v>
      </c>
      <c r="C162" s="48"/>
      <c r="D162" s="147" t="str">
        <f>IF(ISERROR(D101/(-D104-D103)),"",D101/(-D104-D103))</f>
        <v/>
      </c>
      <c r="E162" s="147">
        <f t="shared" ref="E162:Y162" si="80">IF(ISERROR(E101/(-E104-E103)),"",E101/(-E104-E103))</f>
        <v>2.384731670445956</v>
      </c>
      <c r="F162" s="147">
        <f t="shared" si="80"/>
        <v>5.5682730923694788</v>
      </c>
      <c r="G162" s="147">
        <f t="shared" si="80"/>
        <v>16.265984654731458</v>
      </c>
      <c r="H162" s="147">
        <f t="shared" si="80"/>
        <v>3.0651846269781466</v>
      </c>
      <c r="I162" s="147">
        <f t="shared" si="80"/>
        <v>4.2449941107184923</v>
      </c>
      <c r="J162" s="148" t="str">
        <f t="shared" si="80"/>
        <v/>
      </c>
      <c r="K162" s="148" t="str">
        <f t="shared" si="80"/>
        <v/>
      </c>
      <c r="L162" s="148" t="str">
        <f t="shared" si="80"/>
        <v/>
      </c>
      <c r="M162" s="148" t="str">
        <f t="shared" si="80"/>
        <v/>
      </c>
      <c r="N162" s="147" t="str">
        <f t="shared" si="80"/>
        <v/>
      </c>
      <c r="O162" s="148" t="str">
        <f t="shared" si="80"/>
        <v/>
      </c>
      <c r="P162" s="148" t="str">
        <f t="shared" si="80"/>
        <v/>
      </c>
      <c r="Q162" s="148" t="str">
        <f t="shared" si="80"/>
        <v/>
      </c>
      <c r="R162" s="148" t="str">
        <f t="shared" si="80"/>
        <v/>
      </c>
      <c r="S162" s="147">
        <f t="shared" si="80"/>
        <v>3.3915439215686276</v>
      </c>
      <c r="T162" s="147">
        <f t="shared" si="80"/>
        <v>2.6496816680325783</v>
      </c>
      <c r="U162" s="147">
        <f t="shared" si="80"/>
        <v>2.6130089569801886</v>
      </c>
      <c r="V162" s="147">
        <f t="shared" si="80"/>
        <v>2.9874980106336828</v>
      </c>
      <c r="W162" s="147">
        <f t="shared" si="80"/>
        <v>3.3684282407577641</v>
      </c>
      <c r="X162" s="147">
        <f t="shared" si="80"/>
        <v>3.4392277519275969</v>
      </c>
      <c r="Y162" s="147">
        <f t="shared" si="80"/>
        <v>3.510027263097431</v>
      </c>
      <c r="AA162" s="44" t="s">
        <v>114</v>
      </c>
    </row>
    <row r="163" spans="1:27" ht="21.75" thickBot="1" x14ac:dyDescent="0.3">
      <c r="A163" s="1">
        <f t="shared" si="57"/>
        <v>157</v>
      </c>
      <c r="B163" s="2" t="s">
        <v>150</v>
      </c>
      <c r="C163" s="3"/>
      <c r="D163" s="3"/>
      <c r="E163" s="3"/>
      <c r="F163" s="3"/>
      <c r="G163" s="3"/>
      <c r="H163" s="3"/>
      <c r="I163" s="3"/>
      <c r="J163" s="64"/>
      <c r="K163" s="64"/>
      <c r="L163" s="64"/>
      <c r="M163" s="64"/>
      <c r="N163" s="3"/>
      <c r="O163" s="64"/>
      <c r="P163" s="64"/>
      <c r="Q163" s="64"/>
      <c r="R163" s="64"/>
      <c r="S163" s="3"/>
      <c r="T163" s="3"/>
      <c r="U163" s="3"/>
      <c r="V163" s="3"/>
      <c r="W163" s="3"/>
      <c r="X163" s="3"/>
      <c r="Y163" s="4"/>
      <c r="AA163" s="44" t="s">
        <v>122</v>
      </c>
    </row>
    <row r="164" spans="1:27" x14ac:dyDescent="0.25">
      <c r="A164" s="1">
        <f t="shared" si="57"/>
        <v>158</v>
      </c>
      <c r="B164" s="39" t="s">
        <v>116</v>
      </c>
      <c r="C164" s="48" t="s">
        <v>151</v>
      </c>
      <c r="D164" s="41">
        <f t="shared" ref="D164:Q164" si="81">+D122+D125+D127-D112-D113</f>
        <v>0</v>
      </c>
      <c r="E164" s="41">
        <f t="shared" si="81"/>
        <v>4535.7000000000007</v>
      </c>
      <c r="F164" s="41">
        <f t="shared" si="81"/>
        <v>4593.3</v>
      </c>
      <c r="G164" s="41">
        <f t="shared" si="81"/>
        <v>4648</v>
      </c>
      <c r="H164" s="41">
        <f t="shared" si="81"/>
        <v>6506.7000000000007</v>
      </c>
      <c r="I164" s="41">
        <f t="shared" si="81"/>
        <v>6751.5</v>
      </c>
      <c r="J164" s="42">
        <f t="shared" si="81"/>
        <v>0</v>
      </c>
      <c r="K164" s="42">
        <f t="shared" si="81"/>
        <v>0</v>
      </c>
      <c r="L164" s="42">
        <f t="shared" si="81"/>
        <v>0</v>
      </c>
      <c r="M164" s="42">
        <f t="shared" si="81"/>
        <v>0</v>
      </c>
      <c r="N164" s="41">
        <f t="shared" si="81"/>
        <v>0</v>
      </c>
      <c r="O164" s="42">
        <f t="shared" si="81"/>
        <v>0</v>
      </c>
      <c r="P164" s="42">
        <f t="shared" si="81"/>
        <v>0</v>
      </c>
      <c r="Q164" s="42">
        <f t="shared" si="81"/>
        <v>6249.7</v>
      </c>
      <c r="R164" s="42">
        <f>+R122+R125+R127-R112-R113</f>
        <v>6249.7</v>
      </c>
      <c r="S164" s="41">
        <f t="shared" ref="S164:X164" si="82">+S122+S125+S127-S112</f>
        <v>6092</v>
      </c>
      <c r="T164" s="41">
        <f>+T122+T125+T127-T112</f>
        <v>6142</v>
      </c>
      <c r="U164" s="41">
        <f t="shared" si="82"/>
        <v>6192.0000000000009</v>
      </c>
      <c r="V164" s="41">
        <f t="shared" si="82"/>
        <v>6242</v>
      </c>
      <c r="W164" s="41">
        <f t="shared" si="82"/>
        <v>6292</v>
      </c>
      <c r="X164" s="41">
        <f t="shared" si="82"/>
        <v>6342</v>
      </c>
      <c r="Y164" s="41">
        <f>+Y122+Y125+Y127-Y112</f>
        <v>6392</v>
      </c>
      <c r="AA164" s="44" t="s">
        <v>117</v>
      </c>
    </row>
    <row r="165" spans="1:27" x14ac:dyDescent="0.25">
      <c r="A165" s="1">
        <f t="shared" si="57"/>
        <v>159</v>
      </c>
      <c r="B165" s="39" t="s">
        <v>152</v>
      </c>
      <c r="C165" s="48" t="s">
        <v>153</v>
      </c>
      <c r="D165" s="41">
        <f>+D118+D114+D115-D121</f>
        <v>0</v>
      </c>
      <c r="E165" s="41">
        <f t="shared" ref="E165:J165" si="83">+E118+E114+E115-E121</f>
        <v>2098.1</v>
      </c>
      <c r="F165" s="41">
        <f t="shared" si="83"/>
        <v>3358.8999999999996</v>
      </c>
      <c r="G165" s="41">
        <f t="shared" si="83"/>
        <v>3368.2999999999997</v>
      </c>
      <c r="H165" s="41">
        <f t="shared" si="83"/>
        <v>5133.2</v>
      </c>
      <c r="I165" s="41">
        <f t="shared" si="83"/>
        <v>5523.2</v>
      </c>
      <c r="J165" s="42">
        <f t="shared" si="83"/>
        <v>0</v>
      </c>
      <c r="K165" s="42">
        <f t="shared" ref="K165:Y165" si="84">+K118+K114+K115-K121+K166</f>
        <v>0</v>
      </c>
      <c r="L165" s="42">
        <f t="shared" si="84"/>
        <v>0</v>
      </c>
      <c r="M165" s="42">
        <f t="shared" si="84"/>
        <v>0</v>
      </c>
      <c r="N165" s="41">
        <f t="shared" si="84"/>
        <v>0</v>
      </c>
      <c r="O165" s="42">
        <f t="shared" si="84"/>
        <v>0</v>
      </c>
      <c r="P165" s="42">
        <f t="shared" si="84"/>
        <v>0</v>
      </c>
      <c r="Q165" s="42">
        <f t="shared" si="84"/>
        <v>5600.9</v>
      </c>
      <c r="R165" s="42">
        <f t="shared" si="84"/>
        <v>5600.9</v>
      </c>
      <c r="S165" s="41">
        <f t="shared" si="84"/>
        <v>5443.2</v>
      </c>
      <c r="T165" s="41">
        <f t="shared" si="84"/>
        <v>5493.2</v>
      </c>
      <c r="U165" s="41">
        <f t="shared" si="84"/>
        <v>5543.2</v>
      </c>
      <c r="V165" s="41">
        <f t="shared" si="84"/>
        <v>5593.2</v>
      </c>
      <c r="W165" s="41">
        <f t="shared" si="84"/>
        <v>5643.2</v>
      </c>
      <c r="X165" s="41">
        <f t="shared" si="84"/>
        <v>5693.2</v>
      </c>
      <c r="Y165" s="41">
        <f t="shared" si="84"/>
        <v>5743.2</v>
      </c>
      <c r="AA165" s="113" t="s">
        <v>20</v>
      </c>
    </row>
    <row r="166" spans="1:27" x14ac:dyDescent="0.25">
      <c r="A166" s="1">
        <f t="shared" si="57"/>
        <v>160</v>
      </c>
      <c r="B166" s="39" t="s">
        <v>154</v>
      </c>
      <c r="C166" s="48"/>
      <c r="D166" s="41"/>
      <c r="E166" s="41"/>
      <c r="F166" s="41"/>
      <c r="G166" s="41"/>
      <c r="H166" s="41"/>
      <c r="I166" s="41"/>
      <c r="J166" s="42"/>
      <c r="K166" s="42"/>
      <c r="L166" s="42"/>
      <c r="M166" s="42"/>
      <c r="N166" s="41"/>
      <c r="O166" s="42"/>
      <c r="P166" s="42">
        <f t="shared" ref="P166:Y166" si="85">-P48/1000000/P186*P24</f>
        <v>0</v>
      </c>
      <c r="Q166" s="42">
        <f t="shared" si="85"/>
        <v>0</v>
      </c>
      <c r="R166" s="42">
        <f t="shared" si="85"/>
        <v>0</v>
      </c>
      <c r="S166" s="41">
        <f t="shared" si="85"/>
        <v>0</v>
      </c>
      <c r="T166" s="41">
        <f t="shared" si="85"/>
        <v>0</v>
      </c>
      <c r="U166" s="41">
        <f t="shared" si="85"/>
        <v>0</v>
      </c>
      <c r="V166" s="41">
        <f t="shared" si="85"/>
        <v>0</v>
      </c>
      <c r="W166" s="41">
        <f t="shared" si="85"/>
        <v>0</v>
      </c>
      <c r="X166" s="41">
        <f t="shared" si="85"/>
        <v>0</v>
      </c>
      <c r="Y166" s="41">
        <f t="shared" si="85"/>
        <v>0</v>
      </c>
      <c r="AA166" s="113"/>
    </row>
    <row r="167" spans="1:27" x14ac:dyDescent="0.25">
      <c r="A167" s="1">
        <f t="shared" si="57"/>
        <v>161</v>
      </c>
      <c r="B167" s="39" t="s">
        <v>155</v>
      </c>
      <c r="C167" s="48"/>
      <c r="D167" s="41">
        <f>+D166+D127+D122</f>
        <v>0</v>
      </c>
      <c r="E167" s="41">
        <f t="shared" ref="E167:Y167" si="86">+E166+E127+E122</f>
        <v>3418</v>
      </c>
      <c r="F167" s="41">
        <f t="shared" si="86"/>
        <v>3481.3999999999996</v>
      </c>
      <c r="G167" s="41">
        <f t="shared" si="86"/>
        <v>3604.6</v>
      </c>
      <c r="H167" s="41">
        <f t="shared" si="86"/>
        <v>5616.3</v>
      </c>
      <c r="I167" s="41">
        <f t="shared" si="86"/>
        <v>5937.4</v>
      </c>
      <c r="J167" s="42">
        <f t="shared" si="86"/>
        <v>0</v>
      </c>
      <c r="K167" s="42">
        <f t="shared" si="86"/>
        <v>0</v>
      </c>
      <c r="L167" s="42">
        <f t="shared" si="86"/>
        <v>0</v>
      </c>
      <c r="M167" s="42">
        <f t="shared" si="86"/>
        <v>0</v>
      </c>
      <c r="N167" s="41">
        <f t="shared" si="86"/>
        <v>0</v>
      </c>
      <c r="O167" s="42">
        <f t="shared" si="86"/>
        <v>0</v>
      </c>
      <c r="P167" s="42">
        <f t="shared" si="86"/>
        <v>0</v>
      </c>
      <c r="Q167" s="42">
        <f t="shared" si="86"/>
        <v>5749.3</v>
      </c>
      <c r="R167" s="42">
        <f t="shared" si="86"/>
        <v>5749.3</v>
      </c>
      <c r="S167" s="41">
        <f t="shared" si="86"/>
        <v>6065.3671450000002</v>
      </c>
      <c r="T167" s="41">
        <f t="shared" si="86"/>
        <v>6220.6356465460613</v>
      </c>
      <c r="U167" s="41">
        <f t="shared" si="86"/>
        <v>6367.955337971518</v>
      </c>
      <c r="V167" s="41">
        <f t="shared" si="86"/>
        <v>6596.4455317763677</v>
      </c>
      <c r="W167" s="41">
        <f t="shared" si="86"/>
        <v>6907.5023529606133</v>
      </c>
      <c r="X167" s="41">
        <f t="shared" si="86"/>
        <v>7233.90496819092</v>
      </c>
      <c r="Y167" s="41">
        <f t="shared" si="86"/>
        <v>7575.653377467288</v>
      </c>
      <c r="AA167" s="113"/>
    </row>
    <row r="168" spans="1:27" ht="15.75" thickBot="1" x14ac:dyDescent="0.3">
      <c r="A168" s="1">
        <f t="shared" si="57"/>
        <v>162</v>
      </c>
      <c r="B168" s="39" t="s">
        <v>156</v>
      </c>
      <c r="C168" s="48"/>
      <c r="D168" s="41">
        <f t="shared" ref="D168:Y168" si="87">+D114+D115-D121</f>
        <v>0</v>
      </c>
      <c r="E168" s="41">
        <f t="shared" si="87"/>
        <v>-1</v>
      </c>
      <c r="F168" s="41">
        <f t="shared" si="87"/>
        <v>-44.8</v>
      </c>
      <c r="G168" s="41">
        <f t="shared" si="87"/>
        <v>-80</v>
      </c>
      <c r="H168" s="41">
        <f t="shared" si="87"/>
        <v>-7.8999999999999995</v>
      </c>
      <c r="I168" s="41">
        <f t="shared" si="87"/>
        <v>-24.099999999999998</v>
      </c>
      <c r="J168" s="42">
        <f t="shared" si="87"/>
        <v>0</v>
      </c>
      <c r="K168" s="42">
        <f t="shared" si="87"/>
        <v>0</v>
      </c>
      <c r="L168" s="42">
        <f t="shared" si="87"/>
        <v>0</v>
      </c>
      <c r="M168" s="42">
        <f t="shared" si="87"/>
        <v>0</v>
      </c>
      <c r="N168" s="41">
        <f t="shared" si="87"/>
        <v>0</v>
      </c>
      <c r="O168" s="42">
        <f t="shared" si="87"/>
        <v>0</v>
      </c>
      <c r="P168" s="42">
        <f t="shared" si="87"/>
        <v>0</v>
      </c>
      <c r="Q168" s="42">
        <f t="shared" si="87"/>
        <v>207.70000000000002</v>
      </c>
      <c r="R168" s="42">
        <f t="shared" si="87"/>
        <v>207.70000000000002</v>
      </c>
      <c r="S168" s="41">
        <f t="shared" si="87"/>
        <v>0</v>
      </c>
      <c r="T168" s="41">
        <f t="shared" si="87"/>
        <v>0</v>
      </c>
      <c r="U168" s="41">
        <f t="shared" si="87"/>
        <v>0</v>
      </c>
      <c r="V168" s="41">
        <f t="shared" si="87"/>
        <v>0</v>
      </c>
      <c r="W168" s="41">
        <f t="shared" si="87"/>
        <v>0</v>
      </c>
      <c r="X168" s="41">
        <f t="shared" si="87"/>
        <v>0</v>
      </c>
      <c r="Y168" s="41">
        <f t="shared" si="87"/>
        <v>0</v>
      </c>
      <c r="AA168" s="149" t="s">
        <v>156</v>
      </c>
    </row>
    <row r="169" spans="1:27" ht="15.75" thickBot="1" x14ac:dyDescent="0.3">
      <c r="A169" s="1">
        <f t="shared" si="57"/>
        <v>163</v>
      </c>
      <c r="B169" s="39" t="s">
        <v>126</v>
      </c>
      <c r="C169" s="48"/>
      <c r="D169" s="41">
        <f>+D122-D112-D113</f>
        <v>0</v>
      </c>
      <c r="E169" s="41">
        <f t="shared" ref="E169:Y169" si="88">+E122-E112-E113</f>
        <v>2150.6</v>
      </c>
      <c r="F169" s="41">
        <f t="shared" si="88"/>
        <v>2035.8</v>
      </c>
      <c r="G169" s="41">
        <f t="shared" si="88"/>
        <v>2260.3000000000002</v>
      </c>
      <c r="H169" s="41">
        <f t="shared" si="88"/>
        <v>3329.3</v>
      </c>
      <c r="I169" s="41">
        <f t="shared" si="88"/>
        <v>3521</v>
      </c>
      <c r="J169" s="42">
        <f t="shared" si="88"/>
        <v>0</v>
      </c>
      <c r="K169" s="42">
        <f t="shared" si="88"/>
        <v>0</v>
      </c>
      <c r="L169" s="42">
        <f t="shared" si="88"/>
        <v>0</v>
      </c>
      <c r="M169" s="42">
        <f t="shared" si="88"/>
        <v>0</v>
      </c>
      <c r="N169" s="41">
        <f t="shared" si="88"/>
        <v>0</v>
      </c>
      <c r="O169" s="42">
        <f t="shared" si="88"/>
        <v>0</v>
      </c>
      <c r="P169" s="42">
        <f t="shared" si="88"/>
        <v>0</v>
      </c>
      <c r="Q169" s="42">
        <f t="shared" si="88"/>
        <v>2661.5000000000005</v>
      </c>
      <c r="R169" s="42">
        <f t="shared" si="88"/>
        <v>2661.5000000000005</v>
      </c>
      <c r="S169" s="41">
        <f t="shared" si="88"/>
        <v>2187.7328550000002</v>
      </c>
      <c r="T169" s="41">
        <f t="shared" si="88"/>
        <v>2082.4643534539391</v>
      </c>
      <c r="U169" s="41">
        <f t="shared" si="88"/>
        <v>1985.1446620284833</v>
      </c>
      <c r="V169" s="41">
        <f t="shared" si="88"/>
        <v>1806.6544682236324</v>
      </c>
      <c r="W169" s="41">
        <f t="shared" si="88"/>
        <v>1545.5976470393871</v>
      </c>
      <c r="X169" s="41">
        <f t="shared" si="88"/>
        <v>1269.1950318090803</v>
      </c>
      <c r="Y169" s="41">
        <f t="shared" si="88"/>
        <v>977.44662253271235</v>
      </c>
    </row>
    <row r="170" spans="1:27" ht="21.75" thickBot="1" x14ac:dyDescent="0.3">
      <c r="A170" s="1">
        <f t="shared" si="57"/>
        <v>164</v>
      </c>
      <c r="B170" s="2" t="s">
        <v>157</v>
      </c>
      <c r="C170" s="3"/>
      <c r="D170" s="3"/>
      <c r="E170" s="3"/>
      <c r="F170" s="3"/>
      <c r="G170" s="3"/>
      <c r="H170" s="3"/>
      <c r="I170" s="3"/>
      <c r="J170" s="64"/>
      <c r="K170" s="64"/>
      <c r="L170" s="64"/>
      <c r="M170" s="64"/>
      <c r="N170" s="3"/>
      <c r="O170" s="64"/>
      <c r="P170" s="64"/>
      <c r="Q170" s="64"/>
      <c r="R170" s="64"/>
      <c r="S170" s="3"/>
      <c r="T170" s="3"/>
      <c r="U170" s="3"/>
      <c r="V170" s="3"/>
      <c r="W170" s="3"/>
      <c r="X170" s="3"/>
      <c r="Y170" s="4"/>
    </row>
    <row r="171" spans="1:27" s="153" customFormat="1" x14ac:dyDescent="0.25">
      <c r="A171" s="1">
        <f t="shared" si="57"/>
        <v>165</v>
      </c>
      <c r="B171" s="150" t="s">
        <v>14</v>
      </c>
      <c r="C171" s="48"/>
      <c r="D171" s="151" t="str">
        <f t="shared" ref="D171:Y171" si="89">IF(ISERROR(D110/C164),"",D110/C164)</f>
        <v/>
      </c>
      <c r="E171" s="151" t="str">
        <f t="shared" si="89"/>
        <v/>
      </c>
      <c r="F171" s="151">
        <f t="shared" si="89"/>
        <v>6.2311219877857871E-2</v>
      </c>
      <c r="G171" s="151">
        <f t="shared" si="89"/>
        <v>8.301439052533037E-2</v>
      </c>
      <c r="H171" s="151">
        <f t="shared" si="89"/>
        <v>6.3823149741824431E-2</v>
      </c>
      <c r="I171" s="151">
        <f t="shared" si="89"/>
        <v>7.6943765656938223E-2</v>
      </c>
      <c r="J171" s="152">
        <f t="shared" si="89"/>
        <v>0</v>
      </c>
      <c r="K171" s="152" t="str">
        <f t="shared" si="89"/>
        <v/>
      </c>
      <c r="L171" s="152" t="str">
        <f t="shared" si="89"/>
        <v/>
      </c>
      <c r="M171" s="152" t="str">
        <f t="shared" si="89"/>
        <v/>
      </c>
      <c r="N171" s="151" t="str">
        <f t="shared" si="89"/>
        <v/>
      </c>
      <c r="O171" s="152" t="str">
        <f t="shared" si="89"/>
        <v/>
      </c>
      <c r="P171" s="152" t="str">
        <f t="shared" si="89"/>
        <v/>
      </c>
      <c r="Q171" s="152" t="str">
        <f t="shared" si="89"/>
        <v/>
      </c>
      <c r="R171" s="152">
        <f t="shared" si="89"/>
        <v>0</v>
      </c>
      <c r="S171" s="151">
        <f t="shared" si="89"/>
        <v>5.0573170712194186E-2</v>
      </c>
      <c r="T171" s="151">
        <f t="shared" si="89"/>
        <v>2.5487278651684393E-2</v>
      </c>
      <c r="U171" s="151">
        <f t="shared" si="89"/>
        <v>2.3985622179331801E-2</v>
      </c>
      <c r="V171" s="151">
        <f t="shared" si="89"/>
        <v>3.6900871092514657E-2</v>
      </c>
      <c r="W171" s="151">
        <f t="shared" si="89"/>
        <v>4.9832877472644241E-2</v>
      </c>
      <c r="X171" s="151">
        <f t="shared" si="89"/>
        <v>5.187581297366603E-2</v>
      </c>
      <c r="Y171" s="151">
        <f t="shared" si="89"/>
        <v>5.3886535679023684E-2</v>
      </c>
      <c r="Z171" s="151"/>
      <c r="AA171" s="151"/>
    </row>
    <row r="172" spans="1:27" s="120" customFormat="1" x14ac:dyDescent="0.25">
      <c r="A172" s="1">
        <f t="shared" si="57"/>
        <v>166</v>
      </c>
      <c r="B172" s="154" t="s">
        <v>88</v>
      </c>
      <c r="C172" s="48"/>
      <c r="D172" s="22" t="str">
        <f t="shared" ref="D172:Q172" si="90">+IF(ISERROR(D102/D97),"",D102/D97)</f>
        <v/>
      </c>
      <c r="E172" s="22">
        <f t="shared" si="90"/>
        <v>0.51259390190013254</v>
      </c>
      <c r="F172" s="22">
        <f t="shared" si="90"/>
        <v>0.47389778460188636</v>
      </c>
      <c r="G172" s="22">
        <f t="shared" si="90"/>
        <v>0.45823545992671239</v>
      </c>
      <c r="H172" s="22">
        <f t="shared" si="90"/>
        <v>0.45791747355876655</v>
      </c>
      <c r="I172" s="22">
        <f t="shared" si="90"/>
        <v>0.48443959577400092</v>
      </c>
      <c r="J172" s="45">
        <f t="shared" si="90"/>
        <v>0</v>
      </c>
      <c r="K172" s="45">
        <f t="shared" si="90"/>
        <v>0</v>
      </c>
      <c r="L172" s="45">
        <f t="shared" si="90"/>
        <v>0</v>
      </c>
      <c r="M172" s="45">
        <f t="shared" si="90"/>
        <v>0</v>
      </c>
      <c r="N172" s="22">
        <f t="shared" si="90"/>
        <v>0</v>
      </c>
      <c r="O172" s="45">
        <f t="shared" si="90"/>
        <v>0</v>
      </c>
      <c r="P172" s="45">
        <f t="shared" si="90"/>
        <v>0</v>
      </c>
      <c r="Q172" s="45">
        <f t="shared" si="90"/>
        <v>0</v>
      </c>
      <c r="R172" s="45">
        <f>+IF(ISERROR(R102/R97),"",R102/R97)</f>
        <v>0</v>
      </c>
      <c r="S172" s="22">
        <f>+S173-S174</f>
        <v>0.42000000000000004</v>
      </c>
      <c r="T172" s="22">
        <f t="shared" ref="T172:Y172" si="91">+T173-T174</f>
        <v>0.340530400337137</v>
      </c>
      <c r="U172" s="22">
        <f t="shared" si="91"/>
        <v>0.34051516497778811</v>
      </c>
      <c r="V172" s="22">
        <f t="shared" si="91"/>
        <v>0.3922828291284095</v>
      </c>
      <c r="W172" s="22">
        <f t="shared" si="91"/>
        <v>0.43902727451576129</v>
      </c>
      <c r="X172" s="22">
        <f t="shared" si="91"/>
        <v>0.45179183508018539</v>
      </c>
      <c r="Y172" s="22">
        <f t="shared" si="91"/>
        <v>0.46455639564460971</v>
      </c>
      <c r="Z172" s="22"/>
      <c r="AA172" s="22"/>
    </row>
    <row r="173" spans="1:27" s="120" customFormat="1" x14ac:dyDescent="0.25">
      <c r="A173" s="1">
        <f t="shared" si="57"/>
        <v>167</v>
      </c>
      <c r="B173" s="155" t="s">
        <v>52</v>
      </c>
      <c r="C173" s="48"/>
      <c r="D173" s="22" t="str">
        <f>IF(ISERROR(1+D98/D97),"",1+D98/D97)</f>
        <v/>
      </c>
      <c r="E173" s="22">
        <f>IF(ISERROR(1+E98/E97),"",1+E98/E97)</f>
        <v>1</v>
      </c>
      <c r="F173" s="22">
        <f t="shared" ref="F173:Y173" si="92">IF(ISERROR(1+F98/F97),"",1+F98/F97)</f>
        <v>1</v>
      </c>
      <c r="G173" s="22">
        <f t="shared" si="92"/>
        <v>1</v>
      </c>
      <c r="H173" s="22">
        <f t="shared" si="92"/>
        <v>1</v>
      </c>
      <c r="I173" s="22">
        <f t="shared" si="92"/>
        <v>1</v>
      </c>
      <c r="J173" s="45">
        <f t="shared" si="92"/>
        <v>1</v>
      </c>
      <c r="K173" s="45">
        <f t="shared" si="92"/>
        <v>1</v>
      </c>
      <c r="L173" s="45">
        <f t="shared" si="92"/>
        <v>1</v>
      </c>
      <c r="M173" s="45">
        <f t="shared" si="92"/>
        <v>1</v>
      </c>
      <c r="N173" s="22">
        <f t="shared" si="92"/>
        <v>1</v>
      </c>
      <c r="O173" s="45">
        <f t="shared" si="92"/>
        <v>1</v>
      </c>
      <c r="P173" s="45">
        <f t="shared" si="92"/>
        <v>1</v>
      </c>
      <c r="Q173" s="45">
        <f t="shared" si="92"/>
        <v>1</v>
      </c>
      <c r="R173" s="45">
        <f t="shared" si="92"/>
        <v>1</v>
      </c>
      <c r="S173" s="22">
        <f>IF(ISERROR(1+S98/S97),"",1+S98/S97)</f>
        <v>1</v>
      </c>
      <c r="T173" s="22">
        <f t="shared" si="92"/>
        <v>1</v>
      </c>
      <c r="U173" s="22">
        <f t="shared" si="92"/>
        <v>1</v>
      </c>
      <c r="V173" s="22">
        <f t="shared" si="92"/>
        <v>1</v>
      </c>
      <c r="W173" s="22">
        <f t="shared" si="92"/>
        <v>1</v>
      </c>
      <c r="X173" s="22">
        <f t="shared" si="92"/>
        <v>1</v>
      </c>
      <c r="Y173" s="22">
        <f t="shared" si="92"/>
        <v>1</v>
      </c>
      <c r="Z173" s="22"/>
      <c r="AA173" s="22"/>
    </row>
    <row r="174" spans="1:27" s="120" customFormat="1" x14ac:dyDescent="0.25">
      <c r="A174" s="1">
        <f t="shared" si="57"/>
        <v>168</v>
      </c>
      <c r="B174" s="155" t="s">
        <v>50</v>
      </c>
      <c r="C174" s="48"/>
      <c r="D174" s="22" t="str">
        <f>IF(ISERROR(-D100/D97),"",-D100/D97)</f>
        <v/>
      </c>
      <c r="E174" s="22">
        <f>IF(ISERROR(-E100/E97),"",-E100/E97)</f>
        <v>0.4874060980998674</v>
      </c>
      <c r="F174" s="22">
        <f t="shared" ref="F174:Q174" si="93">IF(ISERROR(-F100/F97),"",-F100/F97)</f>
        <v>0.52610221539811364</v>
      </c>
      <c r="G174" s="22">
        <f t="shared" si="93"/>
        <v>0.54176454007328756</v>
      </c>
      <c r="H174" s="22">
        <f t="shared" si="93"/>
        <v>0.54208252644123345</v>
      </c>
      <c r="I174" s="22">
        <f t="shared" si="93"/>
        <v>0.51556040422599914</v>
      </c>
      <c r="J174" s="45">
        <f t="shared" si="93"/>
        <v>0</v>
      </c>
      <c r="K174" s="45">
        <f t="shared" si="93"/>
        <v>0</v>
      </c>
      <c r="L174" s="45">
        <f t="shared" si="93"/>
        <v>0</v>
      </c>
      <c r="M174" s="45">
        <f t="shared" si="93"/>
        <v>0</v>
      </c>
      <c r="N174" s="22">
        <f t="shared" si="93"/>
        <v>0</v>
      </c>
      <c r="O174" s="45">
        <f t="shared" si="93"/>
        <v>0</v>
      </c>
      <c r="P174" s="45">
        <f t="shared" si="93"/>
        <v>0</v>
      </c>
      <c r="Q174" s="45">
        <f t="shared" si="93"/>
        <v>0</v>
      </c>
      <c r="R174" s="45">
        <f>IF(ISERROR(-R100/R97),"",-R100/R97)</f>
        <v>0</v>
      </c>
      <c r="S174" s="22">
        <f t="shared" ref="S174:Y174" si="94">IF(ISERROR(-S100/S97),"",-S100/S97)</f>
        <v>0.57999999999999996</v>
      </c>
      <c r="T174" s="22">
        <f t="shared" si="94"/>
        <v>0.659469599662863</v>
      </c>
      <c r="U174" s="22">
        <f t="shared" si="94"/>
        <v>0.65948483502221189</v>
      </c>
      <c r="V174" s="22">
        <f t="shared" si="94"/>
        <v>0.6077171708715905</v>
      </c>
      <c r="W174" s="22">
        <f t="shared" si="94"/>
        <v>0.56097272548423871</v>
      </c>
      <c r="X174" s="22">
        <f t="shared" si="94"/>
        <v>0.54820816491981461</v>
      </c>
      <c r="Y174" s="22">
        <f t="shared" si="94"/>
        <v>0.53544360435539029</v>
      </c>
      <c r="Z174" s="22"/>
      <c r="AA174" s="22"/>
    </row>
    <row r="175" spans="1:27" s="73" customFormat="1" ht="15.75" thickBot="1" x14ac:dyDescent="0.3">
      <c r="A175" s="1">
        <f t="shared" si="57"/>
        <v>169</v>
      </c>
      <c r="B175" s="156" t="s">
        <v>41</v>
      </c>
      <c r="C175" s="48"/>
      <c r="D175" s="68" t="str">
        <f>+IF(ISERROR(D97/B164),"",D97/B164)</f>
        <v/>
      </c>
      <c r="E175" s="68" t="str">
        <f t="shared" ref="E175:X175" si="95">+IF(ISERROR(E97/D164),"",E97/D164)</f>
        <v/>
      </c>
      <c r="F175" s="68">
        <f t="shared" si="95"/>
        <v>0.20102740481072376</v>
      </c>
      <c r="G175" s="68">
        <f t="shared" si="95"/>
        <v>0.23170705157512025</v>
      </c>
      <c r="H175" s="68">
        <f t="shared" si="95"/>
        <v>0.28885542168674699</v>
      </c>
      <c r="I175" s="68">
        <f t="shared" si="95"/>
        <v>0.26766256320408188</v>
      </c>
      <c r="J175" s="69">
        <f t="shared" si="95"/>
        <v>5.5427127305043324E-2</v>
      </c>
      <c r="K175" s="69" t="str">
        <f t="shared" si="95"/>
        <v/>
      </c>
      <c r="L175" s="69" t="str">
        <f t="shared" si="95"/>
        <v/>
      </c>
      <c r="M175" s="69" t="str">
        <f t="shared" si="95"/>
        <v/>
      </c>
      <c r="N175" s="68" t="str">
        <f t="shared" si="95"/>
        <v/>
      </c>
      <c r="O175" s="69" t="str">
        <f t="shared" si="95"/>
        <v/>
      </c>
      <c r="P175" s="69" t="str">
        <f t="shared" si="95"/>
        <v/>
      </c>
      <c r="Q175" s="69" t="str">
        <f t="shared" si="95"/>
        <v/>
      </c>
      <c r="R175" s="69">
        <f t="shared" si="95"/>
        <v>5.9702265708754018E-2</v>
      </c>
      <c r="S175" s="68">
        <f t="shared" si="95"/>
        <v>0.23880906283501607</v>
      </c>
      <c r="T175" s="68">
        <f t="shared" si="95"/>
        <v>0.21097443368351934</v>
      </c>
      <c r="U175" s="68">
        <f t="shared" si="95"/>
        <v>0.20479499077390642</v>
      </c>
      <c r="V175" s="68">
        <f t="shared" si="95"/>
        <v>0.21564787898363477</v>
      </c>
      <c r="W175" s="68">
        <f t="shared" si="95"/>
        <v>0.22659003524511376</v>
      </c>
      <c r="X175" s="68">
        <f t="shared" si="95"/>
        <v>0.22478941513032422</v>
      </c>
      <c r="Y175" s="68">
        <f>+IF(ISERROR(Y97/X164),"",Y97/X164)</f>
        <v>0.22301718700725323</v>
      </c>
      <c r="Z175" s="68"/>
      <c r="AA175" s="68"/>
    </row>
    <row r="176" spans="1:27" s="73" customFormat="1" ht="21.75" thickBot="1" x14ac:dyDescent="0.3">
      <c r="A176" s="1">
        <f t="shared" si="57"/>
        <v>170</v>
      </c>
      <c r="B176" s="2" t="s">
        <v>158</v>
      </c>
      <c r="C176" s="3"/>
      <c r="D176" s="3"/>
      <c r="E176" s="3"/>
      <c r="F176" s="3"/>
      <c r="G176" s="3"/>
      <c r="H176" s="3"/>
      <c r="I176" s="3"/>
      <c r="J176" s="64"/>
      <c r="K176" s="64"/>
      <c r="L176" s="64"/>
      <c r="M176" s="64"/>
      <c r="N176" s="3"/>
      <c r="O176" s="64"/>
      <c r="P176" s="64"/>
      <c r="Q176" s="64"/>
      <c r="R176" s="64"/>
      <c r="S176" s="3"/>
      <c r="T176" s="3"/>
      <c r="U176" s="3"/>
      <c r="V176" s="3"/>
      <c r="W176" s="3"/>
      <c r="X176" s="3"/>
      <c r="Y176" s="4"/>
      <c r="Z176" s="68"/>
      <c r="AA176" s="68"/>
    </row>
    <row r="177" spans="1:27" s="73" customFormat="1" x14ac:dyDescent="0.25">
      <c r="A177" s="1">
        <f t="shared" si="57"/>
        <v>171</v>
      </c>
      <c r="B177" s="150" t="s">
        <v>147</v>
      </c>
      <c r="C177" s="48"/>
      <c r="D177" s="151" t="str">
        <f t="shared" ref="D177:X177" si="96">IF(ISERROR(D110/C165),"",D110/C165)</f>
        <v/>
      </c>
      <c r="E177" s="151" t="str">
        <f t="shared" si="96"/>
        <v/>
      </c>
      <c r="F177" s="151">
        <f t="shared" si="96"/>
        <v>0.13470520947523951</v>
      </c>
      <c r="G177" s="151">
        <f t="shared" si="96"/>
        <v>0.11352228408109799</v>
      </c>
      <c r="H177" s="151">
        <f t="shared" si="96"/>
        <v>8.807113380637116E-2</v>
      </c>
      <c r="I177" s="151">
        <f t="shared" si="96"/>
        <v>9.7531754071534318E-2</v>
      </c>
      <c r="J177" s="152">
        <f t="shared" si="96"/>
        <v>0</v>
      </c>
      <c r="K177" s="152" t="str">
        <f t="shared" si="96"/>
        <v/>
      </c>
      <c r="L177" s="152" t="str">
        <f t="shared" si="96"/>
        <v/>
      </c>
      <c r="M177" s="152" t="str">
        <f t="shared" si="96"/>
        <v/>
      </c>
      <c r="N177" s="151" t="str">
        <f t="shared" si="96"/>
        <v/>
      </c>
      <c r="O177" s="152" t="str">
        <f t="shared" si="96"/>
        <v/>
      </c>
      <c r="P177" s="152" t="str">
        <f t="shared" si="96"/>
        <v/>
      </c>
      <c r="Q177" s="152" t="str">
        <f t="shared" si="96"/>
        <v/>
      </c>
      <c r="R177" s="152">
        <f t="shared" si="96"/>
        <v>0</v>
      </c>
      <c r="S177" s="151">
        <f t="shared" si="96"/>
        <v>5.6431492260172474E-2</v>
      </c>
      <c r="T177" s="151">
        <f t="shared" si="96"/>
        <v>2.8525224416898389E-2</v>
      </c>
      <c r="U177" s="151">
        <f t="shared" si="96"/>
        <v>2.6818555928321546E-2</v>
      </c>
      <c r="V177" s="151">
        <f t="shared" si="96"/>
        <v>4.121990796017657E-2</v>
      </c>
      <c r="W177" s="151">
        <f t="shared" si="96"/>
        <v>5.5613391472546188E-2</v>
      </c>
      <c r="X177" s="151">
        <f t="shared" si="96"/>
        <v>5.7839987104888475E-2</v>
      </c>
      <c r="Y177" s="151">
        <f>IF(ISERROR(Y110/X165),"",Y110/X165)</f>
        <v>6.002747299872975E-2</v>
      </c>
      <c r="Z177" s="68"/>
      <c r="AA177" s="68"/>
    </row>
    <row r="178" spans="1:27" s="73" customFormat="1" x14ac:dyDescent="0.25">
      <c r="A178" s="1">
        <f t="shared" si="57"/>
        <v>172</v>
      </c>
      <c r="B178" s="154" t="s">
        <v>88</v>
      </c>
      <c r="C178" s="48"/>
      <c r="D178" s="22" t="e">
        <f>+D179-D180</f>
        <v>#VALUE!</v>
      </c>
      <c r="E178" s="22">
        <f t="shared" ref="E178:Y178" si="97">+E179-E180</f>
        <v>0.51259390190013265</v>
      </c>
      <c r="F178" s="22">
        <f t="shared" si="97"/>
        <v>0.47389778460188636</v>
      </c>
      <c r="G178" s="22">
        <f t="shared" si="97"/>
        <v>0.45823545992671244</v>
      </c>
      <c r="H178" s="22">
        <f t="shared" si="97"/>
        <v>0.45791747355876655</v>
      </c>
      <c r="I178" s="22">
        <f t="shared" si="97"/>
        <v>0.48443959577400086</v>
      </c>
      <c r="J178" s="45">
        <f t="shared" si="97"/>
        <v>1</v>
      </c>
      <c r="K178" s="45">
        <f t="shared" si="97"/>
        <v>1</v>
      </c>
      <c r="L178" s="45">
        <f t="shared" si="97"/>
        <v>1</v>
      </c>
      <c r="M178" s="45">
        <f t="shared" si="97"/>
        <v>1</v>
      </c>
      <c r="N178" s="22">
        <f t="shared" si="97"/>
        <v>1</v>
      </c>
      <c r="O178" s="45">
        <f t="shared" si="97"/>
        <v>1</v>
      </c>
      <c r="P178" s="45">
        <f t="shared" si="97"/>
        <v>1</v>
      </c>
      <c r="Q178" s="45">
        <f t="shared" si="97"/>
        <v>1</v>
      </c>
      <c r="R178" s="45">
        <f t="shared" si="97"/>
        <v>1</v>
      </c>
      <c r="S178" s="22">
        <f t="shared" si="97"/>
        <v>0.42000000000000004</v>
      </c>
      <c r="T178" s="22">
        <f t="shared" si="97"/>
        <v>0.340530400337137</v>
      </c>
      <c r="U178" s="22">
        <f t="shared" si="97"/>
        <v>0.34051516497778811</v>
      </c>
      <c r="V178" s="22">
        <f t="shared" si="97"/>
        <v>0.3922828291284095</v>
      </c>
      <c r="W178" s="22">
        <f t="shared" si="97"/>
        <v>0.43902727451576129</v>
      </c>
      <c r="X178" s="22">
        <f t="shared" si="97"/>
        <v>0.45179183508018539</v>
      </c>
      <c r="Y178" s="22">
        <f t="shared" si="97"/>
        <v>0.46455639564460971</v>
      </c>
      <c r="Z178" s="68"/>
      <c r="AA178" s="68"/>
    </row>
    <row r="179" spans="1:27" s="73" customFormat="1" x14ac:dyDescent="0.25">
      <c r="A179" s="1">
        <f t="shared" si="57"/>
        <v>173</v>
      </c>
      <c r="B179" s="155" t="s">
        <v>52</v>
      </c>
      <c r="C179" s="48"/>
      <c r="D179" s="22" t="str">
        <f t="shared" ref="D179:Y179" si="98">IF(ISERROR(1+D98/D97),"",1+D98/D97)</f>
        <v/>
      </c>
      <c r="E179" s="22">
        <f t="shared" si="98"/>
        <v>1</v>
      </c>
      <c r="F179" s="22">
        <f t="shared" si="98"/>
        <v>1</v>
      </c>
      <c r="G179" s="22">
        <f t="shared" si="98"/>
        <v>1</v>
      </c>
      <c r="H179" s="22">
        <f t="shared" si="98"/>
        <v>1</v>
      </c>
      <c r="I179" s="22">
        <f t="shared" si="98"/>
        <v>1</v>
      </c>
      <c r="J179" s="45">
        <f t="shared" si="98"/>
        <v>1</v>
      </c>
      <c r="K179" s="45">
        <f t="shared" si="98"/>
        <v>1</v>
      </c>
      <c r="L179" s="45">
        <f t="shared" si="98"/>
        <v>1</v>
      </c>
      <c r="M179" s="45">
        <f t="shared" si="98"/>
        <v>1</v>
      </c>
      <c r="N179" s="22">
        <f t="shared" si="98"/>
        <v>1</v>
      </c>
      <c r="O179" s="45">
        <f t="shared" si="98"/>
        <v>1</v>
      </c>
      <c r="P179" s="45">
        <f t="shared" si="98"/>
        <v>1</v>
      </c>
      <c r="Q179" s="45">
        <f t="shared" si="98"/>
        <v>1</v>
      </c>
      <c r="R179" s="45">
        <f t="shared" si="98"/>
        <v>1</v>
      </c>
      <c r="S179" s="22">
        <f t="shared" si="98"/>
        <v>1</v>
      </c>
      <c r="T179" s="22">
        <f t="shared" si="98"/>
        <v>1</v>
      </c>
      <c r="U179" s="22">
        <f t="shared" si="98"/>
        <v>1</v>
      </c>
      <c r="V179" s="22">
        <f t="shared" si="98"/>
        <v>1</v>
      </c>
      <c r="W179" s="22">
        <f t="shared" si="98"/>
        <v>1</v>
      </c>
      <c r="X179" s="22">
        <f t="shared" si="98"/>
        <v>1</v>
      </c>
      <c r="Y179" s="22">
        <f t="shared" si="98"/>
        <v>1</v>
      </c>
      <c r="Z179" s="68"/>
      <c r="AA179" s="68"/>
    </row>
    <row r="180" spans="1:27" s="73" customFormat="1" x14ac:dyDescent="0.25">
      <c r="A180" s="1">
        <f t="shared" si="57"/>
        <v>174</v>
      </c>
      <c r="B180" s="155" t="s">
        <v>50</v>
      </c>
      <c r="C180" s="48"/>
      <c r="D180" s="22" t="str">
        <f t="shared" ref="D180:Y180" si="99">IF(ISERROR(-D100/D97),"",-D100/D97)</f>
        <v/>
      </c>
      <c r="E180" s="22">
        <f t="shared" si="99"/>
        <v>0.4874060980998674</v>
      </c>
      <c r="F180" s="22">
        <f t="shared" si="99"/>
        <v>0.52610221539811364</v>
      </c>
      <c r="G180" s="22">
        <f t="shared" si="99"/>
        <v>0.54176454007328756</v>
      </c>
      <c r="H180" s="22">
        <f t="shared" si="99"/>
        <v>0.54208252644123345</v>
      </c>
      <c r="I180" s="22">
        <f t="shared" si="99"/>
        <v>0.51556040422599914</v>
      </c>
      <c r="J180" s="45">
        <f t="shared" si="99"/>
        <v>0</v>
      </c>
      <c r="K180" s="45">
        <f t="shared" si="99"/>
        <v>0</v>
      </c>
      <c r="L180" s="45">
        <f t="shared" si="99"/>
        <v>0</v>
      </c>
      <c r="M180" s="45">
        <f t="shared" si="99"/>
        <v>0</v>
      </c>
      <c r="N180" s="22">
        <f t="shared" si="99"/>
        <v>0</v>
      </c>
      <c r="O180" s="45">
        <f t="shared" si="99"/>
        <v>0</v>
      </c>
      <c r="P180" s="45">
        <f t="shared" si="99"/>
        <v>0</v>
      </c>
      <c r="Q180" s="45">
        <f t="shared" si="99"/>
        <v>0</v>
      </c>
      <c r="R180" s="45">
        <f t="shared" si="99"/>
        <v>0</v>
      </c>
      <c r="S180" s="22">
        <f t="shared" si="99"/>
        <v>0.57999999999999996</v>
      </c>
      <c r="T180" s="22">
        <f t="shared" si="99"/>
        <v>0.659469599662863</v>
      </c>
      <c r="U180" s="22">
        <f t="shared" si="99"/>
        <v>0.65948483502221189</v>
      </c>
      <c r="V180" s="22">
        <f t="shared" si="99"/>
        <v>0.6077171708715905</v>
      </c>
      <c r="W180" s="22">
        <f t="shared" si="99"/>
        <v>0.56097272548423871</v>
      </c>
      <c r="X180" s="22">
        <f t="shared" si="99"/>
        <v>0.54820816491981461</v>
      </c>
      <c r="Y180" s="22">
        <f t="shared" si="99"/>
        <v>0.53544360435539029</v>
      </c>
      <c r="Z180" s="68"/>
      <c r="AA180" s="68"/>
    </row>
    <row r="181" spans="1:27" s="73" customFormat="1" ht="15.75" thickBot="1" x14ac:dyDescent="0.3">
      <c r="A181" s="1">
        <f t="shared" si="57"/>
        <v>175</v>
      </c>
      <c r="B181" s="156" t="s">
        <v>41</v>
      </c>
      <c r="C181" s="48"/>
      <c r="D181" s="68" t="str">
        <f>+IF(ISERROR(D103/B170),"",D103/B170)</f>
        <v/>
      </c>
      <c r="E181" s="68" t="str">
        <f>+IF(ISERROR(E97/D165),"",E97/D165)</f>
        <v/>
      </c>
      <c r="F181" s="68">
        <f t="shared" ref="F181:Y181" si="100">+IF(ISERROR(F97/E165),"",F97/E165)</f>
        <v>0.43458367094037464</v>
      </c>
      <c r="G181" s="68">
        <f t="shared" si="100"/>
        <v>0.31685968620679389</v>
      </c>
      <c r="H181" s="68">
        <f t="shared" si="100"/>
        <v>0.39859869964076833</v>
      </c>
      <c r="I181" s="68">
        <f t="shared" si="100"/>
        <v>0.33928153978025405</v>
      </c>
      <c r="J181" s="69">
        <f t="shared" si="100"/>
        <v>6.7753521509269984E-2</v>
      </c>
      <c r="K181" s="69" t="str">
        <f t="shared" si="100"/>
        <v/>
      </c>
      <c r="L181" s="69" t="str">
        <f t="shared" si="100"/>
        <v/>
      </c>
      <c r="M181" s="69" t="str">
        <f t="shared" si="100"/>
        <v/>
      </c>
      <c r="N181" s="68" t="str">
        <f t="shared" si="100"/>
        <v/>
      </c>
      <c r="O181" s="69" t="str">
        <f t="shared" si="100"/>
        <v/>
      </c>
      <c r="P181" s="69" t="str">
        <f t="shared" si="100"/>
        <v/>
      </c>
      <c r="Q181" s="69" t="str">
        <f t="shared" si="100"/>
        <v/>
      </c>
      <c r="R181" s="69">
        <f t="shared" si="100"/>
        <v>6.6618088164402151E-2</v>
      </c>
      <c r="S181" s="68">
        <f t="shared" si="100"/>
        <v>0.2664723526576086</v>
      </c>
      <c r="T181" s="68">
        <f t="shared" si="100"/>
        <v>0.23612144510582009</v>
      </c>
      <c r="U181" s="68">
        <f t="shared" si="100"/>
        <v>0.22898325808878855</v>
      </c>
      <c r="V181" s="68">
        <f t="shared" si="100"/>
        <v>0.24088823543560881</v>
      </c>
      <c r="W181" s="68">
        <f t="shared" si="100"/>
        <v>0.25287402560251737</v>
      </c>
      <c r="X181" s="68">
        <f t="shared" si="100"/>
        <v>0.25063350581230509</v>
      </c>
      <c r="Y181" s="68">
        <f t="shared" si="100"/>
        <v>0.24843234033583925</v>
      </c>
      <c r="Z181" s="68"/>
      <c r="AA181" s="68"/>
    </row>
    <row r="182" spans="1:27" s="73" customFormat="1" ht="21.75" thickBot="1" x14ac:dyDescent="0.3">
      <c r="A182" s="1">
        <f t="shared" si="57"/>
        <v>176</v>
      </c>
      <c r="B182" s="2" t="s">
        <v>159</v>
      </c>
      <c r="C182" s="3"/>
      <c r="D182" s="3"/>
      <c r="E182" s="3"/>
      <c r="F182" s="3"/>
      <c r="G182" s="3"/>
      <c r="H182" s="3"/>
      <c r="I182" s="3"/>
      <c r="J182" s="64"/>
      <c r="K182" s="64"/>
      <c r="L182" s="64"/>
      <c r="M182" s="64"/>
      <c r="N182" s="3"/>
      <c r="O182" s="64"/>
      <c r="P182" s="64"/>
      <c r="Q182" s="64"/>
      <c r="R182" s="64"/>
      <c r="S182" s="3"/>
      <c r="T182" s="3"/>
      <c r="U182" s="3"/>
      <c r="V182" s="3"/>
      <c r="W182" s="3"/>
      <c r="X182" s="3"/>
      <c r="Y182" s="4"/>
      <c r="Z182" s="68"/>
      <c r="AA182" s="68"/>
    </row>
    <row r="183" spans="1:27" s="73" customFormat="1" x14ac:dyDescent="0.25">
      <c r="A183" s="1">
        <f t="shared" si="57"/>
        <v>177</v>
      </c>
      <c r="B183" s="157" t="s">
        <v>20</v>
      </c>
      <c r="C183" s="158">
        <f>+VLOOKUP(C2,[1]Model!$B:$H,7,0)/100</f>
        <v>4.630067452210123E-2</v>
      </c>
      <c r="D183" s="159" t="str">
        <f t="shared" ref="D183:Y183" si="101">IF(D171="","",D184*D188+D185*D187+D186*D189)</f>
        <v/>
      </c>
      <c r="E183" s="159" t="str">
        <f t="shared" si="101"/>
        <v/>
      </c>
      <c r="F183" s="159" t="e">
        <f t="shared" si="101"/>
        <v>#N/A</v>
      </c>
      <c r="G183" s="159" t="e">
        <f t="shared" si="101"/>
        <v>#N/A</v>
      </c>
      <c r="H183" s="159" t="e">
        <f t="shared" si="101"/>
        <v>#N/A</v>
      </c>
      <c r="I183" s="159" t="e">
        <f t="shared" si="101"/>
        <v>#N/A</v>
      </c>
      <c r="J183" s="160" t="e">
        <f t="shared" si="101"/>
        <v>#N/A</v>
      </c>
      <c r="K183" s="160" t="str">
        <f t="shared" si="101"/>
        <v/>
      </c>
      <c r="L183" s="160" t="str">
        <f t="shared" si="101"/>
        <v/>
      </c>
      <c r="M183" s="160" t="str">
        <f t="shared" si="101"/>
        <v/>
      </c>
      <c r="N183" s="159" t="str">
        <f t="shared" si="101"/>
        <v/>
      </c>
      <c r="O183" s="160" t="str">
        <f t="shared" si="101"/>
        <v/>
      </c>
      <c r="P183" s="160" t="str">
        <f t="shared" si="101"/>
        <v/>
      </c>
      <c r="Q183" s="160" t="str">
        <f t="shared" si="101"/>
        <v/>
      </c>
      <c r="R183" s="160" t="e">
        <f t="shared" si="101"/>
        <v>#N/A</v>
      </c>
      <c r="S183" s="159" t="e">
        <f t="shared" si="101"/>
        <v>#N/A</v>
      </c>
      <c r="T183" s="159" t="e">
        <f t="shared" si="101"/>
        <v>#N/A</v>
      </c>
      <c r="U183" s="159" t="e">
        <f t="shared" si="101"/>
        <v>#N/A</v>
      </c>
      <c r="V183" s="159" t="e">
        <f t="shared" si="101"/>
        <v>#N/A</v>
      </c>
      <c r="W183" s="159" t="e">
        <f t="shared" si="101"/>
        <v>#N/A</v>
      </c>
      <c r="X183" s="159" t="e">
        <f t="shared" si="101"/>
        <v>#N/A</v>
      </c>
      <c r="Y183" s="159" t="e">
        <f t="shared" si="101"/>
        <v>#N/A</v>
      </c>
      <c r="Z183" s="68"/>
      <c r="AA183" s="68"/>
    </row>
    <row r="184" spans="1:27" s="120" customFormat="1" x14ac:dyDescent="0.25">
      <c r="A184" s="1">
        <f t="shared" si="57"/>
        <v>178</v>
      </c>
      <c r="B184" s="161" t="s">
        <v>54</v>
      </c>
      <c r="C184" s="162"/>
      <c r="D184" s="163"/>
      <c r="E184" s="164" t="e">
        <f t="shared" ref="E184:X184" si="102">+E190+E191*E193</f>
        <v>#N/A</v>
      </c>
      <c r="F184" s="164" t="e">
        <f t="shared" si="102"/>
        <v>#N/A</v>
      </c>
      <c r="G184" s="164" t="e">
        <f t="shared" si="102"/>
        <v>#N/A</v>
      </c>
      <c r="H184" s="164" t="e">
        <f t="shared" si="102"/>
        <v>#N/A</v>
      </c>
      <c r="I184" s="164" t="e">
        <f t="shared" si="102"/>
        <v>#N/A</v>
      </c>
      <c r="J184" s="165" t="e">
        <f t="shared" si="102"/>
        <v>#N/A</v>
      </c>
      <c r="K184" s="165" t="e">
        <f t="shared" si="102"/>
        <v>#N/A</v>
      </c>
      <c r="L184" s="165" t="e">
        <f t="shared" si="102"/>
        <v>#N/A</v>
      </c>
      <c r="M184" s="165" t="e">
        <f t="shared" si="102"/>
        <v>#N/A</v>
      </c>
      <c r="N184" s="164" t="e">
        <f t="shared" si="102"/>
        <v>#N/A</v>
      </c>
      <c r="O184" s="165" t="e">
        <f t="shared" si="102"/>
        <v>#N/A</v>
      </c>
      <c r="P184" s="165" t="e">
        <f t="shared" si="102"/>
        <v>#N/A</v>
      </c>
      <c r="Q184" s="165" t="e">
        <f>+Q190+Q191*Q193</f>
        <v>#N/A</v>
      </c>
      <c r="R184" s="165" t="e">
        <f t="shared" si="102"/>
        <v>#N/A</v>
      </c>
      <c r="S184" s="164" t="e">
        <f>+S190+S191*S193</f>
        <v>#N/A</v>
      </c>
      <c r="T184" s="164" t="e">
        <f t="shared" si="102"/>
        <v>#N/A</v>
      </c>
      <c r="U184" s="164" t="e">
        <f t="shared" si="102"/>
        <v>#N/A</v>
      </c>
      <c r="V184" s="164" t="e">
        <f>+V190+V191*V193</f>
        <v>#N/A</v>
      </c>
      <c r="W184" s="164" t="e">
        <f t="shared" si="102"/>
        <v>#N/A</v>
      </c>
      <c r="X184" s="164" t="e">
        <f t="shared" si="102"/>
        <v>#N/A</v>
      </c>
      <c r="Y184" s="166" t="e">
        <f>+Y190+Y191*Y193</f>
        <v>#N/A</v>
      </c>
      <c r="Z184" s="22"/>
      <c r="AA184" s="22"/>
    </row>
    <row r="185" spans="1:27" s="120" customFormat="1" x14ac:dyDescent="0.25">
      <c r="A185" s="1">
        <f t="shared" si="57"/>
        <v>179</v>
      </c>
      <c r="B185" s="167" t="s">
        <v>160</v>
      </c>
      <c r="C185" s="76"/>
      <c r="D185" s="168"/>
      <c r="E185" s="169">
        <f>+E12*(1-E109)</f>
        <v>5.1918282548476462E-2</v>
      </c>
      <c r="F185" s="169">
        <f t="shared" ref="F185:Y185" si="103">+F12*(1-F109)</f>
        <v>4.1157024793388425E-2</v>
      </c>
      <c r="G185" s="169">
        <f t="shared" si="103"/>
        <v>1.4142553191489361E-2</v>
      </c>
      <c r="H185" s="169">
        <f t="shared" si="103"/>
        <v>6.3155095184770429E-2</v>
      </c>
      <c r="I185" s="169">
        <f t="shared" si="103"/>
        <v>5.6378906249999999E-2</v>
      </c>
      <c r="J185" s="170">
        <f t="shared" si="103"/>
        <v>0</v>
      </c>
      <c r="K185" s="170">
        <f t="shared" si="103"/>
        <v>0</v>
      </c>
      <c r="L185" s="170">
        <f t="shared" si="103"/>
        <v>0</v>
      </c>
      <c r="M185" s="170">
        <f t="shared" si="103"/>
        <v>0</v>
      </c>
      <c r="N185" s="169">
        <f t="shared" si="103"/>
        <v>0</v>
      </c>
      <c r="O185" s="170">
        <f t="shared" si="103"/>
        <v>0</v>
      </c>
      <c r="P185" s="170">
        <f>+P12*(1-P109)</f>
        <v>0</v>
      </c>
      <c r="Q185" s="170">
        <f t="shared" si="103"/>
        <v>0</v>
      </c>
      <c r="R185" s="170">
        <f t="shared" si="103"/>
        <v>0</v>
      </c>
      <c r="S185" s="169">
        <f t="shared" si="103"/>
        <v>0</v>
      </c>
      <c r="T185" s="169">
        <f t="shared" si="103"/>
        <v>0</v>
      </c>
      <c r="U185" s="169">
        <f t="shared" si="103"/>
        <v>0</v>
      </c>
      <c r="V185" s="169">
        <f t="shared" si="103"/>
        <v>0</v>
      </c>
      <c r="W185" s="169">
        <f t="shared" si="103"/>
        <v>0</v>
      </c>
      <c r="X185" s="169">
        <f t="shared" si="103"/>
        <v>0</v>
      </c>
      <c r="Y185" s="171">
        <f t="shared" si="103"/>
        <v>0</v>
      </c>
      <c r="Z185" s="22"/>
      <c r="AA185" s="22"/>
    </row>
    <row r="186" spans="1:27" s="120" customFormat="1" x14ac:dyDescent="0.25">
      <c r="A186" s="1">
        <f t="shared" si="57"/>
        <v>180</v>
      </c>
      <c r="B186" s="172" t="s">
        <v>161</v>
      </c>
      <c r="C186" s="173">
        <v>7.0000000000000007E-2</v>
      </c>
      <c r="D186" s="174">
        <f>+C186</f>
        <v>7.0000000000000007E-2</v>
      </c>
      <c r="E186" s="174">
        <f t="shared" ref="E186:Y186" si="104">+D186</f>
        <v>7.0000000000000007E-2</v>
      </c>
      <c r="F186" s="174">
        <f t="shared" si="104"/>
        <v>7.0000000000000007E-2</v>
      </c>
      <c r="G186" s="174">
        <f t="shared" si="104"/>
        <v>7.0000000000000007E-2</v>
      </c>
      <c r="H186" s="174">
        <f>+G186</f>
        <v>7.0000000000000007E-2</v>
      </c>
      <c r="I186" s="174">
        <f t="shared" si="104"/>
        <v>7.0000000000000007E-2</v>
      </c>
      <c r="J186" s="175">
        <f t="shared" si="104"/>
        <v>7.0000000000000007E-2</v>
      </c>
      <c r="K186" s="175">
        <f t="shared" si="104"/>
        <v>7.0000000000000007E-2</v>
      </c>
      <c r="L186" s="175">
        <f t="shared" si="104"/>
        <v>7.0000000000000007E-2</v>
      </c>
      <c r="M186" s="175">
        <f t="shared" si="104"/>
        <v>7.0000000000000007E-2</v>
      </c>
      <c r="N186" s="174">
        <f t="shared" si="104"/>
        <v>7.0000000000000007E-2</v>
      </c>
      <c r="O186" s="175">
        <f t="shared" si="104"/>
        <v>7.0000000000000007E-2</v>
      </c>
      <c r="P186" s="175">
        <f t="shared" si="104"/>
        <v>7.0000000000000007E-2</v>
      </c>
      <c r="Q186" s="175">
        <f t="shared" si="104"/>
        <v>7.0000000000000007E-2</v>
      </c>
      <c r="R186" s="175">
        <f t="shared" si="104"/>
        <v>7.0000000000000007E-2</v>
      </c>
      <c r="S186" s="174">
        <f t="shared" si="104"/>
        <v>7.0000000000000007E-2</v>
      </c>
      <c r="T186" s="174">
        <f t="shared" si="104"/>
        <v>7.0000000000000007E-2</v>
      </c>
      <c r="U186" s="174">
        <f t="shared" si="104"/>
        <v>7.0000000000000007E-2</v>
      </c>
      <c r="V186" s="174">
        <f t="shared" si="104"/>
        <v>7.0000000000000007E-2</v>
      </c>
      <c r="W186" s="174">
        <f t="shared" si="104"/>
        <v>7.0000000000000007E-2</v>
      </c>
      <c r="X186" s="174">
        <f t="shared" si="104"/>
        <v>7.0000000000000007E-2</v>
      </c>
      <c r="Y186" s="176">
        <f t="shared" si="104"/>
        <v>7.0000000000000007E-2</v>
      </c>
      <c r="Z186" s="22"/>
      <c r="AA186" s="22"/>
    </row>
    <row r="187" spans="1:27" s="120" customFormat="1" x14ac:dyDescent="0.25">
      <c r="A187" s="1">
        <f t="shared" si="57"/>
        <v>181</v>
      </c>
      <c r="B187" s="161" t="s">
        <v>61</v>
      </c>
      <c r="C187" s="177"/>
      <c r="D187" s="163"/>
      <c r="E187" s="164">
        <f t="shared" ref="E187:Y187" si="105">+IF(ISERROR(E122/E$167),0,E122/(E$167))</f>
        <v>0.63370392042129897</v>
      </c>
      <c r="F187" s="164">
        <f t="shared" si="105"/>
        <v>0.59085425403573277</v>
      </c>
      <c r="G187" s="164">
        <f t="shared" si="105"/>
        <v>0.65194473728014202</v>
      </c>
      <c r="H187" s="164">
        <f t="shared" si="105"/>
        <v>0.63600591136513362</v>
      </c>
      <c r="I187" s="164">
        <f t="shared" si="105"/>
        <v>0.64674773469868974</v>
      </c>
      <c r="J187" s="165">
        <f t="shared" si="105"/>
        <v>0</v>
      </c>
      <c r="K187" s="165">
        <f t="shared" si="105"/>
        <v>0</v>
      </c>
      <c r="L187" s="165">
        <f t="shared" si="105"/>
        <v>0</v>
      </c>
      <c r="M187" s="165">
        <f t="shared" si="105"/>
        <v>0</v>
      </c>
      <c r="N187" s="164">
        <f t="shared" si="105"/>
        <v>0</v>
      </c>
      <c r="O187" s="165">
        <f t="shared" si="105"/>
        <v>0</v>
      </c>
      <c r="P187" s="165">
        <f t="shared" si="105"/>
        <v>0</v>
      </c>
      <c r="Q187" s="165">
        <f t="shared" si="105"/>
        <v>0.59243734019793715</v>
      </c>
      <c r="R187" s="165">
        <f t="shared" si="105"/>
        <v>0.59243734019793715</v>
      </c>
      <c r="S187" s="164">
        <f t="shared" si="105"/>
        <v>0.56156534609909425</v>
      </c>
      <c r="T187" s="164">
        <f t="shared" si="105"/>
        <v>0.54754854544345477</v>
      </c>
      <c r="U187" s="164">
        <f t="shared" si="105"/>
        <v>0.53488126395763913</v>
      </c>
      <c r="V187" s="164">
        <f t="shared" si="105"/>
        <v>0.51635384292830899</v>
      </c>
      <c r="W187" s="164">
        <f t="shared" si="105"/>
        <v>0.49310153308020482</v>
      </c>
      <c r="X187" s="164">
        <f t="shared" si="105"/>
        <v>0.47085219048043558</v>
      </c>
      <c r="Y187" s="166">
        <f t="shared" si="105"/>
        <v>0.44961138403335138</v>
      </c>
      <c r="Z187" s="22"/>
      <c r="AA187" s="22"/>
    </row>
    <row r="188" spans="1:27" s="120" customFormat="1" x14ac:dyDescent="0.25">
      <c r="A188" s="1">
        <f t="shared" si="57"/>
        <v>182</v>
      </c>
      <c r="B188" s="167" t="s">
        <v>162</v>
      </c>
      <c r="C188" s="76"/>
      <c r="D188" s="168"/>
      <c r="E188" s="169">
        <f t="shared" ref="E188:Y188" si="106">+IF(ISERROR(E127/E$167),0,E127/(E$167))</f>
        <v>0.36629607957870097</v>
      </c>
      <c r="F188" s="169">
        <f t="shared" si="106"/>
        <v>0.40914574596426723</v>
      </c>
      <c r="G188" s="169">
        <f t="shared" si="106"/>
        <v>0.34805526271985793</v>
      </c>
      <c r="H188" s="169">
        <f t="shared" si="106"/>
        <v>0.36399408863486638</v>
      </c>
      <c r="I188" s="169">
        <f t="shared" si="106"/>
        <v>0.35325226530131038</v>
      </c>
      <c r="J188" s="170">
        <f t="shared" si="106"/>
        <v>0</v>
      </c>
      <c r="K188" s="170">
        <f t="shared" si="106"/>
        <v>0</v>
      </c>
      <c r="L188" s="170">
        <f t="shared" si="106"/>
        <v>0</v>
      </c>
      <c r="M188" s="170">
        <f t="shared" si="106"/>
        <v>0</v>
      </c>
      <c r="N188" s="169">
        <f t="shared" si="106"/>
        <v>0</v>
      </c>
      <c r="O188" s="170">
        <f t="shared" si="106"/>
        <v>0</v>
      </c>
      <c r="P188" s="170">
        <f t="shared" si="106"/>
        <v>0</v>
      </c>
      <c r="Q188" s="170">
        <f t="shared" si="106"/>
        <v>0.4075626598020628</v>
      </c>
      <c r="R188" s="170">
        <f t="shared" si="106"/>
        <v>0.4075626598020628</v>
      </c>
      <c r="S188" s="169">
        <f t="shared" si="106"/>
        <v>0.43843465390090575</v>
      </c>
      <c r="T188" s="169">
        <f t="shared" si="106"/>
        <v>0.45245145455654534</v>
      </c>
      <c r="U188" s="169">
        <f t="shared" si="106"/>
        <v>0.46511873604236081</v>
      </c>
      <c r="V188" s="169">
        <f t="shared" si="106"/>
        <v>0.48364615707169106</v>
      </c>
      <c r="W188" s="169">
        <f t="shared" si="106"/>
        <v>0.50689846691979523</v>
      </c>
      <c r="X188" s="169">
        <f t="shared" si="106"/>
        <v>0.52914780951956442</v>
      </c>
      <c r="Y188" s="171">
        <f t="shared" si="106"/>
        <v>0.55038861596664856</v>
      </c>
      <c r="Z188" s="22"/>
      <c r="AA188" s="22"/>
    </row>
    <row r="189" spans="1:27" s="120" customFormat="1" x14ac:dyDescent="0.25">
      <c r="A189" s="1">
        <f t="shared" si="57"/>
        <v>183</v>
      </c>
      <c r="B189" s="172" t="s">
        <v>163</v>
      </c>
      <c r="C189" s="178"/>
      <c r="D189" s="174"/>
      <c r="E189" s="179">
        <f t="shared" ref="E189:Y189" si="107">+IF(ISERROR(E166/E$167),0,E166/(E$167))</f>
        <v>0</v>
      </c>
      <c r="F189" s="179">
        <f t="shared" si="107"/>
        <v>0</v>
      </c>
      <c r="G189" s="179">
        <f t="shared" si="107"/>
        <v>0</v>
      </c>
      <c r="H189" s="179">
        <f t="shared" si="107"/>
        <v>0</v>
      </c>
      <c r="I189" s="179">
        <f t="shared" si="107"/>
        <v>0</v>
      </c>
      <c r="J189" s="180">
        <f t="shared" si="107"/>
        <v>0</v>
      </c>
      <c r="K189" s="180">
        <f t="shared" si="107"/>
        <v>0</v>
      </c>
      <c r="L189" s="180">
        <f t="shared" si="107"/>
        <v>0</v>
      </c>
      <c r="M189" s="180">
        <f t="shared" si="107"/>
        <v>0</v>
      </c>
      <c r="N189" s="179">
        <f t="shared" si="107"/>
        <v>0</v>
      </c>
      <c r="O189" s="180">
        <f t="shared" si="107"/>
        <v>0</v>
      </c>
      <c r="P189" s="180">
        <f t="shared" si="107"/>
        <v>0</v>
      </c>
      <c r="Q189" s="180">
        <f t="shared" si="107"/>
        <v>0</v>
      </c>
      <c r="R189" s="180">
        <f t="shared" si="107"/>
        <v>0</v>
      </c>
      <c r="S189" s="179">
        <f t="shared" si="107"/>
        <v>0</v>
      </c>
      <c r="T189" s="179">
        <f t="shared" si="107"/>
        <v>0</v>
      </c>
      <c r="U189" s="179">
        <f t="shared" si="107"/>
        <v>0</v>
      </c>
      <c r="V189" s="179">
        <f t="shared" si="107"/>
        <v>0</v>
      </c>
      <c r="W189" s="179">
        <f t="shared" si="107"/>
        <v>0</v>
      </c>
      <c r="X189" s="179">
        <f t="shared" si="107"/>
        <v>0</v>
      </c>
      <c r="Y189" s="181">
        <f t="shared" si="107"/>
        <v>0</v>
      </c>
      <c r="Z189" s="22"/>
      <c r="AA189" s="22"/>
    </row>
    <row r="190" spans="1:27" s="73" customFormat="1" x14ac:dyDescent="0.25">
      <c r="A190" s="1">
        <f t="shared" si="57"/>
        <v>184</v>
      </c>
      <c r="B190" s="39" t="s">
        <v>35</v>
      </c>
      <c r="C190" s="48"/>
      <c r="D190" s="182">
        <f t="shared" ref="D190:Y190" si="108">+D28+D27/10000+D36-D38</f>
        <v>0</v>
      </c>
      <c r="E190" s="182">
        <f t="shared" si="108"/>
        <v>0</v>
      </c>
      <c r="F190" s="182">
        <f t="shared" si="108"/>
        <v>0</v>
      </c>
      <c r="G190" s="182">
        <f t="shared" si="108"/>
        <v>0</v>
      </c>
      <c r="H190" s="182">
        <f t="shared" si="108"/>
        <v>0</v>
      </c>
      <c r="I190" s="182">
        <f t="shared" si="108"/>
        <v>0</v>
      </c>
      <c r="J190" s="183">
        <f t="shared" si="108"/>
        <v>0</v>
      </c>
      <c r="K190" s="183">
        <f t="shared" si="108"/>
        <v>0</v>
      </c>
      <c r="L190" s="183">
        <f t="shared" si="108"/>
        <v>0</v>
      </c>
      <c r="M190" s="183">
        <f t="shared" si="108"/>
        <v>0</v>
      </c>
      <c r="N190" s="182">
        <f t="shared" si="108"/>
        <v>0</v>
      </c>
      <c r="O190" s="183">
        <f t="shared" si="108"/>
        <v>0</v>
      </c>
      <c r="P190" s="183">
        <f t="shared" si="108"/>
        <v>0</v>
      </c>
      <c r="Q190" s="183">
        <f t="shared" si="108"/>
        <v>0</v>
      </c>
      <c r="R190" s="183">
        <f t="shared" si="108"/>
        <v>0</v>
      </c>
      <c r="S190" s="182">
        <f t="shared" si="108"/>
        <v>0</v>
      </c>
      <c r="T190" s="182">
        <f t="shared" si="108"/>
        <v>0</v>
      </c>
      <c r="U190" s="182">
        <f t="shared" si="108"/>
        <v>0</v>
      </c>
      <c r="V190" s="182">
        <f t="shared" si="108"/>
        <v>0</v>
      </c>
      <c r="W190" s="182">
        <f t="shared" si="108"/>
        <v>0</v>
      </c>
      <c r="X190" s="182">
        <f t="shared" si="108"/>
        <v>0</v>
      </c>
      <c r="Y190" s="182">
        <f t="shared" si="108"/>
        <v>0</v>
      </c>
      <c r="Z190" s="68"/>
      <c r="AA190" s="68"/>
    </row>
    <row r="191" spans="1:27" s="73" customFormat="1" outlineLevel="1" x14ac:dyDescent="0.25">
      <c r="A191" s="1">
        <f t="shared" si="57"/>
        <v>185</v>
      </c>
      <c r="B191" s="184" t="s">
        <v>123</v>
      </c>
      <c r="C191" s="185">
        <v>0.05</v>
      </c>
      <c r="D191" s="186">
        <f t="shared" ref="D191:Y191" si="109">+C191</f>
        <v>0.05</v>
      </c>
      <c r="E191" s="186">
        <f t="shared" si="109"/>
        <v>0.05</v>
      </c>
      <c r="F191" s="186">
        <f t="shared" si="109"/>
        <v>0.05</v>
      </c>
      <c r="G191" s="186">
        <f t="shared" si="109"/>
        <v>0.05</v>
      </c>
      <c r="H191" s="186">
        <f t="shared" si="109"/>
        <v>0.05</v>
      </c>
      <c r="I191" s="186">
        <f t="shared" si="109"/>
        <v>0.05</v>
      </c>
      <c r="J191" s="187">
        <f t="shared" si="109"/>
        <v>0.05</v>
      </c>
      <c r="K191" s="187">
        <f t="shared" si="109"/>
        <v>0.05</v>
      </c>
      <c r="L191" s="187">
        <f t="shared" si="109"/>
        <v>0.05</v>
      </c>
      <c r="M191" s="187">
        <f t="shared" si="109"/>
        <v>0.05</v>
      </c>
      <c r="N191" s="186">
        <f t="shared" si="109"/>
        <v>0.05</v>
      </c>
      <c r="O191" s="187">
        <f t="shared" si="109"/>
        <v>0.05</v>
      </c>
      <c r="P191" s="187">
        <f t="shared" si="109"/>
        <v>0.05</v>
      </c>
      <c r="Q191" s="187">
        <f t="shared" si="109"/>
        <v>0.05</v>
      </c>
      <c r="R191" s="187">
        <f t="shared" si="109"/>
        <v>0.05</v>
      </c>
      <c r="S191" s="186">
        <f t="shared" si="109"/>
        <v>0.05</v>
      </c>
      <c r="T191" s="186">
        <f t="shared" si="109"/>
        <v>0.05</v>
      </c>
      <c r="U191" s="186">
        <f t="shared" si="109"/>
        <v>0.05</v>
      </c>
      <c r="V191" s="186">
        <f t="shared" si="109"/>
        <v>0.05</v>
      </c>
      <c r="W191" s="186">
        <f t="shared" si="109"/>
        <v>0.05</v>
      </c>
      <c r="X191" s="186">
        <f t="shared" si="109"/>
        <v>0.05</v>
      </c>
      <c r="Y191" s="186">
        <f t="shared" si="109"/>
        <v>0.05</v>
      </c>
      <c r="Z191" s="68"/>
      <c r="AA191" s="68"/>
    </row>
    <row r="192" spans="1:27" s="73" customFormat="1" outlineLevel="1" x14ac:dyDescent="0.25">
      <c r="A192" s="1">
        <f t="shared" si="57"/>
        <v>186</v>
      </c>
      <c r="B192" s="39" t="s">
        <v>45</v>
      </c>
      <c r="C192" s="48"/>
      <c r="D192" s="188" t="e">
        <f>+$M$3/(1+D194)</f>
        <v>#N/A</v>
      </c>
      <c r="E192" s="188" t="e">
        <f t="shared" ref="E192:Y192" si="110">+$M$3/(1+E194)</f>
        <v>#N/A</v>
      </c>
      <c r="F192" s="188" t="e">
        <f t="shared" si="110"/>
        <v>#N/A</v>
      </c>
      <c r="G192" s="188" t="e">
        <f t="shared" si="110"/>
        <v>#N/A</v>
      </c>
      <c r="H192" s="188" t="e">
        <f t="shared" si="110"/>
        <v>#N/A</v>
      </c>
      <c r="I192" s="188" t="e">
        <f t="shared" si="110"/>
        <v>#N/A</v>
      </c>
      <c r="J192" s="189" t="e">
        <f t="shared" si="110"/>
        <v>#N/A</v>
      </c>
      <c r="K192" s="189" t="e">
        <f t="shared" si="110"/>
        <v>#N/A</v>
      </c>
      <c r="L192" s="189" t="e">
        <f t="shared" si="110"/>
        <v>#N/A</v>
      </c>
      <c r="M192" s="189" t="e">
        <f t="shared" si="110"/>
        <v>#N/A</v>
      </c>
      <c r="N192" s="188" t="e">
        <f t="shared" si="110"/>
        <v>#N/A</v>
      </c>
      <c r="O192" s="189" t="e">
        <f t="shared" si="110"/>
        <v>#N/A</v>
      </c>
      <c r="P192" s="189" t="e">
        <f t="shared" si="110"/>
        <v>#N/A</v>
      </c>
      <c r="Q192" s="189" t="e">
        <f t="shared" si="110"/>
        <v>#N/A</v>
      </c>
      <c r="R192" s="189" t="e">
        <f t="shared" si="110"/>
        <v>#N/A</v>
      </c>
      <c r="S192" s="188" t="e">
        <f t="shared" si="110"/>
        <v>#N/A</v>
      </c>
      <c r="T192" s="188" t="e">
        <f t="shared" si="110"/>
        <v>#N/A</v>
      </c>
      <c r="U192" s="188" t="e">
        <f t="shared" si="110"/>
        <v>#N/A</v>
      </c>
      <c r="V192" s="188" t="e">
        <f t="shared" si="110"/>
        <v>#N/A</v>
      </c>
      <c r="W192" s="188" t="e">
        <f t="shared" si="110"/>
        <v>#N/A</v>
      </c>
      <c r="X192" s="188" t="e">
        <f t="shared" si="110"/>
        <v>#N/A</v>
      </c>
      <c r="Y192" s="188" t="e">
        <f t="shared" si="110"/>
        <v>#N/A</v>
      </c>
      <c r="Z192" s="68"/>
      <c r="AA192" s="68"/>
    </row>
    <row r="193" spans="1:44" s="73" customFormat="1" outlineLevel="1" x14ac:dyDescent="0.25">
      <c r="A193" s="1">
        <f t="shared" si="57"/>
        <v>187</v>
      </c>
      <c r="B193" s="39" t="s">
        <v>120</v>
      </c>
      <c r="C193" s="48"/>
      <c r="D193" s="190" t="e">
        <f t="shared" ref="D193:Y193" si="111">D192*(1+(1-D109)*D122/(D127))</f>
        <v>#N/A</v>
      </c>
      <c r="E193" s="190" t="e">
        <f t="shared" si="111"/>
        <v>#N/A</v>
      </c>
      <c r="F193" s="190" t="e">
        <f t="shared" si="111"/>
        <v>#N/A</v>
      </c>
      <c r="G193" s="190" t="e">
        <f t="shared" si="111"/>
        <v>#N/A</v>
      </c>
      <c r="H193" s="190" t="e">
        <f t="shared" si="111"/>
        <v>#N/A</v>
      </c>
      <c r="I193" s="190" t="e">
        <f t="shared" si="111"/>
        <v>#N/A</v>
      </c>
      <c r="J193" s="191" t="e">
        <f t="shared" si="111"/>
        <v>#N/A</v>
      </c>
      <c r="K193" s="191" t="e">
        <f t="shared" si="111"/>
        <v>#N/A</v>
      </c>
      <c r="L193" s="191" t="e">
        <f t="shared" si="111"/>
        <v>#N/A</v>
      </c>
      <c r="M193" s="191" t="e">
        <f t="shared" si="111"/>
        <v>#N/A</v>
      </c>
      <c r="N193" s="190" t="e">
        <f t="shared" si="111"/>
        <v>#N/A</v>
      </c>
      <c r="O193" s="191" t="e">
        <f t="shared" si="111"/>
        <v>#N/A</v>
      </c>
      <c r="P193" s="191" t="e">
        <f t="shared" si="111"/>
        <v>#N/A</v>
      </c>
      <c r="Q193" s="191" t="e">
        <f t="shared" si="111"/>
        <v>#N/A</v>
      </c>
      <c r="R193" s="191" t="e">
        <f t="shared" si="111"/>
        <v>#N/A</v>
      </c>
      <c r="S193" s="190" t="e">
        <f t="shared" si="111"/>
        <v>#N/A</v>
      </c>
      <c r="T193" s="190" t="e">
        <f t="shared" si="111"/>
        <v>#N/A</v>
      </c>
      <c r="U193" s="190" t="e">
        <f t="shared" si="111"/>
        <v>#N/A</v>
      </c>
      <c r="V193" s="190" t="e">
        <f t="shared" si="111"/>
        <v>#N/A</v>
      </c>
      <c r="W193" s="190" t="e">
        <f t="shared" si="111"/>
        <v>#N/A</v>
      </c>
      <c r="X193" s="190" t="e">
        <f t="shared" si="111"/>
        <v>#N/A</v>
      </c>
      <c r="Y193" s="190" t="e">
        <f t="shared" si="111"/>
        <v>#N/A</v>
      </c>
      <c r="Z193" s="68"/>
      <c r="AA193" s="68"/>
    </row>
    <row r="194" spans="1:44" s="73" customFormat="1" outlineLevel="1" x14ac:dyDescent="0.25">
      <c r="A194" s="1">
        <f t="shared" si="57"/>
        <v>188</v>
      </c>
      <c r="B194" s="39" t="s">
        <v>48</v>
      </c>
      <c r="C194" s="48"/>
      <c r="D194" s="192" t="str">
        <f t="shared" ref="D194:Q194" si="112">IF(ISERROR((D112+D113)/D200),"",(D112+D113)/D200)</f>
        <v/>
      </c>
      <c r="E194" s="192">
        <f t="shared" si="112"/>
        <v>4.6898315924109998E-3</v>
      </c>
      <c r="F194" s="192">
        <f t="shared" si="112"/>
        <v>6.6900186184480417E-3</v>
      </c>
      <c r="G194" s="192">
        <f t="shared" si="112"/>
        <v>2.6433665350386045E-2</v>
      </c>
      <c r="H194" s="192">
        <f t="shared" si="112"/>
        <v>5.4387773395482245E-2</v>
      </c>
      <c r="I194" s="192">
        <f t="shared" si="112"/>
        <v>6.8541715906405093E-2</v>
      </c>
      <c r="J194" s="193" t="str">
        <f t="shared" si="112"/>
        <v/>
      </c>
      <c r="K194" s="193" t="str">
        <f t="shared" si="112"/>
        <v/>
      </c>
      <c r="L194" s="193" t="str">
        <f t="shared" si="112"/>
        <v/>
      </c>
      <c r="M194" s="193" t="str">
        <f t="shared" si="112"/>
        <v/>
      </c>
      <c r="N194" s="192" t="str">
        <f t="shared" si="112"/>
        <v/>
      </c>
      <c r="O194" s="193" t="str">
        <f t="shared" si="112"/>
        <v/>
      </c>
      <c r="P194" s="193" t="str">
        <f t="shared" si="112"/>
        <v/>
      </c>
      <c r="Q194" s="193">
        <f t="shared" si="112"/>
        <v>0.19060540125431971</v>
      </c>
      <c r="R194" s="194">
        <f>+Q194</f>
        <v>0.19060540125431971</v>
      </c>
      <c r="S194" s="192">
        <f>IF(ISERROR((S112+S113)/S200),"",(S112+S113)/S200)</f>
        <v>2.5191022173100676E-3</v>
      </c>
      <c r="T194" s="192">
        <f t="shared" ref="T194:Y194" si="113">IF(ISERROR((T112+T113)/$S$200),"",(T112+T113)/$S$200)</f>
        <v>2.7367559161527032E-3</v>
      </c>
      <c r="U194" s="192">
        <f t="shared" si="113"/>
        <v>2.9379746140336259E-3</v>
      </c>
      <c r="V194" s="192">
        <f t="shared" si="113"/>
        <v>3.3070218629085973E-3</v>
      </c>
      <c r="W194" s="192">
        <f t="shared" si="113"/>
        <v>3.8467842980562969E-3</v>
      </c>
      <c r="X194" s="192">
        <f t="shared" si="113"/>
        <v>4.4182757764291538E-3</v>
      </c>
      <c r="Y194" s="192">
        <f t="shared" si="113"/>
        <v>5.0214962980271683E-3</v>
      </c>
      <c r="Z194" s="68"/>
      <c r="AA194" s="68"/>
    </row>
    <row r="195" spans="1:44" s="73" customFormat="1" ht="15.75" outlineLevel="1" thickBot="1" x14ac:dyDescent="0.3">
      <c r="A195" s="1">
        <f t="shared" si="57"/>
        <v>189</v>
      </c>
      <c r="B195" s="39" t="s">
        <v>145</v>
      </c>
      <c r="C195" s="48"/>
      <c r="D195" s="195"/>
      <c r="E195" s="99">
        <f t="shared" ref="E195:Y195" si="114">IF(E171="",0,(E171-E183)*10000)</f>
        <v>0</v>
      </c>
      <c r="F195" s="99" t="e">
        <f t="shared" si="114"/>
        <v>#N/A</v>
      </c>
      <c r="G195" s="99" t="e">
        <f t="shared" si="114"/>
        <v>#N/A</v>
      </c>
      <c r="H195" s="99" t="e">
        <f t="shared" si="114"/>
        <v>#N/A</v>
      </c>
      <c r="I195" s="99" t="e">
        <f t="shared" si="114"/>
        <v>#N/A</v>
      </c>
      <c r="J195" s="98" t="e">
        <f t="shared" si="114"/>
        <v>#N/A</v>
      </c>
      <c r="K195" s="98">
        <f t="shared" si="114"/>
        <v>0</v>
      </c>
      <c r="L195" s="98">
        <f t="shared" si="114"/>
        <v>0</v>
      </c>
      <c r="M195" s="98">
        <f t="shared" si="114"/>
        <v>0</v>
      </c>
      <c r="N195" s="99">
        <f t="shared" si="114"/>
        <v>0</v>
      </c>
      <c r="O195" s="98">
        <f t="shared" si="114"/>
        <v>0</v>
      </c>
      <c r="P195" s="98">
        <f t="shared" si="114"/>
        <v>0</v>
      </c>
      <c r="Q195" s="98">
        <f t="shared" si="114"/>
        <v>0</v>
      </c>
      <c r="R195" s="98" t="e">
        <f t="shared" si="114"/>
        <v>#N/A</v>
      </c>
      <c r="S195" s="99" t="e">
        <f t="shared" si="114"/>
        <v>#N/A</v>
      </c>
      <c r="T195" s="99" t="e">
        <f t="shared" si="114"/>
        <v>#N/A</v>
      </c>
      <c r="U195" s="99" t="e">
        <f t="shared" si="114"/>
        <v>#N/A</v>
      </c>
      <c r="V195" s="99" t="e">
        <f t="shared" si="114"/>
        <v>#N/A</v>
      </c>
      <c r="W195" s="99" t="e">
        <f t="shared" si="114"/>
        <v>#N/A</v>
      </c>
      <c r="X195" s="99" t="e">
        <f t="shared" si="114"/>
        <v>#N/A</v>
      </c>
      <c r="Y195" s="99" t="e">
        <f t="shared" si="114"/>
        <v>#N/A</v>
      </c>
      <c r="Z195" s="68"/>
      <c r="AA195" s="68"/>
    </row>
    <row r="196" spans="1:44" s="73" customFormat="1" ht="21.75" thickBot="1" x14ac:dyDescent="0.3">
      <c r="A196" s="1">
        <f t="shared" si="57"/>
        <v>190</v>
      </c>
      <c r="B196" s="2" t="s">
        <v>4</v>
      </c>
      <c r="C196" s="3"/>
      <c r="D196" s="3"/>
      <c r="E196" s="3"/>
      <c r="F196" s="3"/>
      <c r="G196" s="3"/>
      <c r="H196" s="3"/>
      <c r="I196" s="3"/>
      <c r="J196" s="64"/>
      <c r="K196" s="64"/>
      <c r="L196" s="64"/>
      <c r="M196" s="64"/>
      <c r="N196" s="3"/>
      <c r="O196" s="64"/>
      <c r="P196" s="64"/>
      <c r="Q196" s="64"/>
      <c r="R196" s="64"/>
      <c r="S196" s="3"/>
      <c r="T196" s="3"/>
      <c r="U196" s="3"/>
      <c r="V196" s="3"/>
      <c r="W196" s="3"/>
      <c r="X196" s="3"/>
      <c r="Y196" s="4"/>
      <c r="Z196" s="68"/>
      <c r="AA196" s="68"/>
    </row>
    <row r="197" spans="1:44" s="73" customFormat="1" outlineLevel="1" x14ac:dyDescent="0.25">
      <c r="A197" s="1">
        <f t="shared" si="57"/>
        <v>191</v>
      </c>
      <c r="B197" s="39" t="s">
        <v>148</v>
      </c>
      <c r="C197" s="48"/>
      <c r="D197" s="96"/>
      <c r="E197" s="96"/>
      <c r="F197" s="96"/>
      <c r="G197" s="96"/>
      <c r="H197" s="96"/>
      <c r="I197" s="96"/>
      <c r="J197" s="100"/>
      <c r="K197" s="100"/>
      <c r="L197" s="100"/>
      <c r="M197" s="100"/>
      <c r="N197" s="96"/>
      <c r="O197" s="100"/>
      <c r="P197" s="100"/>
      <c r="Q197" s="196"/>
      <c r="R197" s="196"/>
      <c r="S197" s="197">
        <f>+E4</f>
        <v>5.23</v>
      </c>
      <c r="T197" s="198" t="s">
        <v>164</v>
      </c>
      <c r="U197" s="199"/>
      <c r="V197" s="200" t="s">
        <v>105</v>
      </c>
      <c r="W197" s="200"/>
      <c r="X197" s="68"/>
      <c r="Y197" s="68"/>
      <c r="Z197" s="68"/>
      <c r="AA197" s="68"/>
    </row>
    <row r="198" spans="1:44" s="73" customFormat="1" outlineLevel="1" x14ac:dyDescent="0.25">
      <c r="A198" s="1">
        <f t="shared" si="57"/>
        <v>192</v>
      </c>
      <c r="B198" s="39" t="s">
        <v>138</v>
      </c>
      <c r="C198" s="48"/>
      <c r="D198" s="96"/>
      <c r="E198" s="96"/>
      <c r="F198" s="96"/>
      <c r="G198" s="96"/>
      <c r="H198" s="96"/>
      <c r="I198" s="96"/>
      <c r="J198" s="100"/>
      <c r="K198" s="100"/>
      <c r="L198" s="100"/>
      <c r="M198" s="100"/>
      <c r="N198" s="96"/>
      <c r="O198" s="100"/>
      <c r="P198" s="100"/>
      <c r="Q198" s="196"/>
      <c r="R198" s="196"/>
      <c r="S198" s="201">
        <f>+M5</f>
        <v>91.82</v>
      </c>
      <c r="T198" s="68"/>
      <c r="U198" s="68"/>
      <c r="V198" s="68"/>
      <c r="W198" s="68"/>
      <c r="X198" s="68"/>
      <c r="Y198" s="68"/>
      <c r="Z198" s="68"/>
      <c r="AA198" s="68"/>
      <c r="AB198" s="202" t="str">
        <f t="shared" ref="AB198:AQ198" si="115">+VLOOKUP($V$197,$B$201:$S$208,D7-1997,0)</f>
        <v/>
      </c>
      <c r="AC198" s="202" t="str">
        <f t="shared" si="115"/>
        <v/>
      </c>
      <c r="AD198" s="202" t="str">
        <f t="shared" si="115"/>
        <v/>
      </c>
      <c r="AE198" s="202" t="str">
        <f t="shared" si="115"/>
        <v/>
      </c>
      <c r="AF198" s="202" t="str">
        <f t="shared" si="115"/>
        <v/>
      </c>
      <c r="AG198" s="202">
        <f t="shared" si="115"/>
        <v>573.25036488680803</v>
      </c>
      <c r="AH198" s="202" t="e">
        <f t="shared" si="115"/>
        <v>#VALUE!</v>
      </c>
      <c r="AI198" s="202" t="e">
        <f t="shared" si="115"/>
        <v>#VALUE!</v>
      </c>
      <c r="AJ198" s="202" t="e">
        <f t="shared" si="115"/>
        <v>#VALUE!</v>
      </c>
      <c r="AK198" s="202" t="e">
        <f t="shared" si="115"/>
        <v>#VALUE!</v>
      </c>
      <c r="AL198" s="202">
        <f t="shared" si="115"/>
        <v>573.25036488680803</v>
      </c>
      <c r="AM198" s="202" t="e">
        <f t="shared" si="115"/>
        <v>#VALUE!</v>
      </c>
      <c r="AN198" s="202" t="e">
        <f t="shared" si="115"/>
        <v>#VALUE!</v>
      </c>
      <c r="AO198" s="202" t="e">
        <f t="shared" si="115"/>
        <v>#VALUE!</v>
      </c>
      <c r="AP198" s="202" t="e">
        <f t="shared" si="115"/>
        <v>#VALUE!</v>
      </c>
      <c r="AQ198" s="202" t="e">
        <f t="shared" si="115"/>
        <v>#REF!</v>
      </c>
      <c r="AR198" s="202"/>
    </row>
    <row r="199" spans="1:44" s="51" customFormat="1" outlineLevel="1" x14ac:dyDescent="0.25">
      <c r="A199" s="1">
        <f t="shared" si="57"/>
        <v>193</v>
      </c>
      <c r="B199" s="39" t="s">
        <v>121</v>
      </c>
      <c r="C199" s="48" t="s">
        <v>165</v>
      </c>
      <c r="D199" s="53">
        <f t="shared" ref="D199:P199" si="116">+D197*D198/1000</f>
        <v>0</v>
      </c>
      <c r="E199" s="53">
        <f t="shared" si="116"/>
        <v>0</v>
      </c>
      <c r="F199" s="53">
        <f t="shared" si="116"/>
        <v>0</v>
      </c>
      <c r="G199" s="53">
        <f t="shared" si="116"/>
        <v>0</v>
      </c>
      <c r="H199" s="53">
        <f t="shared" si="116"/>
        <v>0</v>
      </c>
      <c r="I199" s="53">
        <f t="shared" si="116"/>
        <v>0</v>
      </c>
      <c r="J199" s="54">
        <f t="shared" si="116"/>
        <v>0</v>
      </c>
      <c r="K199" s="54">
        <f t="shared" si="116"/>
        <v>0</v>
      </c>
      <c r="L199" s="54">
        <f t="shared" si="116"/>
        <v>0</v>
      </c>
      <c r="M199" s="54">
        <f t="shared" si="116"/>
        <v>0</v>
      </c>
      <c r="N199" s="53">
        <f t="shared" si="116"/>
        <v>0</v>
      </c>
      <c r="O199" s="54">
        <f t="shared" si="116"/>
        <v>0</v>
      </c>
      <c r="P199" s="54">
        <f t="shared" si="116"/>
        <v>0</v>
      </c>
      <c r="Q199" s="54">
        <f>+Q197*Q198</f>
        <v>0</v>
      </c>
      <c r="R199" s="54">
        <f>+R197*R198</f>
        <v>0</v>
      </c>
      <c r="S199" s="203">
        <f>+S197*S198</f>
        <v>480.21859999999998</v>
      </c>
      <c r="T199" s="68"/>
      <c r="U199" s="68"/>
      <c r="V199" s="68"/>
      <c r="W199" s="68"/>
      <c r="X199" s="68"/>
      <c r="Y199" s="68"/>
      <c r="Z199" s="68"/>
      <c r="AA199" s="41"/>
    </row>
    <row r="200" spans="1:44" s="51" customFormat="1" outlineLevel="1" x14ac:dyDescent="0.25">
      <c r="A200" s="1">
        <f t="shared" si="57"/>
        <v>194</v>
      </c>
      <c r="B200" s="39" t="s">
        <v>98</v>
      </c>
      <c r="C200" s="48" t="s">
        <v>165</v>
      </c>
      <c r="D200" s="41">
        <f t="shared" ref="D200:S200" si="117">+D199*1000+D122+D125-D112-D113</f>
        <v>0</v>
      </c>
      <c r="E200" s="41">
        <f t="shared" si="117"/>
        <v>3283.7</v>
      </c>
      <c r="F200" s="41">
        <f t="shared" si="117"/>
        <v>3168.9</v>
      </c>
      <c r="G200" s="41">
        <f t="shared" si="117"/>
        <v>3393.4</v>
      </c>
      <c r="H200" s="41">
        <f t="shared" si="117"/>
        <v>4462.4000000000005</v>
      </c>
      <c r="I200" s="41">
        <f t="shared" si="117"/>
        <v>4654.1000000000004</v>
      </c>
      <c r="J200" s="42">
        <f t="shared" si="117"/>
        <v>0</v>
      </c>
      <c r="K200" s="42">
        <f t="shared" si="117"/>
        <v>0</v>
      </c>
      <c r="L200" s="42">
        <f t="shared" si="117"/>
        <v>0</v>
      </c>
      <c r="M200" s="42">
        <f t="shared" si="117"/>
        <v>0</v>
      </c>
      <c r="N200" s="41">
        <f t="shared" si="117"/>
        <v>0</v>
      </c>
      <c r="O200" s="42">
        <f t="shared" si="117"/>
        <v>0</v>
      </c>
      <c r="P200" s="42">
        <f t="shared" si="117"/>
        <v>0</v>
      </c>
      <c r="Q200" s="42">
        <f t="shared" si="117"/>
        <v>3906.5000000000005</v>
      </c>
      <c r="R200" s="42">
        <f t="shared" si="117"/>
        <v>3906.5000000000005</v>
      </c>
      <c r="S200" s="204">
        <f t="shared" si="117"/>
        <v>483651.33285499993</v>
      </c>
      <c r="T200" s="68"/>
      <c r="U200" s="68"/>
      <c r="V200" s="68"/>
      <c r="W200" s="68"/>
      <c r="X200" s="68"/>
      <c r="Y200" s="68"/>
      <c r="Z200" s="68"/>
      <c r="AA200" s="41"/>
    </row>
    <row r="201" spans="1:44" s="208" customFormat="1" outlineLevel="1" x14ac:dyDescent="0.25">
      <c r="A201" s="1">
        <f t="shared" ref="A201:A264" si="118">1+A200</f>
        <v>195</v>
      </c>
      <c r="B201" s="39" t="s">
        <v>140</v>
      </c>
      <c r="C201" s="48"/>
      <c r="D201" s="205" t="str">
        <f t="shared" ref="D201:R201" si="119">IF(ISERROR((D199+D125)/D108),"",(D199+D125)/D108)</f>
        <v/>
      </c>
      <c r="E201" s="205">
        <f t="shared" si="119"/>
        <v>6.2602209944751372</v>
      </c>
      <c r="F201" s="205">
        <f t="shared" si="119"/>
        <v>3.8593324250681191</v>
      </c>
      <c r="G201" s="205">
        <f t="shared" si="119"/>
        <v>2.7277323062108811</v>
      </c>
      <c r="H201" s="205">
        <f t="shared" si="119"/>
        <v>3.6017164653528284</v>
      </c>
      <c r="I201" s="205">
        <f t="shared" si="119"/>
        <v>2.3200245700245699</v>
      </c>
      <c r="J201" s="206" t="str">
        <f t="shared" si="119"/>
        <v/>
      </c>
      <c r="K201" s="206" t="str">
        <f t="shared" si="119"/>
        <v/>
      </c>
      <c r="L201" s="206" t="str">
        <f t="shared" si="119"/>
        <v/>
      </c>
      <c r="M201" s="206" t="str">
        <f t="shared" si="119"/>
        <v/>
      </c>
      <c r="N201" s="205" t="str">
        <f t="shared" si="119"/>
        <v/>
      </c>
      <c r="O201" s="206" t="str">
        <f t="shared" si="119"/>
        <v/>
      </c>
      <c r="P201" s="206" t="str">
        <f t="shared" si="119"/>
        <v/>
      </c>
      <c r="Q201" s="206" t="str">
        <f t="shared" si="119"/>
        <v/>
      </c>
      <c r="R201" s="206" t="str">
        <f t="shared" si="119"/>
        <v/>
      </c>
      <c r="S201" s="207">
        <f>+VLOOKUP($C$2,[1]Model!B:L,11,0)</f>
        <v>1.4325199612133543</v>
      </c>
      <c r="T201" s="68"/>
      <c r="U201" s="68"/>
      <c r="V201" s="68"/>
      <c r="W201" s="68"/>
      <c r="X201" s="68"/>
      <c r="Y201" s="68"/>
      <c r="Z201" s="68"/>
      <c r="AA201" s="205"/>
    </row>
    <row r="202" spans="1:44" s="208" customFormat="1" outlineLevel="1" x14ac:dyDescent="0.25">
      <c r="A202" s="1">
        <f t="shared" si="118"/>
        <v>196</v>
      </c>
      <c r="B202" s="39" t="s">
        <v>139</v>
      </c>
      <c r="C202" s="48"/>
      <c r="D202" s="205" t="str">
        <f t="shared" ref="D202:R202" si="120">IF(ISERROR(D199/D126),"",D199/D126)</f>
        <v/>
      </c>
      <c r="E202" s="205">
        <f t="shared" si="120"/>
        <v>0</v>
      </c>
      <c r="F202" s="205">
        <f t="shared" si="120"/>
        <v>0</v>
      </c>
      <c r="G202" s="205">
        <f t="shared" si="120"/>
        <v>0</v>
      </c>
      <c r="H202" s="205">
        <f t="shared" si="120"/>
        <v>0</v>
      </c>
      <c r="I202" s="205">
        <f t="shared" si="120"/>
        <v>0</v>
      </c>
      <c r="J202" s="206" t="str">
        <f t="shared" si="120"/>
        <v/>
      </c>
      <c r="K202" s="206" t="str">
        <f t="shared" si="120"/>
        <v/>
      </c>
      <c r="L202" s="206" t="str">
        <f t="shared" si="120"/>
        <v/>
      </c>
      <c r="M202" s="206" t="str">
        <f t="shared" si="120"/>
        <v/>
      </c>
      <c r="N202" s="205" t="str">
        <f t="shared" si="120"/>
        <v/>
      </c>
      <c r="O202" s="206" t="str">
        <f t="shared" si="120"/>
        <v/>
      </c>
      <c r="P202" s="206" t="str">
        <f t="shared" si="120"/>
        <v/>
      </c>
      <c r="Q202" s="206">
        <f t="shared" si="120"/>
        <v>0</v>
      </c>
      <c r="R202" s="206">
        <f t="shared" si="120"/>
        <v>0</v>
      </c>
      <c r="S202" s="207">
        <f>IF(ISERROR(S199/$O$5),"",S199/$O$5)</f>
        <v>0.22895899685324686</v>
      </c>
      <c r="T202" s="68"/>
      <c r="U202" s="68"/>
      <c r="V202" s="68"/>
      <c r="W202" s="68"/>
      <c r="X202" s="68"/>
      <c r="Y202" s="68"/>
      <c r="Z202" s="68"/>
      <c r="AA202" s="205"/>
    </row>
    <row r="203" spans="1:44" s="208" customFormat="1" outlineLevel="1" x14ac:dyDescent="0.25">
      <c r="A203" s="1">
        <f t="shared" si="118"/>
        <v>197</v>
      </c>
      <c r="B203" s="39" t="s">
        <v>104</v>
      </c>
      <c r="C203" s="48"/>
      <c r="D203" s="205" t="str">
        <f t="shared" ref="D203:S203" si="121">IF(ISERROR(D200/D164),"",D200/D164)</f>
        <v/>
      </c>
      <c r="E203" s="205">
        <f t="shared" si="121"/>
        <v>0.7239676345437307</v>
      </c>
      <c r="F203" s="205"/>
      <c r="G203" s="205">
        <f t="shared" si="121"/>
        <v>0.7300774526678141</v>
      </c>
      <c r="H203" s="205">
        <f t="shared" si="121"/>
        <v>0.68581615872869506</v>
      </c>
      <c r="I203" s="205">
        <f t="shared" si="121"/>
        <v>0.68934310893875439</v>
      </c>
      <c r="J203" s="206" t="str">
        <f t="shared" si="121"/>
        <v/>
      </c>
      <c r="K203" s="209"/>
      <c r="L203" s="206" t="str">
        <f t="shared" si="121"/>
        <v/>
      </c>
      <c r="M203" s="206" t="str">
        <f t="shared" si="121"/>
        <v/>
      </c>
      <c r="N203" s="205" t="str">
        <f t="shared" si="121"/>
        <v/>
      </c>
      <c r="O203" s="206" t="str">
        <f t="shared" si="121"/>
        <v/>
      </c>
      <c r="P203" s="206" t="str">
        <f t="shared" si="121"/>
        <v/>
      </c>
      <c r="Q203" s="206">
        <f t="shared" si="121"/>
        <v>0.62507000336016139</v>
      </c>
      <c r="R203" s="206">
        <f t="shared" si="121"/>
        <v>0.62507000336016139</v>
      </c>
      <c r="S203" s="207">
        <f t="shared" si="121"/>
        <v>79.391223383946141</v>
      </c>
      <c r="T203" s="68"/>
      <c r="U203" s="68"/>
      <c r="V203" s="68"/>
      <c r="W203" s="68"/>
      <c r="X203" s="68"/>
      <c r="Y203" s="68"/>
      <c r="Z203" s="68"/>
      <c r="AA203" s="205"/>
    </row>
    <row r="204" spans="1:44" s="208" customFormat="1" outlineLevel="1" x14ac:dyDescent="0.25">
      <c r="A204" s="1">
        <f t="shared" si="118"/>
        <v>198</v>
      </c>
      <c r="B204" s="39" t="s">
        <v>105</v>
      </c>
      <c r="C204" s="48"/>
      <c r="D204" s="205" t="str">
        <f t="shared" ref="D204:R204" si="122">+IF(ISERROR(D200/D110),"",D200/D110)</f>
        <v/>
      </c>
      <c r="E204" s="205">
        <f t="shared" si="122"/>
        <v>17.909951184924594</v>
      </c>
      <c r="F204" s="205"/>
      <c r="G204" s="205">
        <f t="shared" si="122"/>
        <v>8.899320762634078</v>
      </c>
      <c r="H204" s="205">
        <f t="shared" si="122"/>
        <v>15.042642845103661</v>
      </c>
      <c r="I204" s="205">
        <f t="shared" si="122"/>
        <v>9.2961150504344356</v>
      </c>
      <c r="J204" s="206" t="str">
        <f t="shared" si="122"/>
        <v/>
      </c>
      <c r="K204" s="206" t="str">
        <f t="shared" si="122"/>
        <v/>
      </c>
      <c r="L204" s="206" t="str">
        <f t="shared" si="122"/>
        <v/>
      </c>
      <c r="M204" s="206" t="str">
        <f t="shared" si="122"/>
        <v/>
      </c>
      <c r="N204" s="205" t="str">
        <f t="shared" si="122"/>
        <v/>
      </c>
      <c r="O204" s="206" t="str">
        <f t="shared" si="122"/>
        <v/>
      </c>
      <c r="P204" s="206" t="str">
        <f t="shared" si="122"/>
        <v/>
      </c>
      <c r="Q204" s="206" t="str">
        <f t="shared" si="122"/>
        <v/>
      </c>
      <c r="R204" s="206" t="str">
        <f t="shared" si="122"/>
        <v/>
      </c>
      <c r="S204" s="207">
        <f>+IF(ISERROR(S200/$M$4),"",S200/$M$4)</f>
        <v>573.25036488680803</v>
      </c>
      <c r="T204" s="68"/>
      <c r="U204" s="68"/>
      <c r="V204" s="68"/>
      <c r="W204" s="68"/>
      <c r="X204" s="68"/>
      <c r="Y204" s="68"/>
      <c r="Z204" s="68"/>
      <c r="AA204" s="205"/>
    </row>
    <row r="205" spans="1:44" s="208" customFormat="1" outlineLevel="1" x14ac:dyDescent="0.25">
      <c r="A205" s="1">
        <f t="shared" si="118"/>
        <v>199</v>
      </c>
      <c r="B205" s="39" t="s">
        <v>102</v>
      </c>
      <c r="C205" s="48"/>
      <c r="D205" s="205" t="str">
        <f t="shared" ref="D205:R205" si="123">IF(ISERROR(D200/D101),"",D200/D101)</f>
        <v/>
      </c>
      <c r="E205" s="205">
        <f t="shared" si="123"/>
        <v>10.407923930269414</v>
      </c>
      <c r="F205" s="205"/>
      <c r="G205" s="205">
        <f t="shared" si="123"/>
        <v>5.3355345911949685</v>
      </c>
      <c r="H205" s="205">
        <f t="shared" si="123"/>
        <v>5.4854333128457293</v>
      </c>
      <c r="I205" s="205">
        <f t="shared" si="123"/>
        <v>4.3045689974102848</v>
      </c>
      <c r="J205" s="206" t="str">
        <f t="shared" si="123"/>
        <v/>
      </c>
      <c r="K205" s="206" t="str">
        <f t="shared" si="123"/>
        <v/>
      </c>
      <c r="L205" s="206" t="str">
        <f t="shared" si="123"/>
        <v/>
      </c>
      <c r="M205" s="206" t="str">
        <f t="shared" si="123"/>
        <v/>
      </c>
      <c r="N205" s="205" t="str">
        <f t="shared" si="123"/>
        <v/>
      </c>
      <c r="O205" s="206" t="str">
        <f t="shared" si="123"/>
        <v/>
      </c>
      <c r="P205" s="206" t="str">
        <f t="shared" si="123"/>
        <v/>
      </c>
      <c r="Q205" s="206" t="str">
        <f t="shared" si="123"/>
        <v/>
      </c>
      <c r="R205" s="206" t="str">
        <f t="shared" si="123"/>
        <v/>
      </c>
      <c r="S205" s="207">
        <f>+IF(ISERROR(S200/$M$4),"",S200/$M$4)</f>
        <v>573.25036488680803</v>
      </c>
      <c r="T205" s="68"/>
      <c r="U205" s="68"/>
      <c r="V205" s="68"/>
      <c r="W205" s="68"/>
      <c r="X205" s="68"/>
      <c r="Y205" s="68"/>
      <c r="Z205" s="68"/>
      <c r="AA205" s="205"/>
    </row>
    <row r="206" spans="1:44" s="208" customFormat="1" outlineLevel="1" x14ac:dyDescent="0.25">
      <c r="A206" s="1">
        <f t="shared" si="118"/>
        <v>200</v>
      </c>
      <c r="B206" s="39" t="s">
        <v>101</v>
      </c>
      <c r="C206" s="48"/>
      <c r="D206" s="205" t="str">
        <f t="shared" ref="D206:R206" si="124">IF(ISERROR(D200/(D101+D133)),"",D200/(D101+D133))</f>
        <v/>
      </c>
      <c r="E206" s="205">
        <f t="shared" si="124"/>
        <v>-11.76953405017921</v>
      </c>
      <c r="F206" s="205">
        <f t="shared" si="124"/>
        <v>11.68904463297676</v>
      </c>
      <c r="G206" s="205">
        <f t="shared" si="124"/>
        <v>7.1185231801971893</v>
      </c>
      <c r="H206" s="205">
        <f t="shared" si="124"/>
        <v>5.7071236731039781</v>
      </c>
      <c r="I206" s="205">
        <f t="shared" si="124"/>
        <v>4.3799171842650102</v>
      </c>
      <c r="J206" s="206" t="str">
        <f t="shared" si="124"/>
        <v/>
      </c>
      <c r="K206" s="206" t="str">
        <f t="shared" si="124"/>
        <v/>
      </c>
      <c r="L206" s="206" t="str">
        <f t="shared" si="124"/>
        <v/>
      </c>
      <c r="M206" s="206" t="str">
        <f t="shared" si="124"/>
        <v/>
      </c>
      <c r="N206" s="205" t="str">
        <f t="shared" si="124"/>
        <v/>
      </c>
      <c r="O206" s="206" t="str">
        <f t="shared" si="124"/>
        <v/>
      </c>
      <c r="P206" s="206" t="str">
        <f t="shared" si="124"/>
        <v/>
      </c>
      <c r="Q206" s="206" t="str">
        <f t="shared" si="124"/>
        <v/>
      </c>
      <c r="R206" s="206" t="str">
        <f t="shared" si="124"/>
        <v/>
      </c>
      <c r="S206" s="207">
        <f>+VLOOKUP($C$2,[1]Model!B:Z,12,0)</f>
        <v>3.9014078055604116</v>
      </c>
      <c r="T206" s="68"/>
      <c r="U206" s="68"/>
      <c r="V206" s="68"/>
      <c r="W206" s="68"/>
      <c r="X206" s="68"/>
      <c r="Y206" s="68"/>
      <c r="Z206" s="68"/>
      <c r="AA206" s="205"/>
    </row>
    <row r="207" spans="1:44" s="120" customFormat="1" ht="15.75" thickBot="1" x14ac:dyDescent="0.3">
      <c r="A207" s="1">
        <f t="shared" si="118"/>
        <v>201</v>
      </c>
      <c r="B207" s="39" t="s">
        <v>83</v>
      </c>
      <c r="C207" s="48"/>
      <c r="D207" s="22" t="str">
        <f t="shared" ref="D207:R207" si="125">IF(ISERROR(-D135/D199),"",-D135/D199)</f>
        <v/>
      </c>
      <c r="E207" s="22" t="str">
        <f t="shared" si="125"/>
        <v/>
      </c>
      <c r="F207" s="22" t="str">
        <f t="shared" si="125"/>
        <v/>
      </c>
      <c r="G207" s="22" t="str">
        <f t="shared" si="125"/>
        <v/>
      </c>
      <c r="H207" s="22" t="str">
        <f t="shared" si="125"/>
        <v/>
      </c>
      <c r="I207" s="22" t="str">
        <f t="shared" si="125"/>
        <v/>
      </c>
      <c r="J207" s="45" t="str">
        <f t="shared" si="125"/>
        <v/>
      </c>
      <c r="K207" s="45" t="str">
        <f t="shared" si="125"/>
        <v/>
      </c>
      <c r="L207" s="45" t="str">
        <f t="shared" si="125"/>
        <v/>
      </c>
      <c r="M207" s="45" t="str">
        <f t="shared" si="125"/>
        <v/>
      </c>
      <c r="N207" s="22" t="str">
        <f t="shared" si="125"/>
        <v/>
      </c>
      <c r="O207" s="45" t="str">
        <f t="shared" si="125"/>
        <v/>
      </c>
      <c r="P207" s="45" t="str">
        <f t="shared" si="125"/>
        <v/>
      </c>
      <c r="Q207" s="45" t="str">
        <f t="shared" si="125"/>
        <v/>
      </c>
      <c r="R207" s="45" t="str">
        <f t="shared" si="125"/>
        <v/>
      </c>
      <c r="S207" s="210"/>
      <c r="T207" s="68"/>
      <c r="U207" s="68"/>
      <c r="V207" s="68"/>
      <c r="W207" s="68"/>
      <c r="X207" s="68"/>
      <c r="Y207" s="68"/>
      <c r="Z207" s="68"/>
      <c r="AA207" s="22"/>
    </row>
    <row r="208" spans="1:44" s="120" customFormat="1" ht="15.75" thickBot="1" x14ac:dyDescent="0.3">
      <c r="A208" s="1">
        <f t="shared" si="118"/>
        <v>202</v>
      </c>
      <c r="B208" s="39" t="s">
        <v>81</v>
      </c>
      <c r="C208" s="48"/>
      <c r="D208" s="22" t="str">
        <f t="shared" ref="D208:R208" si="126">IF(ISERROR(-D135/D108),"",-D135/D108)</f>
        <v/>
      </c>
      <c r="E208" s="22">
        <f t="shared" si="126"/>
        <v>0</v>
      </c>
      <c r="F208" s="22">
        <f t="shared" si="126"/>
        <v>0</v>
      </c>
      <c r="G208" s="22">
        <f t="shared" si="126"/>
        <v>0</v>
      </c>
      <c r="H208" s="22">
        <f t="shared" si="126"/>
        <v>0</v>
      </c>
      <c r="I208" s="22">
        <f t="shared" si="126"/>
        <v>0</v>
      </c>
      <c r="J208" s="45" t="str">
        <f t="shared" si="126"/>
        <v/>
      </c>
      <c r="K208" s="45" t="str">
        <f t="shared" si="126"/>
        <v/>
      </c>
      <c r="L208" s="45" t="str">
        <f t="shared" si="126"/>
        <v/>
      </c>
      <c r="M208" s="45" t="str">
        <f t="shared" si="126"/>
        <v/>
      </c>
      <c r="N208" s="22" t="str">
        <f t="shared" si="126"/>
        <v/>
      </c>
      <c r="O208" s="45" t="str">
        <f t="shared" si="126"/>
        <v/>
      </c>
      <c r="P208" s="45" t="str">
        <f t="shared" si="126"/>
        <v/>
      </c>
      <c r="Q208" s="45" t="str">
        <f t="shared" si="126"/>
        <v/>
      </c>
      <c r="R208" s="45" t="str">
        <f t="shared" si="126"/>
        <v/>
      </c>
      <c r="S208" s="211"/>
      <c r="T208" s="68"/>
      <c r="U208" s="68"/>
      <c r="V208" s="68"/>
      <c r="W208" s="68"/>
      <c r="X208" s="68"/>
      <c r="Y208" s="68"/>
      <c r="Z208" s="68"/>
      <c r="AA208" s="22"/>
    </row>
    <row r="209" spans="1:27" ht="21.75" thickBot="1" x14ac:dyDescent="0.3">
      <c r="A209" s="1">
        <f t="shared" si="118"/>
        <v>203</v>
      </c>
      <c r="B209" s="2" t="s">
        <v>2</v>
      </c>
      <c r="C209" s="3"/>
      <c r="D209" s="3"/>
      <c r="E209" s="3"/>
      <c r="F209" s="3"/>
      <c r="G209" s="3"/>
      <c r="H209" s="3"/>
      <c r="I209" s="3"/>
      <c r="J209" s="64"/>
      <c r="K209" s="64"/>
      <c r="L209" s="64"/>
      <c r="M209" s="64"/>
      <c r="N209" s="3"/>
      <c r="O209" s="64"/>
      <c r="P209" s="64"/>
      <c r="Q209" s="64"/>
      <c r="R209" s="64"/>
      <c r="S209" s="3"/>
      <c r="T209" s="3"/>
      <c r="U209" s="3"/>
      <c r="V209" s="3"/>
      <c r="W209" s="3"/>
      <c r="X209" s="3"/>
      <c r="Y209" s="4"/>
    </row>
    <row r="210" spans="1:27" x14ac:dyDescent="0.25">
      <c r="A210" s="1">
        <f t="shared" si="118"/>
        <v>204</v>
      </c>
      <c r="B210" s="39" t="s">
        <v>15</v>
      </c>
      <c r="C210" s="48">
        <f>+C110</f>
        <v>3417.4840927636819</v>
      </c>
      <c r="D210" s="212">
        <f>+D110</f>
        <v>0</v>
      </c>
      <c r="E210" s="212">
        <f t="shared" ref="E210:Y210" si="127">+E110</f>
        <v>183.345</v>
      </c>
      <c r="F210" s="212">
        <f t="shared" si="127"/>
        <v>282.625</v>
      </c>
      <c r="G210" s="212">
        <f t="shared" si="127"/>
        <v>381.31</v>
      </c>
      <c r="H210" s="212">
        <f t="shared" si="127"/>
        <v>296.64999999999998</v>
      </c>
      <c r="I210" s="212">
        <f t="shared" si="127"/>
        <v>500.65</v>
      </c>
      <c r="J210" s="213"/>
      <c r="K210" s="213"/>
      <c r="L210" s="213"/>
      <c r="M210" s="213"/>
      <c r="N210" s="212">
        <f t="shared" si="127"/>
        <v>0</v>
      </c>
      <c r="O210" s="213"/>
      <c r="P210" s="213"/>
      <c r="Q210" s="213"/>
      <c r="R210" s="213"/>
      <c r="S210" s="212">
        <f>+S110</f>
        <v>316.06714499999998</v>
      </c>
      <c r="T210" s="212">
        <f t="shared" si="127"/>
        <v>155.26850154606132</v>
      </c>
      <c r="U210" s="212">
        <f t="shared" si="127"/>
        <v>147.31969142545591</v>
      </c>
      <c r="V210" s="212">
        <f t="shared" si="127"/>
        <v>228.49019380485078</v>
      </c>
      <c r="W210" s="212">
        <f t="shared" si="127"/>
        <v>311.05682118424534</v>
      </c>
      <c r="X210" s="212">
        <f t="shared" si="127"/>
        <v>326.40261523030665</v>
      </c>
      <c r="Y210" s="212">
        <f t="shared" si="127"/>
        <v>341.74840927636819</v>
      </c>
    </row>
    <row r="211" spans="1:27" x14ac:dyDescent="0.25">
      <c r="A211" s="1">
        <f t="shared" si="118"/>
        <v>205</v>
      </c>
      <c r="B211" s="39" t="s">
        <v>57</v>
      </c>
      <c r="C211" s="48"/>
      <c r="D211" s="212">
        <f t="shared" ref="D211:Y211" si="128">+D131</f>
        <v>0</v>
      </c>
      <c r="E211" s="212">
        <f t="shared" si="128"/>
        <v>0</v>
      </c>
      <c r="F211" s="212">
        <f t="shared" si="128"/>
        <v>0</v>
      </c>
      <c r="G211" s="212">
        <f t="shared" si="128"/>
        <v>0</v>
      </c>
      <c r="H211" s="212">
        <f t="shared" si="128"/>
        <v>0</v>
      </c>
      <c r="I211" s="212">
        <f t="shared" si="128"/>
        <v>0</v>
      </c>
      <c r="J211" s="213"/>
      <c r="K211" s="213"/>
      <c r="L211" s="213"/>
      <c r="M211" s="213"/>
      <c r="N211" s="212">
        <f t="shared" si="128"/>
        <v>0</v>
      </c>
      <c r="O211" s="213"/>
      <c r="P211" s="213"/>
      <c r="Q211" s="213"/>
      <c r="R211" s="213"/>
      <c r="S211" s="212">
        <f>+S131</f>
        <v>238</v>
      </c>
      <c r="T211" s="212">
        <f t="shared" si="128"/>
        <v>238</v>
      </c>
      <c r="U211" s="212">
        <f t="shared" si="128"/>
        <v>238</v>
      </c>
      <c r="V211" s="212">
        <f t="shared" si="128"/>
        <v>238</v>
      </c>
      <c r="W211" s="212">
        <f t="shared" si="128"/>
        <v>238</v>
      </c>
      <c r="X211" s="212">
        <f t="shared" si="128"/>
        <v>238</v>
      </c>
      <c r="Y211" s="212">
        <f t="shared" si="128"/>
        <v>238</v>
      </c>
    </row>
    <row r="212" spans="1:27" x14ac:dyDescent="0.25">
      <c r="A212" s="1">
        <f t="shared" si="118"/>
        <v>206</v>
      </c>
      <c r="B212" s="39" t="s">
        <v>129</v>
      </c>
      <c r="C212" s="48"/>
      <c r="D212" s="212">
        <f t="shared" ref="D212:Y212" si="129">-D168+C168</f>
        <v>0</v>
      </c>
      <c r="E212" s="212">
        <f t="shared" si="129"/>
        <v>1</v>
      </c>
      <c r="F212" s="212">
        <f t="shared" si="129"/>
        <v>43.8</v>
      </c>
      <c r="G212" s="212">
        <f t="shared" si="129"/>
        <v>35.200000000000003</v>
      </c>
      <c r="H212" s="212">
        <f t="shared" si="129"/>
        <v>-72.099999999999994</v>
      </c>
      <c r="I212" s="212">
        <f t="shared" si="129"/>
        <v>16.2</v>
      </c>
      <c r="J212" s="213"/>
      <c r="K212" s="213"/>
      <c r="L212" s="213"/>
      <c r="M212" s="213"/>
      <c r="N212" s="212">
        <f t="shared" si="129"/>
        <v>0</v>
      </c>
      <c r="O212" s="213"/>
      <c r="P212" s="213"/>
      <c r="Q212" s="213"/>
      <c r="R212" s="213"/>
      <c r="S212" s="212">
        <f>-S168+R168</f>
        <v>207.70000000000002</v>
      </c>
      <c r="T212" s="212">
        <f t="shared" si="129"/>
        <v>0</v>
      </c>
      <c r="U212" s="212">
        <f t="shared" si="129"/>
        <v>0</v>
      </c>
      <c r="V212" s="212">
        <f t="shared" si="129"/>
        <v>0</v>
      </c>
      <c r="W212" s="212">
        <f t="shared" si="129"/>
        <v>0</v>
      </c>
      <c r="X212" s="212">
        <f t="shared" si="129"/>
        <v>0</v>
      </c>
      <c r="Y212" s="212">
        <f t="shared" si="129"/>
        <v>0</v>
      </c>
    </row>
    <row r="213" spans="1:27" x14ac:dyDescent="0.25">
      <c r="A213" s="1">
        <f t="shared" si="118"/>
        <v>207</v>
      </c>
      <c r="B213" s="39" t="s">
        <v>39</v>
      </c>
      <c r="C213" s="48"/>
      <c r="D213" s="214">
        <f t="shared" ref="D213:Y213" si="130">+D133</f>
        <v>0</v>
      </c>
      <c r="E213" s="214">
        <f t="shared" si="130"/>
        <v>-594.5</v>
      </c>
      <c r="F213" s="214">
        <f t="shared" si="130"/>
        <v>-283.5</v>
      </c>
      <c r="G213" s="214">
        <f t="shared" si="130"/>
        <v>-159.30000000000001</v>
      </c>
      <c r="H213" s="214">
        <f t="shared" si="130"/>
        <v>-31.6</v>
      </c>
      <c r="I213" s="214">
        <f>+I133</f>
        <v>-18.600000000000001</v>
      </c>
      <c r="J213" s="215"/>
      <c r="K213" s="215"/>
      <c r="L213" s="215"/>
      <c r="M213" s="215"/>
      <c r="N213" s="214">
        <f t="shared" si="130"/>
        <v>0</v>
      </c>
      <c r="O213" s="215"/>
      <c r="P213" s="215"/>
      <c r="Q213" s="215"/>
      <c r="R213" s="215"/>
      <c r="S213" s="214">
        <f>+S133</f>
        <v>-288</v>
      </c>
      <c r="T213" s="214">
        <f t="shared" si="130"/>
        <v>-288</v>
      </c>
      <c r="U213" s="214">
        <f t="shared" si="130"/>
        <v>-288</v>
      </c>
      <c r="V213" s="214">
        <f t="shared" si="130"/>
        <v>-288</v>
      </c>
      <c r="W213" s="214">
        <f t="shared" si="130"/>
        <v>-288</v>
      </c>
      <c r="X213" s="214">
        <f t="shared" si="130"/>
        <v>-288</v>
      </c>
      <c r="Y213" s="214">
        <f t="shared" si="130"/>
        <v>-288</v>
      </c>
    </row>
    <row r="214" spans="1:27" x14ac:dyDescent="0.25">
      <c r="A214" s="1">
        <f t="shared" si="118"/>
        <v>208</v>
      </c>
      <c r="B214" s="39" t="s">
        <v>107</v>
      </c>
      <c r="C214" s="48">
        <f>+SUM(C210:C213)</f>
        <v>3417.4840927636819</v>
      </c>
      <c r="D214" s="212">
        <f t="shared" ref="D214:N214" si="131">+SUM(D210:D213)</f>
        <v>0</v>
      </c>
      <c r="E214" s="212">
        <f t="shared" si="131"/>
        <v>-410.15499999999997</v>
      </c>
      <c r="F214" s="212">
        <f t="shared" si="131"/>
        <v>42.925000000000011</v>
      </c>
      <c r="G214" s="212">
        <f t="shared" si="131"/>
        <v>257.20999999999998</v>
      </c>
      <c r="H214" s="212">
        <f t="shared" si="131"/>
        <v>192.95</v>
      </c>
      <c r="I214" s="212">
        <f t="shared" si="131"/>
        <v>498.25</v>
      </c>
      <c r="J214" s="213"/>
      <c r="K214" s="213"/>
      <c r="L214" s="213"/>
      <c r="M214" s="213"/>
      <c r="N214" s="212">
        <f t="shared" si="131"/>
        <v>0</v>
      </c>
      <c r="O214" s="213"/>
      <c r="P214" s="213"/>
      <c r="Q214" s="213"/>
      <c r="R214" s="213"/>
      <c r="S214" s="212">
        <f>+SUM(S210:S213)</f>
        <v>473.76714500000003</v>
      </c>
      <c r="T214" s="212">
        <f t="shared" ref="T214:Y214" si="132">+SUM(T210:T213)</f>
        <v>105.26850154606132</v>
      </c>
      <c r="U214" s="212">
        <f t="shared" si="132"/>
        <v>97.319691425455915</v>
      </c>
      <c r="V214" s="212">
        <f t="shared" si="132"/>
        <v>178.49019380485078</v>
      </c>
      <c r="W214" s="212">
        <f t="shared" si="132"/>
        <v>261.05682118424534</v>
      </c>
      <c r="X214" s="212">
        <f t="shared" si="132"/>
        <v>276.40261523030665</v>
      </c>
      <c r="Y214" s="212">
        <f t="shared" si="132"/>
        <v>291.74840927636819</v>
      </c>
    </row>
    <row r="215" spans="1:27" x14ac:dyDescent="0.25">
      <c r="A215" s="1">
        <f t="shared" si="118"/>
        <v>209</v>
      </c>
      <c r="B215" s="39" t="s">
        <v>78</v>
      </c>
      <c r="C215" s="67">
        <f>+IF(Y7&lt;$C$7,0,1/(1+$G$5)^(Y7+1-$C$7))</f>
        <v>0.51315811823070645</v>
      </c>
      <c r="D215" s="216">
        <f t="shared" ref="D215:Y215" si="133">+IF(D7&lt;$C$7,0,1/(1+$G$5)^(D7-$C$7))</f>
        <v>0</v>
      </c>
      <c r="E215" s="216">
        <f t="shared" si="133"/>
        <v>0</v>
      </c>
      <c r="F215" s="216">
        <f t="shared" si="133"/>
        <v>0</v>
      </c>
      <c r="G215" s="216">
        <f t="shared" si="133"/>
        <v>0</v>
      </c>
      <c r="H215" s="216">
        <f t="shared" si="133"/>
        <v>0</v>
      </c>
      <c r="I215" s="216">
        <f t="shared" si="133"/>
        <v>0</v>
      </c>
      <c r="J215" s="217"/>
      <c r="K215" s="217"/>
      <c r="L215" s="217"/>
      <c r="M215" s="217"/>
      <c r="N215" s="216">
        <f t="shared" si="133"/>
        <v>0</v>
      </c>
      <c r="O215" s="217"/>
      <c r="P215" s="217"/>
      <c r="Q215" s="217"/>
      <c r="R215" s="217"/>
      <c r="S215" s="216">
        <f t="shared" si="133"/>
        <v>1</v>
      </c>
      <c r="T215" s="216">
        <f t="shared" si="133"/>
        <v>0.90909090909090906</v>
      </c>
      <c r="U215" s="216">
        <f t="shared" si="133"/>
        <v>0.82644628099173545</v>
      </c>
      <c r="V215" s="216">
        <f t="shared" si="133"/>
        <v>0.75131480090157754</v>
      </c>
      <c r="W215" s="216">
        <f t="shared" si="133"/>
        <v>0.68301345536507052</v>
      </c>
      <c r="X215" s="216">
        <f t="shared" si="133"/>
        <v>0.62092132305915493</v>
      </c>
      <c r="Y215" s="216">
        <f t="shared" si="133"/>
        <v>0.56447393005377722</v>
      </c>
    </row>
    <row r="216" spans="1:27" s="110" customFormat="1" x14ac:dyDescent="0.25">
      <c r="A216" s="1">
        <f t="shared" si="118"/>
        <v>210</v>
      </c>
      <c r="B216" s="84" t="s">
        <v>79</v>
      </c>
      <c r="C216" s="121">
        <f>+C214*C215+SUM(D216:Y216)</f>
        <v>3052.3212805629919</v>
      </c>
      <c r="D216" s="218">
        <f>+D214*D215</f>
        <v>0</v>
      </c>
      <c r="E216" s="218">
        <f t="shared" ref="E216:Y216" si="134">+E214*E215</f>
        <v>0</v>
      </c>
      <c r="F216" s="218">
        <f t="shared" si="134"/>
        <v>0</v>
      </c>
      <c r="G216" s="218">
        <f t="shared" si="134"/>
        <v>0</v>
      </c>
      <c r="H216" s="218">
        <f t="shared" si="134"/>
        <v>0</v>
      </c>
      <c r="I216" s="218">
        <f t="shared" si="134"/>
        <v>0</v>
      </c>
      <c r="J216" s="219"/>
      <c r="K216" s="219"/>
      <c r="L216" s="219"/>
      <c r="M216" s="219"/>
      <c r="N216" s="218">
        <f t="shared" si="134"/>
        <v>0</v>
      </c>
      <c r="O216" s="219"/>
      <c r="P216" s="219"/>
      <c r="Q216" s="219"/>
      <c r="R216" s="219"/>
      <c r="S216" s="218">
        <f t="shared" si="134"/>
        <v>473.76714500000003</v>
      </c>
      <c r="T216" s="218">
        <f t="shared" si="134"/>
        <v>95.698637769146643</v>
      </c>
      <c r="U216" s="218">
        <f t="shared" si="134"/>
        <v>80.429497045831326</v>
      </c>
      <c r="V216" s="218">
        <f t="shared" si="134"/>
        <v>134.10232442137544</v>
      </c>
      <c r="W216" s="218">
        <f t="shared" si="134"/>
        <v>178.30532148367274</v>
      </c>
      <c r="X216" s="218">
        <f t="shared" si="134"/>
        <v>171.62427754581253</v>
      </c>
      <c r="Y216" s="218">
        <f t="shared" si="134"/>
        <v>164.68437117116943</v>
      </c>
      <c r="Z216" s="109"/>
      <c r="AA216" s="109"/>
    </row>
    <row r="217" spans="1:27" ht="15.75" thickBot="1" x14ac:dyDescent="0.3">
      <c r="A217" s="1">
        <f t="shared" si="118"/>
        <v>211</v>
      </c>
      <c r="B217" s="39" t="s">
        <v>98</v>
      </c>
      <c r="C217" s="220">
        <f>+SUM(C216:AV216)</f>
        <v>4350.9328549999991</v>
      </c>
      <c r="D217" s="41"/>
      <c r="E217" s="41"/>
      <c r="F217" s="41"/>
      <c r="G217" s="41"/>
      <c r="H217" s="41"/>
      <c r="I217" s="41"/>
      <c r="J217" s="42"/>
      <c r="K217" s="42"/>
      <c r="L217" s="42"/>
      <c r="M217" s="42"/>
      <c r="N217" s="41"/>
      <c r="O217" s="42"/>
      <c r="P217" s="42"/>
      <c r="Q217" s="42"/>
      <c r="R217" s="42"/>
      <c r="S217" s="41"/>
      <c r="T217" s="41"/>
      <c r="U217" s="41"/>
      <c r="V217" s="41"/>
      <c r="W217" s="41"/>
      <c r="X217" s="41"/>
      <c r="Y217" s="41"/>
    </row>
    <row r="218" spans="1:27" x14ac:dyDescent="0.25">
      <c r="A218" s="1">
        <f t="shared" si="118"/>
        <v>212</v>
      </c>
      <c r="B218" s="39" t="s">
        <v>114</v>
      </c>
      <c r="C218" s="220">
        <f>+VLOOKUP(B218,$B$7:$AA$216,$C$7-1998,0)</f>
        <v>3406.1000000000004</v>
      </c>
      <c r="D218" s="41"/>
      <c r="E218" s="221" t="s">
        <v>148</v>
      </c>
      <c r="F218" s="222">
        <f>+C221/M5</f>
        <v>9.9999999999999893</v>
      </c>
      <c r="G218" s="41"/>
      <c r="H218" s="41"/>
      <c r="I218" s="41"/>
      <c r="J218" s="42"/>
      <c r="K218" s="42"/>
      <c r="L218" s="42"/>
      <c r="M218" s="42"/>
      <c r="N218" s="41"/>
      <c r="O218" s="42"/>
      <c r="P218" s="42"/>
      <c r="Q218" s="42"/>
      <c r="R218" s="42"/>
      <c r="S218" s="41"/>
      <c r="T218" s="41"/>
      <c r="U218" s="41"/>
      <c r="V218" s="41"/>
      <c r="W218" s="41"/>
      <c r="X218" s="41"/>
      <c r="Y218" s="41"/>
    </row>
    <row r="219" spans="1:27" x14ac:dyDescent="0.25">
      <c r="A219" s="1">
        <f t="shared" si="118"/>
        <v>213</v>
      </c>
      <c r="B219" s="39" t="s">
        <v>43</v>
      </c>
      <c r="C219" s="220">
        <f>+VLOOKUP(B219,$B$7:$AA$216,$C$7-1998,0)</f>
        <v>1218.3671449999999</v>
      </c>
      <c r="D219" s="41"/>
      <c r="E219" s="223" t="s">
        <v>13</v>
      </c>
      <c r="F219" s="224">
        <f>+VLOOKUP($C$2,[1]Dashboard!$B:$C,2,0)</f>
        <v>5.23</v>
      </c>
      <c r="G219" s="41"/>
      <c r="H219" s="41"/>
      <c r="I219" s="41"/>
      <c r="J219" s="42"/>
      <c r="K219" s="42"/>
      <c r="L219" s="42"/>
      <c r="M219" s="42"/>
      <c r="N219" s="41"/>
      <c r="O219" s="42"/>
      <c r="P219" s="42"/>
      <c r="Q219" s="42"/>
      <c r="R219" s="42"/>
      <c r="S219" s="41"/>
      <c r="T219" s="41"/>
      <c r="U219" s="41"/>
      <c r="V219" s="41"/>
      <c r="W219" s="41"/>
      <c r="X219" s="41"/>
      <c r="Y219" s="41"/>
    </row>
    <row r="220" spans="1:27" ht="15.75" thickBot="1" x14ac:dyDescent="0.3">
      <c r="A220" s="1">
        <f t="shared" si="118"/>
        <v>214</v>
      </c>
      <c r="B220" s="39" t="s">
        <v>119</v>
      </c>
      <c r="C220" s="220">
        <f>+VLOOKUP(B220,$B$7:$AA$216,$C$7-1998,0)</f>
        <v>1245</v>
      </c>
      <c r="D220" s="41"/>
      <c r="E220" s="225" t="s">
        <v>19</v>
      </c>
      <c r="F220" s="226">
        <f>+F218/F219-1</f>
        <v>0.91204588910133633</v>
      </c>
      <c r="G220" s="41"/>
      <c r="H220" s="41"/>
      <c r="I220" s="41"/>
      <c r="J220" s="42"/>
      <c r="K220" s="42"/>
      <c r="L220" s="42"/>
      <c r="M220" s="42"/>
      <c r="N220" s="41"/>
      <c r="O220" s="42"/>
      <c r="P220" s="42"/>
      <c r="Q220" s="42"/>
      <c r="R220" s="42"/>
      <c r="S220" s="41"/>
      <c r="T220" s="41"/>
      <c r="U220" s="41"/>
      <c r="V220" s="41"/>
      <c r="W220" s="41"/>
      <c r="X220" s="41"/>
      <c r="Y220" s="41"/>
    </row>
    <row r="221" spans="1:27" ht="15.75" thickBot="1" x14ac:dyDescent="0.3">
      <c r="A221" s="1">
        <f t="shared" si="118"/>
        <v>215</v>
      </c>
      <c r="B221" s="39" t="s">
        <v>16</v>
      </c>
      <c r="C221" s="220">
        <f>+C217-C218+C219-C220</f>
        <v>918.19999999999891</v>
      </c>
      <c r="D221" s="41"/>
      <c r="E221" s="5"/>
      <c r="F221" s="22"/>
      <c r="G221" s="41"/>
      <c r="H221" s="41"/>
      <c r="I221" s="41"/>
      <c r="J221" s="42"/>
      <c r="K221" s="42"/>
      <c r="L221" s="42"/>
      <c r="M221" s="42"/>
      <c r="N221" s="41"/>
      <c r="O221" s="42"/>
      <c r="P221" s="42"/>
      <c r="Q221" s="42"/>
      <c r="R221" s="42"/>
      <c r="S221" s="41"/>
      <c r="T221" s="41"/>
      <c r="U221" s="41"/>
      <c r="V221" s="41"/>
      <c r="W221" s="41"/>
      <c r="X221" s="41"/>
      <c r="Y221" s="41"/>
    </row>
    <row r="222" spans="1:27" ht="21.75" thickBot="1" x14ac:dyDescent="0.3">
      <c r="A222" s="1">
        <f t="shared" si="118"/>
        <v>216</v>
      </c>
      <c r="B222" s="2" t="s">
        <v>166</v>
      </c>
      <c r="C222" s="3"/>
      <c r="D222" s="3"/>
      <c r="E222" s="3"/>
      <c r="F222" s="3"/>
      <c r="G222" s="3"/>
      <c r="H222" s="3"/>
      <c r="I222" s="3"/>
      <c r="J222" s="64"/>
      <c r="K222" s="64"/>
      <c r="L222" s="64"/>
      <c r="M222" s="64"/>
      <c r="N222" s="3"/>
      <c r="O222" s="64"/>
      <c r="P222" s="64"/>
      <c r="Q222" s="64"/>
      <c r="R222" s="64"/>
      <c r="S222" s="3"/>
      <c r="T222" s="3"/>
      <c r="U222" s="3"/>
      <c r="V222" s="3"/>
      <c r="W222" s="3"/>
      <c r="X222" s="3"/>
      <c r="Y222" s="4"/>
    </row>
    <row r="223" spans="1:27" x14ac:dyDescent="0.25">
      <c r="A223" s="1">
        <f t="shared" si="118"/>
        <v>217</v>
      </c>
      <c r="B223" s="227" t="s">
        <v>82</v>
      </c>
      <c r="C223" s="228" t="s">
        <v>167</v>
      </c>
      <c r="D223" s="51">
        <f t="shared" ref="D223:S225" si="135">+VLOOKUP($B223,$B$7:$Y$221,D$7-1997,0)</f>
        <v>1439.6512500000001</v>
      </c>
      <c r="E223" s="51">
        <f t="shared" si="135"/>
        <v>373.12124999999997</v>
      </c>
      <c r="F223" s="51">
        <f t="shared" si="135"/>
        <v>373.12124999999997</v>
      </c>
      <c r="G223" s="51">
        <f t="shared" si="135"/>
        <v>373.12124999999997</v>
      </c>
      <c r="H223" s="51">
        <f t="shared" si="135"/>
        <v>373.12124999999997</v>
      </c>
      <c r="I223" s="51">
        <f t="shared" si="135"/>
        <v>1492.4849999999999</v>
      </c>
      <c r="J223" s="42" t="e">
        <f t="shared" si="135"/>
        <v>#VALUE!</v>
      </c>
      <c r="K223" s="42" t="e">
        <f t="shared" si="135"/>
        <v>#VALUE!</v>
      </c>
      <c r="L223" s="42" t="e">
        <f t="shared" si="135"/>
        <v>#VALUE!</v>
      </c>
      <c r="M223" s="42" t="e">
        <f t="shared" si="135"/>
        <v>#VALUE!</v>
      </c>
      <c r="N223" s="51">
        <f t="shared" si="135"/>
        <v>1492.4849999999999</v>
      </c>
      <c r="O223" s="42" t="e">
        <f t="shared" si="135"/>
        <v>#VALUE!</v>
      </c>
      <c r="P223" s="42" t="e">
        <f t="shared" si="135"/>
        <v>#VALUE!</v>
      </c>
      <c r="Q223" s="42" t="e">
        <f t="shared" si="135"/>
        <v>#VALUE!</v>
      </c>
      <c r="R223" s="42" t="e">
        <f t="shared" si="135"/>
        <v>#VALUE!</v>
      </c>
      <c r="S223" s="51">
        <f t="shared" si="135"/>
        <v>1285.2562499999999</v>
      </c>
      <c r="T223" s="51">
        <f t="shared" ref="T223:Y225" si="136">+VLOOKUP($B223,$B$7:$Y$221,T$7-1997,0)</f>
        <v>1257.8508333333332</v>
      </c>
      <c r="U223" s="51">
        <f t="shared" si="136"/>
        <v>1335.2916666666667</v>
      </c>
      <c r="V223" s="51">
        <f t="shared" si="136"/>
        <v>1414.375</v>
      </c>
      <c r="W223" s="51">
        <f t="shared" si="136"/>
        <v>1414.375</v>
      </c>
      <c r="X223" s="51">
        <f t="shared" si="136"/>
        <v>1414.375</v>
      </c>
      <c r="Y223" s="51" t="e">
        <f t="shared" si="136"/>
        <v>#REF!</v>
      </c>
      <c r="Z223"/>
      <c r="AA223"/>
    </row>
    <row r="224" spans="1:27" x14ac:dyDescent="0.25">
      <c r="A224" s="1">
        <f t="shared" si="118"/>
        <v>218</v>
      </c>
      <c r="B224" s="227" t="s">
        <v>14</v>
      </c>
      <c r="C224" s="228" t="s">
        <v>168</v>
      </c>
      <c r="D224" s="120" t="str">
        <f t="shared" si="135"/>
        <v/>
      </c>
      <c r="E224" s="120" t="str">
        <f t="shared" si="135"/>
        <v/>
      </c>
      <c r="F224" s="120" t="str">
        <f t="shared" si="135"/>
        <v/>
      </c>
      <c r="G224" s="120" t="str">
        <f t="shared" si="135"/>
        <v/>
      </c>
      <c r="H224" s="120">
        <f t="shared" si="135"/>
        <v>0</v>
      </c>
      <c r="I224" s="120">
        <f t="shared" si="135"/>
        <v>5.0573170712194186E-2</v>
      </c>
      <c r="J224" s="45" t="e">
        <f t="shared" si="135"/>
        <v>#VALUE!</v>
      </c>
      <c r="K224" s="45" t="e">
        <f t="shared" si="135"/>
        <v>#VALUE!</v>
      </c>
      <c r="L224" s="45" t="e">
        <f t="shared" si="135"/>
        <v>#VALUE!</v>
      </c>
      <c r="M224" s="45" t="e">
        <f t="shared" si="135"/>
        <v>#VALUE!</v>
      </c>
      <c r="N224" s="120">
        <f t="shared" si="135"/>
        <v>5.0573170712194186E-2</v>
      </c>
      <c r="O224" s="45" t="e">
        <f t="shared" si="135"/>
        <v>#VALUE!</v>
      </c>
      <c r="P224" s="45" t="e">
        <f t="shared" si="135"/>
        <v>#VALUE!</v>
      </c>
      <c r="Q224" s="45" t="e">
        <f t="shared" si="135"/>
        <v>#VALUE!</v>
      </c>
      <c r="R224" s="45" t="e">
        <f t="shared" si="135"/>
        <v>#VALUE!</v>
      </c>
      <c r="S224" s="120">
        <f t="shared" si="135"/>
        <v>2.5487278651684393E-2</v>
      </c>
      <c r="T224" s="120">
        <f t="shared" si="136"/>
        <v>2.3985622179331801E-2</v>
      </c>
      <c r="U224" s="120">
        <f t="shared" si="136"/>
        <v>3.6900871092514657E-2</v>
      </c>
      <c r="V224" s="120">
        <f t="shared" si="136"/>
        <v>4.9832877472644241E-2</v>
      </c>
      <c r="W224" s="120">
        <f t="shared" si="136"/>
        <v>5.187581297366603E-2</v>
      </c>
      <c r="X224" s="120">
        <f t="shared" si="136"/>
        <v>5.3886535679023684E-2</v>
      </c>
      <c r="Y224" s="120" t="e">
        <f t="shared" si="136"/>
        <v>#REF!</v>
      </c>
      <c r="Z224"/>
      <c r="AA224"/>
    </row>
    <row r="225" spans="1:27" x14ac:dyDescent="0.25">
      <c r="A225" s="1">
        <f t="shared" si="118"/>
        <v>219</v>
      </c>
      <c r="B225" s="227" t="s">
        <v>20</v>
      </c>
      <c r="C225" s="228" t="s">
        <v>169</v>
      </c>
      <c r="D225" s="120" t="str">
        <f t="shared" si="135"/>
        <v/>
      </c>
      <c r="E225" s="120" t="str">
        <f t="shared" si="135"/>
        <v/>
      </c>
      <c r="F225" s="120" t="str">
        <f t="shared" si="135"/>
        <v/>
      </c>
      <c r="G225" s="120" t="str">
        <f t="shared" si="135"/>
        <v/>
      </c>
      <c r="H225" s="120" t="e">
        <f t="shared" si="135"/>
        <v>#N/A</v>
      </c>
      <c r="I225" s="120" t="e">
        <f t="shared" si="135"/>
        <v>#N/A</v>
      </c>
      <c r="J225" s="45" t="e">
        <f t="shared" si="135"/>
        <v>#VALUE!</v>
      </c>
      <c r="K225" s="45" t="e">
        <f t="shared" si="135"/>
        <v>#VALUE!</v>
      </c>
      <c r="L225" s="45" t="e">
        <f t="shared" si="135"/>
        <v>#VALUE!</v>
      </c>
      <c r="M225" s="45" t="e">
        <f t="shared" si="135"/>
        <v>#VALUE!</v>
      </c>
      <c r="N225" s="120" t="e">
        <f t="shared" si="135"/>
        <v>#N/A</v>
      </c>
      <c r="O225" s="45" t="e">
        <f t="shared" si="135"/>
        <v>#VALUE!</v>
      </c>
      <c r="P225" s="45" t="e">
        <f t="shared" si="135"/>
        <v>#VALUE!</v>
      </c>
      <c r="Q225" s="45" t="e">
        <f t="shared" si="135"/>
        <v>#VALUE!</v>
      </c>
      <c r="R225" s="45" t="e">
        <f t="shared" si="135"/>
        <v>#VALUE!</v>
      </c>
      <c r="S225" s="120" t="e">
        <f t="shared" si="135"/>
        <v>#N/A</v>
      </c>
      <c r="T225" s="120" t="e">
        <f t="shared" si="136"/>
        <v>#N/A</v>
      </c>
      <c r="U225" s="120" t="e">
        <f t="shared" si="136"/>
        <v>#N/A</v>
      </c>
      <c r="V225" s="120" t="e">
        <f t="shared" si="136"/>
        <v>#N/A</v>
      </c>
      <c r="W225" s="120" t="e">
        <f t="shared" si="136"/>
        <v>#N/A</v>
      </c>
      <c r="X225" s="120" t="e">
        <f t="shared" si="136"/>
        <v>#N/A</v>
      </c>
      <c r="Y225" s="120" t="e">
        <f t="shared" si="136"/>
        <v>#REF!</v>
      </c>
      <c r="Z225"/>
      <c r="AA225"/>
    </row>
    <row r="226" spans="1:27" x14ac:dyDescent="0.25">
      <c r="A226" s="1">
        <f t="shared" si="118"/>
        <v>220</v>
      </c>
      <c r="B226" s="5"/>
      <c r="C226" s="229"/>
      <c r="D226" s="51"/>
      <c r="E226" s="51"/>
      <c r="F226" s="51"/>
      <c r="G226" s="51"/>
      <c r="H226" s="51"/>
      <c r="I226" s="51"/>
      <c r="J226" s="42"/>
      <c r="K226" s="42"/>
      <c r="L226" s="42"/>
      <c r="M226" s="42"/>
      <c r="N226" s="51"/>
      <c r="O226" s="42"/>
      <c r="P226" s="42"/>
      <c r="Q226" s="42"/>
      <c r="R226" s="42"/>
      <c r="S226" s="51"/>
      <c r="T226" s="51"/>
      <c r="U226" s="51"/>
      <c r="V226" s="51"/>
      <c r="W226" s="51"/>
      <c r="X226" s="51"/>
      <c r="Y226" s="51"/>
      <c r="Z226"/>
      <c r="AA226"/>
    </row>
    <row r="227" spans="1:27" x14ac:dyDescent="0.25">
      <c r="A227" s="1">
        <f t="shared" si="118"/>
        <v>221</v>
      </c>
      <c r="B227" s="5"/>
      <c r="C227" s="229"/>
      <c r="D227" s="51"/>
      <c r="E227" s="51"/>
      <c r="F227" s="51"/>
      <c r="G227" s="51"/>
      <c r="H227" s="51"/>
      <c r="I227" s="51"/>
      <c r="J227" s="42"/>
      <c r="K227" s="42"/>
      <c r="L227" s="42"/>
      <c r="M227" s="42"/>
      <c r="N227" s="51"/>
      <c r="O227" s="42"/>
      <c r="P227" s="42"/>
      <c r="Q227" s="42"/>
      <c r="R227" s="42"/>
      <c r="S227" s="51"/>
      <c r="T227" s="51"/>
      <c r="U227" s="51"/>
      <c r="V227" s="51"/>
      <c r="W227" s="51"/>
      <c r="X227" s="51"/>
      <c r="Y227" s="51"/>
      <c r="Z227"/>
      <c r="AA227"/>
    </row>
    <row r="228" spans="1:27" x14ac:dyDescent="0.25">
      <c r="A228" s="1">
        <f t="shared" si="118"/>
        <v>222</v>
      </c>
      <c r="B228" s="5"/>
      <c r="C228" s="229"/>
      <c r="D228" s="51"/>
      <c r="E228" s="51"/>
      <c r="F228" s="51"/>
      <c r="G228" s="51"/>
      <c r="H228" s="51"/>
      <c r="I228" s="51"/>
      <c r="J228" s="42"/>
      <c r="K228" s="42"/>
      <c r="L228" s="42"/>
      <c r="M228" s="42"/>
      <c r="N228" s="51"/>
      <c r="O228" s="42"/>
      <c r="P228" s="42"/>
      <c r="Q228" s="42"/>
      <c r="R228" s="42"/>
      <c r="S228" s="51"/>
      <c r="T228" s="51"/>
      <c r="U228" s="51"/>
      <c r="V228" s="51"/>
      <c r="W228" s="51"/>
      <c r="X228" s="51"/>
      <c r="Y228" s="51"/>
      <c r="Z228"/>
      <c r="AA228"/>
    </row>
    <row r="229" spans="1:27" x14ac:dyDescent="0.25">
      <c r="A229" s="1">
        <f t="shared" si="118"/>
        <v>223</v>
      </c>
      <c r="B229" s="5"/>
      <c r="C229" s="229"/>
      <c r="D229" s="51"/>
      <c r="E229" s="51"/>
      <c r="F229" s="51"/>
      <c r="G229" s="51"/>
      <c r="H229" s="51"/>
      <c r="I229" s="51"/>
      <c r="J229" s="42"/>
      <c r="K229" s="42"/>
      <c r="L229" s="42"/>
      <c r="M229" s="42"/>
      <c r="N229" s="51"/>
      <c r="O229" s="42"/>
      <c r="P229" s="42"/>
      <c r="Q229" s="42"/>
      <c r="R229" s="42"/>
      <c r="S229" s="51"/>
      <c r="T229" s="51"/>
      <c r="U229" s="51"/>
      <c r="V229" s="51"/>
      <c r="W229" s="51"/>
      <c r="X229" s="51"/>
      <c r="Y229" s="51"/>
      <c r="Z229"/>
      <c r="AA229"/>
    </row>
    <row r="230" spans="1:27" x14ac:dyDescent="0.25">
      <c r="A230" s="1">
        <f t="shared" si="118"/>
        <v>224</v>
      </c>
      <c r="B230" s="5"/>
      <c r="C230" s="229"/>
      <c r="D230" s="51"/>
      <c r="E230" s="51"/>
      <c r="F230" s="51"/>
      <c r="G230" s="51"/>
      <c r="H230" s="51"/>
      <c r="I230" s="51"/>
      <c r="J230" s="42"/>
      <c r="K230" s="42"/>
      <c r="L230" s="42"/>
      <c r="M230" s="42"/>
      <c r="N230" s="51"/>
      <c r="O230" s="42"/>
      <c r="P230" s="42"/>
      <c r="Q230" s="42"/>
      <c r="R230" s="42"/>
      <c r="S230" s="51"/>
      <c r="T230" s="51"/>
      <c r="U230" s="51"/>
      <c r="V230" s="51"/>
      <c r="W230" s="51"/>
      <c r="X230" s="51"/>
      <c r="Y230" s="51"/>
      <c r="Z230"/>
      <c r="AA230"/>
    </row>
    <row r="231" spans="1:27" x14ac:dyDescent="0.25">
      <c r="A231" s="1">
        <f t="shared" si="118"/>
        <v>225</v>
      </c>
      <c r="B231" s="5"/>
      <c r="C231" s="229"/>
      <c r="D231" s="51"/>
      <c r="E231" s="51"/>
      <c r="F231" s="51"/>
      <c r="G231" s="51"/>
      <c r="H231" s="51"/>
      <c r="I231" s="51"/>
      <c r="J231" s="42"/>
      <c r="K231" s="42"/>
      <c r="L231" s="42"/>
      <c r="M231" s="42"/>
      <c r="N231" s="51"/>
      <c r="O231" s="42"/>
      <c r="P231" s="42"/>
      <c r="Q231" s="42"/>
      <c r="R231" s="42"/>
      <c r="S231" s="51"/>
      <c r="T231" s="51"/>
      <c r="U231" s="51"/>
      <c r="V231" s="51"/>
      <c r="W231" s="51"/>
      <c r="X231" s="51"/>
      <c r="Y231" s="51"/>
      <c r="Z231"/>
      <c r="AA231"/>
    </row>
    <row r="232" spans="1:27" x14ac:dyDescent="0.25">
      <c r="A232" s="1">
        <f t="shared" si="118"/>
        <v>226</v>
      </c>
      <c r="B232" s="5"/>
      <c r="C232" s="229"/>
      <c r="D232" s="51"/>
      <c r="E232" s="51"/>
      <c r="F232" s="51"/>
      <c r="G232" s="51"/>
      <c r="H232" s="51"/>
      <c r="I232" s="51"/>
      <c r="J232" s="42"/>
      <c r="K232" s="42"/>
      <c r="L232" s="42"/>
      <c r="M232" s="42"/>
      <c r="N232" s="51"/>
      <c r="O232" s="42"/>
      <c r="P232" s="42"/>
      <c r="Q232" s="42"/>
      <c r="R232" s="42"/>
      <c r="S232" s="51"/>
      <c r="T232" s="51"/>
      <c r="U232" s="51"/>
      <c r="V232" s="51"/>
      <c r="W232" s="51"/>
      <c r="X232" s="51"/>
      <c r="Y232" s="51"/>
      <c r="Z232"/>
      <c r="AA232"/>
    </row>
    <row r="233" spans="1:27" x14ac:dyDescent="0.25">
      <c r="A233" s="1">
        <f t="shared" si="118"/>
        <v>227</v>
      </c>
      <c r="B233" s="5"/>
      <c r="C233" s="229"/>
      <c r="D233" s="51"/>
      <c r="E233" s="51"/>
      <c r="F233" s="51"/>
      <c r="G233" s="51"/>
      <c r="H233" s="51"/>
      <c r="I233" s="51"/>
      <c r="J233" s="42"/>
      <c r="K233" s="42"/>
      <c r="L233" s="42"/>
      <c r="M233" s="42"/>
      <c r="N233" s="51"/>
      <c r="O233" s="42"/>
      <c r="P233" s="42"/>
      <c r="Q233" s="42"/>
      <c r="R233" s="42"/>
      <c r="S233" s="51"/>
      <c r="T233" s="51"/>
      <c r="U233" s="51"/>
      <c r="V233" s="51"/>
      <c r="W233" s="51"/>
      <c r="X233" s="51"/>
      <c r="Y233" s="51"/>
      <c r="Z233"/>
      <c r="AA233"/>
    </row>
    <row r="234" spans="1:27" x14ac:dyDescent="0.25">
      <c r="A234" s="1">
        <f t="shared" si="118"/>
        <v>228</v>
      </c>
      <c r="B234" s="5"/>
      <c r="C234" s="229"/>
      <c r="D234" s="51"/>
      <c r="E234" s="51"/>
      <c r="F234" s="51"/>
      <c r="G234" s="51"/>
      <c r="H234" s="51"/>
      <c r="I234" s="51"/>
      <c r="J234" s="42"/>
      <c r="K234" s="42"/>
      <c r="L234" s="42"/>
      <c r="M234" s="42"/>
      <c r="N234" s="51"/>
      <c r="O234" s="42"/>
      <c r="P234" s="42"/>
      <c r="Q234" s="42"/>
      <c r="R234" s="42"/>
      <c r="S234" s="51"/>
      <c r="T234" s="51"/>
      <c r="U234" s="51"/>
      <c r="V234" s="51"/>
      <c r="W234" s="51"/>
      <c r="X234" s="51"/>
      <c r="Y234" s="51"/>
      <c r="Z234"/>
      <c r="AA234"/>
    </row>
    <row r="235" spans="1:27" x14ac:dyDescent="0.25">
      <c r="A235" s="1">
        <f t="shared" si="118"/>
        <v>229</v>
      </c>
      <c r="B235" s="5"/>
      <c r="C235" s="229"/>
      <c r="D235" s="51"/>
      <c r="E235" s="51"/>
      <c r="F235" s="51"/>
      <c r="G235" s="51"/>
      <c r="H235" s="51"/>
      <c r="I235" s="51"/>
      <c r="J235" s="42"/>
      <c r="K235" s="42"/>
      <c r="L235" s="42"/>
      <c r="M235" s="42"/>
      <c r="N235" s="51"/>
      <c r="O235" s="42"/>
      <c r="P235" s="42"/>
      <c r="Q235" s="42"/>
      <c r="R235" s="42"/>
      <c r="S235" s="51"/>
      <c r="T235" s="51"/>
      <c r="U235" s="51"/>
      <c r="V235" s="51"/>
      <c r="W235" s="51"/>
      <c r="X235" s="51"/>
      <c r="Y235" s="51"/>
      <c r="Z235"/>
      <c r="AA235"/>
    </row>
    <row r="236" spans="1:27" x14ac:dyDescent="0.25">
      <c r="A236" s="1">
        <f t="shared" si="118"/>
        <v>230</v>
      </c>
      <c r="B236" s="5"/>
      <c r="C236" s="229"/>
      <c r="D236" s="51"/>
      <c r="E236" s="51"/>
      <c r="F236" s="51"/>
      <c r="G236" s="51"/>
      <c r="H236" s="51"/>
      <c r="I236" s="51"/>
      <c r="J236" s="42"/>
      <c r="K236" s="42"/>
      <c r="L236" s="42"/>
      <c r="M236" s="42"/>
      <c r="N236" s="51"/>
      <c r="O236" s="42"/>
      <c r="P236" s="42"/>
      <c r="Q236" s="42"/>
      <c r="R236" s="42"/>
      <c r="S236" s="51"/>
      <c r="T236" s="51"/>
      <c r="U236" s="51"/>
      <c r="V236" s="51"/>
      <c r="W236" s="51"/>
      <c r="X236" s="51"/>
      <c r="Y236" s="51"/>
      <c r="Z236"/>
      <c r="AA236"/>
    </row>
    <row r="237" spans="1:27" x14ac:dyDescent="0.25">
      <c r="A237" s="1">
        <f t="shared" si="118"/>
        <v>231</v>
      </c>
      <c r="B237" s="5"/>
      <c r="C237" s="229"/>
      <c r="D237" s="51"/>
      <c r="E237" s="51"/>
      <c r="F237" s="51"/>
      <c r="G237" s="51"/>
      <c r="H237" s="51"/>
      <c r="I237" s="51"/>
      <c r="J237" s="42"/>
      <c r="K237" s="42"/>
      <c r="L237" s="42"/>
      <c r="M237" s="42"/>
      <c r="N237" s="51"/>
      <c r="O237" s="42"/>
      <c r="P237" s="42"/>
      <c r="Q237" s="42"/>
      <c r="R237" s="42"/>
      <c r="S237" s="51"/>
      <c r="T237" s="51"/>
      <c r="U237" s="51"/>
      <c r="V237" s="51"/>
      <c r="W237" s="51"/>
      <c r="X237" s="51"/>
      <c r="Y237" s="51"/>
      <c r="Z237"/>
      <c r="AA237"/>
    </row>
    <row r="238" spans="1:27" x14ac:dyDescent="0.25">
      <c r="A238" s="1">
        <f t="shared" si="118"/>
        <v>232</v>
      </c>
      <c r="B238" s="5"/>
      <c r="C238" s="229"/>
      <c r="D238" s="51"/>
      <c r="E238" s="51"/>
      <c r="F238" s="51"/>
      <c r="G238" s="51"/>
      <c r="H238" s="51"/>
      <c r="I238" s="51"/>
      <c r="J238" s="42"/>
      <c r="K238" s="42"/>
      <c r="L238" s="42"/>
      <c r="M238" s="42"/>
      <c r="N238" s="51"/>
      <c r="O238" s="42"/>
      <c r="P238" s="42"/>
      <c r="Q238" s="42"/>
      <c r="R238" s="42"/>
      <c r="S238" s="51"/>
      <c r="T238" s="51"/>
      <c r="U238" s="51"/>
      <c r="V238" s="51"/>
      <c r="W238" s="51"/>
      <c r="X238" s="51"/>
      <c r="Y238" s="51"/>
      <c r="Z238"/>
      <c r="AA238"/>
    </row>
    <row r="239" spans="1:27" x14ac:dyDescent="0.25">
      <c r="A239" s="1">
        <f t="shared" si="118"/>
        <v>233</v>
      </c>
      <c r="B239" s="5"/>
      <c r="C239" s="229"/>
      <c r="D239" s="51"/>
      <c r="E239" s="51"/>
      <c r="F239" s="51"/>
      <c r="G239" s="51"/>
      <c r="H239" s="51"/>
      <c r="I239" s="51"/>
      <c r="J239" s="42"/>
      <c r="K239" s="42"/>
      <c r="L239" s="42"/>
      <c r="M239" s="42"/>
      <c r="N239" s="51"/>
      <c r="O239" s="42"/>
      <c r="P239" s="42"/>
      <c r="Q239" s="42"/>
      <c r="R239" s="42"/>
      <c r="S239" s="51"/>
      <c r="T239" s="51"/>
      <c r="U239" s="51"/>
      <c r="V239" s="51"/>
      <c r="W239" s="51"/>
      <c r="X239" s="51"/>
      <c r="Y239" s="51"/>
      <c r="Z239"/>
      <c r="AA239"/>
    </row>
    <row r="240" spans="1:27" x14ac:dyDescent="0.25">
      <c r="A240" s="1">
        <f t="shared" si="118"/>
        <v>234</v>
      </c>
      <c r="B240" s="5"/>
      <c r="C240" s="229"/>
      <c r="D240" s="51"/>
      <c r="E240" s="51"/>
      <c r="F240" s="51"/>
      <c r="G240" s="51"/>
      <c r="H240" s="51"/>
      <c r="I240" s="51"/>
      <c r="J240" s="42"/>
      <c r="K240" s="42"/>
      <c r="L240" s="42"/>
      <c r="M240" s="42"/>
      <c r="N240" s="51"/>
      <c r="O240" s="42"/>
      <c r="P240" s="42"/>
      <c r="Q240" s="42"/>
      <c r="R240" s="42"/>
      <c r="S240" s="51"/>
      <c r="T240" s="51"/>
      <c r="U240" s="51"/>
      <c r="V240" s="51"/>
      <c r="W240" s="51"/>
      <c r="X240" s="51"/>
      <c r="Y240" s="51"/>
      <c r="Z240"/>
      <c r="AA240"/>
    </row>
    <row r="241" spans="1:27" x14ac:dyDescent="0.25">
      <c r="A241" s="1">
        <f t="shared" si="118"/>
        <v>235</v>
      </c>
      <c r="B241" s="5"/>
      <c r="C241" s="229"/>
      <c r="D241" s="51"/>
      <c r="E241" s="51"/>
      <c r="F241" s="51"/>
      <c r="G241" s="51"/>
      <c r="H241" s="51"/>
      <c r="I241" s="51"/>
      <c r="J241" s="42"/>
      <c r="K241" s="42"/>
      <c r="L241" s="42"/>
      <c r="M241" s="42"/>
      <c r="N241" s="51"/>
      <c r="O241" s="42"/>
      <c r="P241" s="42"/>
      <c r="Q241" s="42"/>
      <c r="R241" s="42"/>
      <c r="S241" s="51"/>
      <c r="T241" s="51"/>
      <c r="U241" s="51"/>
      <c r="V241" s="51"/>
      <c r="W241" s="51"/>
      <c r="X241" s="51"/>
      <c r="Y241" s="51"/>
      <c r="Z241"/>
      <c r="AA241"/>
    </row>
    <row r="242" spans="1:27" x14ac:dyDescent="0.25">
      <c r="A242" s="1">
        <f t="shared" si="118"/>
        <v>236</v>
      </c>
      <c r="B242" s="5"/>
      <c r="C242" s="229"/>
      <c r="D242" s="51"/>
      <c r="E242" s="51"/>
      <c r="F242" s="51"/>
      <c r="G242" s="51"/>
      <c r="H242" s="51"/>
      <c r="I242" s="51"/>
      <c r="J242" s="42"/>
      <c r="K242" s="42"/>
      <c r="L242" s="42"/>
      <c r="M242" s="42"/>
      <c r="N242" s="51"/>
      <c r="O242" s="42"/>
      <c r="P242" s="42"/>
      <c r="Q242" s="42"/>
      <c r="R242" s="42"/>
      <c r="S242" s="51"/>
      <c r="T242" s="51"/>
      <c r="U242" s="51"/>
      <c r="V242" s="51"/>
      <c r="W242" s="51"/>
      <c r="X242" s="51"/>
      <c r="Y242" s="51"/>
      <c r="Z242"/>
      <c r="AA242"/>
    </row>
    <row r="243" spans="1:27" x14ac:dyDescent="0.25">
      <c r="A243" s="1">
        <f t="shared" si="118"/>
        <v>237</v>
      </c>
      <c r="B243" s="5"/>
      <c r="C243" s="229"/>
      <c r="D243" s="51"/>
      <c r="E243" s="51"/>
      <c r="F243" s="51"/>
      <c r="G243" s="51"/>
      <c r="H243" s="51"/>
      <c r="I243" s="51"/>
      <c r="J243" s="42"/>
      <c r="K243" s="42"/>
      <c r="L243" s="42"/>
      <c r="M243" s="42"/>
      <c r="N243" s="51"/>
      <c r="O243" s="42"/>
      <c r="P243" s="42"/>
      <c r="Q243" s="42"/>
      <c r="R243" s="42"/>
      <c r="S243" s="51"/>
      <c r="T243" s="51"/>
      <c r="U243" s="51"/>
      <c r="V243" s="51"/>
      <c r="W243" s="51"/>
      <c r="X243" s="51"/>
      <c r="Y243" s="51"/>
      <c r="Z243"/>
      <c r="AA243"/>
    </row>
    <row r="244" spans="1:27" x14ac:dyDescent="0.25">
      <c r="A244" s="1">
        <f t="shared" si="118"/>
        <v>238</v>
      </c>
      <c r="B244" s="5"/>
      <c r="C244" s="229"/>
      <c r="D244" s="51"/>
      <c r="E244" s="51"/>
      <c r="F244" s="51"/>
      <c r="G244" s="51"/>
      <c r="H244" s="51"/>
      <c r="I244" s="51"/>
      <c r="J244" s="42"/>
      <c r="K244" s="42"/>
      <c r="L244" s="42"/>
      <c r="M244" s="42"/>
      <c r="N244" s="51"/>
      <c r="O244" s="42"/>
      <c r="P244" s="42"/>
      <c r="Q244" s="42"/>
      <c r="R244" s="42"/>
      <c r="S244" s="51"/>
      <c r="T244" s="51"/>
      <c r="U244" s="51"/>
      <c r="V244" s="51"/>
      <c r="W244" s="51"/>
      <c r="X244" s="51"/>
      <c r="Y244" s="51"/>
      <c r="Z244"/>
      <c r="AA244"/>
    </row>
    <row r="245" spans="1:27" x14ac:dyDescent="0.25">
      <c r="A245" s="1">
        <f t="shared" si="118"/>
        <v>239</v>
      </c>
      <c r="B245" s="5"/>
      <c r="C245" s="229"/>
      <c r="D245" s="51"/>
      <c r="E245" s="51"/>
      <c r="F245" s="51"/>
      <c r="G245" s="51"/>
      <c r="H245" s="51"/>
      <c r="I245" s="51"/>
      <c r="J245" s="42"/>
      <c r="K245" s="42"/>
      <c r="L245" s="42"/>
      <c r="M245" s="42"/>
      <c r="N245" s="51"/>
      <c r="O245" s="42"/>
      <c r="P245" s="42"/>
      <c r="Q245" s="42"/>
      <c r="R245" s="42"/>
      <c r="S245" s="51"/>
      <c r="T245" s="51"/>
      <c r="U245" s="51"/>
      <c r="V245" s="51"/>
      <c r="W245" s="51"/>
      <c r="X245" s="51"/>
      <c r="Y245" s="51"/>
      <c r="Z245"/>
      <c r="AA245"/>
    </row>
    <row r="246" spans="1:27" x14ac:dyDescent="0.25">
      <c r="A246" s="1">
        <f t="shared" si="118"/>
        <v>240</v>
      </c>
      <c r="B246" s="5"/>
      <c r="C246" s="229"/>
      <c r="D246" s="51"/>
      <c r="E246" s="51"/>
      <c r="F246" s="51"/>
      <c r="G246" s="51"/>
      <c r="H246" s="51"/>
      <c r="I246" s="51"/>
      <c r="J246" s="42"/>
      <c r="K246" s="42"/>
      <c r="L246" s="42"/>
      <c r="M246" s="42"/>
      <c r="N246" s="51"/>
      <c r="O246" s="42"/>
      <c r="P246" s="42"/>
      <c r="Q246" s="42"/>
      <c r="R246" s="42"/>
      <c r="S246" s="51"/>
      <c r="T246" s="51"/>
      <c r="U246" s="51"/>
      <c r="V246" s="51"/>
      <c r="W246" s="51"/>
      <c r="X246" s="51"/>
      <c r="Y246" s="51"/>
      <c r="Z246"/>
      <c r="AA246"/>
    </row>
    <row r="247" spans="1:27" x14ac:dyDescent="0.25">
      <c r="A247" s="1">
        <f t="shared" si="118"/>
        <v>241</v>
      </c>
      <c r="B247" s="5"/>
      <c r="C247" s="229"/>
      <c r="D247" s="41"/>
      <c r="E247" s="41"/>
      <c r="F247" s="41"/>
      <c r="G247" s="41"/>
      <c r="H247" s="41"/>
      <c r="I247" s="41"/>
      <c r="J247" s="42"/>
      <c r="K247" s="42"/>
      <c r="L247" s="42"/>
      <c r="M247" s="42"/>
      <c r="N247" s="41"/>
      <c r="O247" s="42"/>
      <c r="P247" s="42"/>
      <c r="Q247" s="42"/>
      <c r="R247" s="42"/>
      <c r="S247" s="41"/>
      <c r="T247" s="41"/>
      <c r="U247" s="41"/>
      <c r="V247" s="41"/>
      <c r="W247" s="41"/>
      <c r="X247" s="41"/>
      <c r="Y247" s="41"/>
      <c r="Z247"/>
      <c r="AA247"/>
    </row>
    <row r="248" spans="1:27" x14ac:dyDescent="0.25">
      <c r="A248" s="1">
        <f t="shared" si="118"/>
        <v>242</v>
      </c>
      <c r="B248" s="5" t="s">
        <v>170</v>
      </c>
      <c r="C248" s="229"/>
      <c r="D248" s="22" t="e">
        <f t="shared" ref="D248:R248" si="137">-D213/D97</f>
        <v>#DIV/0!</v>
      </c>
      <c r="E248" s="22">
        <f t="shared" si="137"/>
        <v>0.87568124907939315</v>
      </c>
      <c r="F248" s="22">
        <f t="shared" si="137"/>
        <v>0.31092344812458872</v>
      </c>
      <c r="G248" s="22">
        <f t="shared" si="137"/>
        <v>0.14967584327727146</v>
      </c>
      <c r="H248" s="22">
        <f t="shared" si="137"/>
        <v>2.3536421868017281E-2</v>
      </c>
      <c r="I248" s="22">
        <f t="shared" si="137"/>
        <v>1.067983463481856E-2</v>
      </c>
      <c r="J248" s="45">
        <f t="shared" si="137"/>
        <v>0</v>
      </c>
      <c r="K248" s="45">
        <f t="shared" si="137"/>
        <v>0</v>
      </c>
      <c r="L248" s="45">
        <f t="shared" si="137"/>
        <v>0</v>
      </c>
      <c r="M248" s="45">
        <f t="shared" si="137"/>
        <v>0</v>
      </c>
      <c r="N248" s="22">
        <f t="shared" si="137"/>
        <v>0</v>
      </c>
      <c r="O248" s="45">
        <f t="shared" si="137"/>
        <v>0</v>
      </c>
      <c r="P248" s="45">
        <f t="shared" si="137"/>
        <v>0</v>
      </c>
      <c r="Q248" s="45">
        <f t="shared" si="137"/>
        <v>0</v>
      </c>
      <c r="R248" s="45">
        <f t="shared" si="137"/>
        <v>0</v>
      </c>
      <c r="S248" s="41"/>
      <c r="T248" s="41"/>
      <c r="U248" s="41"/>
      <c r="V248" s="41"/>
      <c r="W248" s="41"/>
      <c r="X248" s="41"/>
      <c r="Y248" s="41"/>
      <c r="Z248"/>
      <c r="AA248"/>
    </row>
    <row r="249" spans="1:27" x14ac:dyDescent="0.25">
      <c r="A249" s="1">
        <f t="shared" si="118"/>
        <v>243</v>
      </c>
      <c r="D249" s="51"/>
      <c r="E249" s="51"/>
      <c r="F249" s="51"/>
      <c r="G249" s="51"/>
      <c r="H249" s="51"/>
      <c r="I249" s="51"/>
      <c r="J249" s="42"/>
      <c r="K249" s="42"/>
      <c r="L249" s="42"/>
      <c r="M249" s="42"/>
      <c r="N249" s="51"/>
      <c r="O249" s="42"/>
      <c r="P249" s="42"/>
      <c r="Q249" s="42"/>
      <c r="R249" s="42"/>
      <c r="S249" s="51"/>
      <c r="T249" s="51"/>
      <c r="U249" s="51"/>
      <c r="V249" s="51"/>
      <c r="W249" s="51"/>
      <c r="X249" s="51"/>
      <c r="Y249" s="51"/>
      <c r="Z249"/>
      <c r="AA249"/>
    </row>
    <row r="250" spans="1:27" x14ac:dyDescent="0.25">
      <c r="A250" s="1">
        <f t="shared" si="118"/>
        <v>244</v>
      </c>
      <c r="D250" s="51"/>
      <c r="E250" s="51"/>
      <c r="F250" s="51"/>
      <c r="G250" s="51"/>
      <c r="H250" s="51"/>
      <c r="I250" s="51"/>
      <c r="J250" s="42"/>
      <c r="K250" s="42"/>
      <c r="L250" s="42"/>
      <c r="M250" s="42"/>
      <c r="N250" s="51"/>
      <c r="O250" s="42"/>
      <c r="P250" s="42"/>
      <c r="Q250" s="42"/>
      <c r="R250" s="42"/>
      <c r="S250" s="51"/>
      <c r="T250" s="51"/>
      <c r="U250" s="51"/>
      <c r="V250" s="51"/>
      <c r="W250" s="51"/>
      <c r="X250" s="51"/>
      <c r="Y250" s="51"/>
      <c r="Z250"/>
      <c r="AA250"/>
    </row>
    <row r="251" spans="1:27" x14ac:dyDescent="0.25">
      <c r="A251" s="1">
        <f t="shared" si="118"/>
        <v>245</v>
      </c>
      <c r="D251" s="51"/>
      <c r="E251" s="51"/>
      <c r="F251" s="51"/>
      <c r="G251" s="51"/>
      <c r="H251" s="51"/>
      <c r="I251" s="51"/>
      <c r="J251" s="42"/>
      <c r="K251" s="42"/>
      <c r="L251" s="42"/>
      <c r="M251" s="42"/>
      <c r="N251" s="51"/>
      <c r="O251" s="42"/>
      <c r="P251" s="42"/>
      <c r="Q251" s="42"/>
      <c r="R251" s="42"/>
      <c r="S251" s="51"/>
      <c r="T251" s="51"/>
      <c r="U251" s="51"/>
      <c r="V251" s="51"/>
      <c r="W251" s="51"/>
      <c r="X251" s="51"/>
      <c r="Y251" s="51"/>
      <c r="Z251"/>
      <c r="AA251"/>
    </row>
    <row r="252" spans="1:27" x14ac:dyDescent="0.25">
      <c r="A252" s="1">
        <f t="shared" si="118"/>
        <v>246</v>
      </c>
      <c r="D252" s="51"/>
      <c r="E252" s="51"/>
      <c r="F252" s="51"/>
      <c r="G252" s="51"/>
      <c r="H252" s="51"/>
      <c r="I252" s="51"/>
      <c r="J252" s="42"/>
      <c r="K252" s="42"/>
      <c r="L252" s="42"/>
      <c r="M252" s="42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/>
      <c r="AA252"/>
    </row>
    <row r="253" spans="1:27" x14ac:dyDescent="0.25">
      <c r="A253" s="1">
        <f t="shared" si="118"/>
        <v>247</v>
      </c>
      <c r="D253" s="51"/>
      <c r="E253" s="51"/>
      <c r="F253" s="51"/>
      <c r="G253" s="51"/>
      <c r="H253" s="51"/>
      <c r="I253" s="51"/>
      <c r="J253" s="42"/>
      <c r="K253" s="42"/>
      <c r="L253" s="42"/>
      <c r="M253" s="42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/>
      <c r="AA253"/>
    </row>
    <row r="254" spans="1:27" x14ac:dyDescent="0.25">
      <c r="A254" s="1">
        <f t="shared" si="118"/>
        <v>248</v>
      </c>
      <c r="D254" s="51"/>
      <c r="E254" s="51"/>
      <c r="F254" s="51"/>
      <c r="G254" s="51"/>
      <c r="H254" s="51"/>
      <c r="I254" s="51"/>
      <c r="J254" s="42"/>
      <c r="K254" s="42"/>
      <c r="L254" s="42"/>
      <c r="M254" s="42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/>
      <c r="AA254"/>
    </row>
    <row r="255" spans="1:27" x14ac:dyDescent="0.25">
      <c r="A255" s="1">
        <f t="shared" si="118"/>
        <v>249</v>
      </c>
      <c r="D255" s="51"/>
      <c r="E255" s="51"/>
      <c r="F255" s="51"/>
      <c r="G255" s="51"/>
      <c r="H255" s="51"/>
      <c r="I255" s="51"/>
      <c r="J255" s="42"/>
      <c r="K255" s="42"/>
      <c r="L255" s="42"/>
      <c r="M255" s="42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/>
      <c r="AA255"/>
    </row>
    <row r="256" spans="1:27" x14ac:dyDescent="0.25">
      <c r="A256" s="1">
        <f t="shared" si="118"/>
        <v>250</v>
      </c>
      <c r="D256" s="51"/>
      <c r="E256" s="51"/>
      <c r="F256" s="51"/>
      <c r="G256" s="51"/>
      <c r="H256" s="51"/>
      <c r="I256" s="51"/>
      <c r="J256" s="42"/>
      <c r="K256" s="42"/>
      <c r="L256" s="42"/>
      <c r="M256" s="42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/>
      <c r="AA256"/>
    </row>
    <row r="257" spans="1:27" x14ac:dyDescent="0.25">
      <c r="A257" s="1">
        <f t="shared" si="118"/>
        <v>251</v>
      </c>
      <c r="D257" s="51"/>
      <c r="E257" s="51"/>
      <c r="F257" s="51"/>
      <c r="G257" s="51"/>
      <c r="H257" s="51"/>
      <c r="I257" s="51"/>
      <c r="J257" s="42"/>
      <c r="K257" s="42"/>
      <c r="L257" s="42"/>
      <c r="M257" s="42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/>
      <c r="AA257"/>
    </row>
    <row r="258" spans="1:27" x14ac:dyDescent="0.25">
      <c r="A258" s="1">
        <f t="shared" si="118"/>
        <v>252</v>
      </c>
      <c r="D258" s="51"/>
      <c r="E258" s="51"/>
      <c r="F258" s="51"/>
      <c r="G258" s="51"/>
      <c r="H258" s="51"/>
      <c r="I258" s="51"/>
      <c r="J258" s="42"/>
      <c r="K258" s="42"/>
      <c r="L258" s="42"/>
      <c r="M258" s="42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/>
      <c r="AA258"/>
    </row>
    <row r="259" spans="1:27" x14ac:dyDescent="0.25">
      <c r="A259" s="1">
        <f t="shared" si="118"/>
        <v>253</v>
      </c>
      <c r="D259" s="51"/>
      <c r="E259" s="51"/>
      <c r="F259" s="51"/>
      <c r="G259" s="51"/>
      <c r="H259" s="51"/>
      <c r="I259" s="51"/>
      <c r="J259" s="42"/>
      <c r="K259" s="42"/>
      <c r="L259" s="42"/>
      <c r="M259" s="42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/>
      <c r="AA259"/>
    </row>
    <row r="260" spans="1:27" x14ac:dyDescent="0.25">
      <c r="A260" s="1">
        <f t="shared" si="118"/>
        <v>254</v>
      </c>
      <c r="D260" s="51"/>
      <c r="E260" s="51"/>
      <c r="F260" s="51"/>
      <c r="G260" s="51"/>
      <c r="H260" s="51"/>
      <c r="I260" s="51"/>
      <c r="J260" s="42"/>
      <c r="K260" s="42"/>
      <c r="L260" s="42"/>
      <c r="M260" s="42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/>
      <c r="AA260"/>
    </row>
    <row r="261" spans="1:27" x14ac:dyDescent="0.25">
      <c r="A261" s="1">
        <f t="shared" si="118"/>
        <v>255</v>
      </c>
      <c r="D261" s="51"/>
      <c r="E261" s="51"/>
      <c r="F261" s="51"/>
      <c r="G261" s="51"/>
      <c r="H261" s="51"/>
      <c r="I261" s="51"/>
      <c r="J261" s="42"/>
      <c r="K261" s="42"/>
      <c r="L261" s="42"/>
      <c r="M261" s="42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/>
      <c r="AA261"/>
    </row>
    <row r="262" spans="1:27" x14ac:dyDescent="0.25">
      <c r="A262" s="1">
        <f t="shared" si="118"/>
        <v>256</v>
      </c>
      <c r="D262" s="51"/>
      <c r="E262" s="51"/>
      <c r="F262" s="51"/>
      <c r="G262" s="51"/>
      <c r="H262" s="51"/>
      <c r="I262" s="51"/>
      <c r="J262" s="42"/>
      <c r="K262" s="42"/>
      <c r="L262" s="42"/>
      <c r="M262" s="42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/>
      <c r="AA262"/>
    </row>
    <row r="263" spans="1:27" x14ac:dyDescent="0.25">
      <c r="A263" s="1">
        <f t="shared" si="118"/>
        <v>257</v>
      </c>
      <c r="D263" s="51"/>
      <c r="E263" s="51"/>
      <c r="F263" s="51"/>
      <c r="G263" s="51"/>
      <c r="H263" s="51"/>
      <c r="I263" s="51"/>
      <c r="J263" s="42"/>
      <c r="K263" s="42"/>
      <c r="L263" s="42"/>
      <c r="M263" s="42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/>
      <c r="AA263"/>
    </row>
    <row r="264" spans="1:27" x14ac:dyDescent="0.25">
      <c r="A264" s="1">
        <f t="shared" si="118"/>
        <v>258</v>
      </c>
      <c r="D264" s="51"/>
      <c r="E264" s="51"/>
      <c r="F264" s="51"/>
      <c r="G264" s="51"/>
      <c r="H264" s="51"/>
      <c r="I264" s="51"/>
      <c r="J264" s="42"/>
      <c r="K264" s="42"/>
      <c r="L264" s="42"/>
      <c r="M264" s="42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/>
      <c r="AA264"/>
    </row>
    <row r="265" spans="1:27" x14ac:dyDescent="0.25">
      <c r="A265" s="1">
        <f t="shared" ref="A265:A328" si="138">1+A264</f>
        <v>259</v>
      </c>
      <c r="D265" s="51"/>
      <c r="E265" s="51"/>
      <c r="F265" s="51"/>
      <c r="G265" s="51"/>
      <c r="H265" s="51"/>
      <c r="I265" s="51"/>
      <c r="J265" s="42"/>
      <c r="K265" s="42"/>
      <c r="L265" s="42"/>
      <c r="M265" s="42"/>
      <c r="N265" s="51"/>
      <c r="O265" s="231" t="s">
        <v>171</v>
      </c>
      <c r="P265" s="232">
        <v>2.75</v>
      </c>
      <c r="Q265" s="51"/>
      <c r="R265" s="231" t="s">
        <v>171</v>
      </c>
      <c r="S265" s="232">
        <v>8.6</v>
      </c>
      <c r="T265" s="51"/>
      <c r="U265" s="51"/>
      <c r="V265" s="51"/>
      <c r="W265" s="51"/>
      <c r="X265" s="51"/>
      <c r="Y265" s="51"/>
      <c r="Z265"/>
      <c r="AA265"/>
    </row>
    <row r="266" spans="1:27" x14ac:dyDescent="0.25">
      <c r="A266" s="1">
        <f t="shared" si="138"/>
        <v>260</v>
      </c>
      <c r="D266" s="51"/>
      <c r="E266" s="51"/>
      <c r="F266" s="51"/>
      <c r="G266" s="51"/>
      <c r="H266" s="51"/>
      <c r="I266" s="51"/>
      <c r="J266" s="42"/>
      <c r="K266" s="42"/>
      <c r="L266" s="42"/>
      <c r="M266" s="42"/>
      <c r="N266" s="51"/>
      <c r="O266" s="231" t="s">
        <v>172</v>
      </c>
      <c r="P266" s="232">
        <v>4.08</v>
      </c>
      <c r="Q266" s="51"/>
      <c r="R266" s="231" t="s">
        <v>172</v>
      </c>
      <c r="S266" s="232">
        <v>10</v>
      </c>
      <c r="T266" s="51"/>
      <c r="U266" s="51"/>
      <c r="V266" s="51"/>
      <c r="W266" s="51"/>
      <c r="X266" s="51"/>
      <c r="Y266" s="51"/>
      <c r="Z266"/>
      <c r="AA266"/>
    </row>
    <row r="267" spans="1:27" x14ac:dyDescent="0.25">
      <c r="A267" s="1">
        <f t="shared" si="138"/>
        <v>261</v>
      </c>
      <c r="D267" s="51"/>
      <c r="E267" s="51"/>
      <c r="F267" s="51"/>
      <c r="G267" s="51"/>
      <c r="H267" s="51"/>
      <c r="I267" s="51"/>
      <c r="J267" s="42"/>
      <c r="K267" s="42"/>
      <c r="L267" s="42"/>
      <c r="M267" s="42"/>
      <c r="N267" s="51"/>
      <c r="O267" s="231" t="s">
        <v>173</v>
      </c>
      <c r="P267" s="232">
        <v>5.42</v>
      </c>
      <c r="Q267" s="51"/>
      <c r="R267" s="231" t="s">
        <v>173</v>
      </c>
      <c r="S267" s="232">
        <v>11.4</v>
      </c>
      <c r="T267" s="51"/>
      <c r="U267" s="51"/>
      <c r="V267" s="51"/>
      <c r="W267" s="51"/>
      <c r="X267" s="51"/>
      <c r="Y267" s="51"/>
      <c r="Z267"/>
      <c r="AA267"/>
    </row>
    <row r="268" spans="1:27" x14ac:dyDescent="0.25">
      <c r="A268" s="1">
        <f t="shared" si="138"/>
        <v>262</v>
      </c>
      <c r="D268" s="51"/>
      <c r="E268" s="51"/>
      <c r="F268" s="51"/>
      <c r="G268" s="51"/>
      <c r="H268" s="51"/>
      <c r="I268" s="51"/>
      <c r="J268" s="42"/>
      <c r="K268" s="42"/>
      <c r="L268" s="42"/>
      <c r="M268" s="42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/>
      <c r="AA268"/>
    </row>
    <row r="269" spans="1:27" x14ac:dyDescent="0.25">
      <c r="A269" s="1">
        <f t="shared" si="138"/>
        <v>263</v>
      </c>
      <c r="D269" s="51"/>
      <c r="E269" s="51"/>
      <c r="F269" s="51"/>
      <c r="G269" s="51"/>
      <c r="H269" s="51"/>
      <c r="I269" s="51"/>
      <c r="J269" s="42"/>
      <c r="K269" s="42"/>
      <c r="L269" s="42"/>
      <c r="M269" s="42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/>
      <c r="AA269"/>
    </row>
    <row r="270" spans="1:27" x14ac:dyDescent="0.25">
      <c r="A270" s="1">
        <f t="shared" si="138"/>
        <v>264</v>
      </c>
      <c r="D270" s="51"/>
      <c r="E270" s="51"/>
      <c r="F270" s="51"/>
      <c r="G270" s="51"/>
      <c r="H270" s="51"/>
      <c r="I270" s="51"/>
      <c r="J270" s="42"/>
      <c r="K270" s="42"/>
      <c r="L270" s="42"/>
      <c r="M270" s="42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/>
      <c r="AA270"/>
    </row>
    <row r="271" spans="1:27" x14ac:dyDescent="0.25">
      <c r="A271" s="1">
        <f t="shared" si="138"/>
        <v>265</v>
      </c>
      <c r="D271" s="51"/>
      <c r="E271" s="51"/>
      <c r="F271" s="51"/>
      <c r="G271" s="51"/>
      <c r="H271" s="51"/>
      <c r="I271" s="51"/>
      <c r="J271" s="42"/>
      <c r="K271" s="42"/>
      <c r="L271" s="42"/>
      <c r="M271" s="42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/>
      <c r="AA271"/>
    </row>
    <row r="272" spans="1:27" x14ac:dyDescent="0.25">
      <c r="A272" s="1">
        <f t="shared" si="138"/>
        <v>266</v>
      </c>
      <c r="D272" s="51"/>
      <c r="E272" s="51"/>
      <c r="F272" s="51"/>
      <c r="G272" s="51"/>
      <c r="H272" s="51"/>
      <c r="I272" s="51"/>
      <c r="J272" s="42"/>
      <c r="K272" s="42"/>
      <c r="L272" s="42"/>
      <c r="M272" s="42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/>
      <c r="AA272"/>
    </row>
    <row r="273" spans="1:27" x14ac:dyDescent="0.25">
      <c r="A273" s="1">
        <f t="shared" si="138"/>
        <v>267</v>
      </c>
      <c r="D273" s="51"/>
      <c r="E273" s="51"/>
      <c r="F273" s="51"/>
      <c r="G273" s="51"/>
      <c r="H273" s="51"/>
      <c r="I273" s="51"/>
      <c r="J273" s="42"/>
      <c r="K273" s="42"/>
      <c r="L273" s="42"/>
      <c r="M273" s="42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/>
      <c r="AA273"/>
    </row>
    <row r="274" spans="1:27" x14ac:dyDescent="0.25">
      <c r="A274" s="1">
        <f t="shared" si="138"/>
        <v>268</v>
      </c>
      <c r="D274" s="51"/>
      <c r="E274" s="51"/>
      <c r="F274" s="51"/>
      <c r="G274" s="51"/>
      <c r="H274" s="51"/>
      <c r="I274" s="51"/>
      <c r="J274" s="42"/>
      <c r="K274" s="42"/>
      <c r="L274" s="42"/>
      <c r="M274" s="42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/>
      <c r="AA274"/>
    </row>
    <row r="275" spans="1:27" x14ac:dyDescent="0.25">
      <c r="A275" s="1">
        <f t="shared" si="138"/>
        <v>269</v>
      </c>
      <c r="D275" s="51"/>
      <c r="E275" s="51"/>
      <c r="F275" s="51"/>
      <c r="G275" s="51"/>
      <c r="H275" s="51"/>
      <c r="I275" s="51"/>
      <c r="J275" s="42"/>
      <c r="K275" s="42"/>
      <c r="L275" s="42"/>
      <c r="M275" s="42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/>
      <c r="AA275"/>
    </row>
    <row r="276" spans="1:27" x14ac:dyDescent="0.25">
      <c r="A276" s="1">
        <f t="shared" si="138"/>
        <v>270</v>
      </c>
      <c r="D276" s="51"/>
      <c r="E276" s="51"/>
      <c r="F276" s="51"/>
      <c r="G276" s="51"/>
      <c r="H276" s="51"/>
      <c r="I276" s="51"/>
      <c r="J276" s="42"/>
      <c r="K276" s="42"/>
      <c r="L276" s="42"/>
      <c r="M276" s="42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/>
      <c r="AA276"/>
    </row>
    <row r="277" spans="1:27" x14ac:dyDescent="0.25">
      <c r="A277" s="1">
        <f t="shared" si="138"/>
        <v>271</v>
      </c>
      <c r="D277" s="51"/>
      <c r="E277" s="51"/>
      <c r="F277" s="51"/>
      <c r="G277" s="51"/>
      <c r="H277" s="51"/>
      <c r="I277" s="51"/>
      <c r="J277" s="42"/>
      <c r="K277" s="42"/>
      <c r="L277" s="42"/>
      <c r="M277" s="42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/>
      <c r="AA277"/>
    </row>
    <row r="278" spans="1:27" x14ac:dyDescent="0.25">
      <c r="A278" s="1">
        <f t="shared" si="138"/>
        <v>272</v>
      </c>
      <c r="D278" s="51"/>
      <c r="E278" s="51"/>
      <c r="F278" s="51"/>
      <c r="G278" s="51"/>
      <c r="H278" s="51"/>
      <c r="I278" s="51"/>
      <c r="J278" s="42"/>
      <c r="K278" s="42"/>
      <c r="L278" s="42"/>
      <c r="M278" s="42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/>
      <c r="AA278"/>
    </row>
    <row r="279" spans="1:27" x14ac:dyDescent="0.25">
      <c r="A279" s="1">
        <f t="shared" si="138"/>
        <v>273</v>
      </c>
      <c r="J279" s="86"/>
      <c r="K279" s="86"/>
      <c r="L279" s="86"/>
      <c r="M279" s="86"/>
      <c r="Z279"/>
      <c r="AA279"/>
    </row>
    <row r="280" spans="1:27" x14ac:dyDescent="0.25">
      <c r="A280" s="1">
        <f t="shared" si="138"/>
        <v>274</v>
      </c>
      <c r="J280" s="86"/>
      <c r="K280" s="86"/>
      <c r="L280" s="86"/>
      <c r="M280" s="86"/>
      <c r="Z280"/>
      <c r="AA280"/>
    </row>
    <row r="281" spans="1:27" x14ac:dyDescent="0.25">
      <c r="A281" s="1">
        <f t="shared" si="138"/>
        <v>275</v>
      </c>
      <c r="J281" s="86"/>
      <c r="K281" s="86"/>
      <c r="L281" s="86"/>
      <c r="M281" s="86"/>
      <c r="Z281"/>
      <c r="AA281"/>
    </row>
    <row r="282" spans="1:27" x14ac:dyDescent="0.25">
      <c r="A282" s="1">
        <f t="shared" si="138"/>
        <v>276</v>
      </c>
      <c r="J282" s="86"/>
      <c r="K282" s="86"/>
      <c r="L282" s="86"/>
      <c r="M282" s="86"/>
      <c r="Z282"/>
      <c r="AA282"/>
    </row>
    <row r="283" spans="1:27" x14ac:dyDescent="0.25">
      <c r="A283" s="1">
        <f t="shared" si="138"/>
        <v>277</v>
      </c>
      <c r="J283" s="86"/>
      <c r="K283" s="86"/>
      <c r="L283" s="86"/>
      <c r="M283" s="86"/>
      <c r="Z283"/>
      <c r="AA283"/>
    </row>
    <row r="284" spans="1:27" x14ac:dyDescent="0.25">
      <c r="A284" s="1">
        <f t="shared" si="138"/>
        <v>278</v>
      </c>
      <c r="J284" s="86"/>
      <c r="K284" s="86"/>
      <c r="L284" s="86"/>
      <c r="M284" s="86"/>
      <c r="Z284"/>
      <c r="AA284"/>
    </row>
    <row r="285" spans="1:27" x14ac:dyDescent="0.25">
      <c r="A285" s="1">
        <f t="shared" si="138"/>
        <v>279</v>
      </c>
      <c r="J285" s="86"/>
      <c r="K285" s="86"/>
      <c r="L285" s="86"/>
      <c r="M285" s="86"/>
      <c r="Z285"/>
      <c r="AA285"/>
    </row>
    <row r="286" spans="1:27" x14ac:dyDescent="0.25">
      <c r="A286" s="1">
        <f t="shared" si="138"/>
        <v>280</v>
      </c>
      <c r="J286" s="86"/>
      <c r="K286" s="86"/>
      <c r="L286" s="86"/>
      <c r="M286" s="86"/>
      <c r="Z286"/>
      <c r="AA286"/>
    </row>
    <row r="287" spans="1:27" x14ac:dyDescent="0.25">
      <c r="A287" s="1">
        <f t="shared" si="138"/>
        <v>281</v>
      </c>
      <c r="C287"/>
      <c r="J287" s="86"/>
      <c r="K287" s="86"/>
      <c r="L287" s="86"/>
      <c r="M287" s="86"/>
      <c r="Z287"/>
      <c r="AA287"/>
    </row>
    <row r="288" spans="1:27" x14ac:dyDescent="0.25">
      <c r="A288" s="1">
        <f t="shared" si="138"/>
        <v>282</v>
      </c>
      <c r="C288"/>
      <c r="J288" s="86"/>
      <c r="K288" s="86"/>
      <c r="L288" s="86"/>
      <c r="M288" s="86"/>
      <c r="Z288"/>
      <c r="AA288"/>
    </row>
    <row r="289" spans="1:27" x14ac:dyDescent="0.25">
      <c r="A289" s="1">
        <f t="shared" si="138"/>
        <v>283</v>
      </c>
      <c r="C289"/>
      <c r="J289" s="86"/>
      <c r="K289" s="86"/>
      <c r="L289" s="86"/>
      <c r="M289" s="86"/>
      <c r="Z289"/>
      <c r="AA289"/>
    </row>
    <row r="290" spans="1:27" x14ac:dyDescent="0.25">
      <c r="A290" s="1">
        <f t="shared" si="138"/>
        <v>284</v>
      </c>
      <c r="C290"/>
      <c r="J290" s="86"/>
      <c r="K290" s="86"/>
      <c r="L290" s="86"/>
      <c r="M290" s="86"/>
      <c r="Z290"/>
      <c r="AA290"/>
    </row>
    <row r="291" spans="1:27" x14ac:dyDescent="0.25">
      <c r="A291" s="1">
        <f t="shared" si="138"/>
        <v>285</v>
      </c>
      <c r="C291"/>
      <c r="J291" s="86"/>
      <c r="K291" s="86"/>
      <c r="L291" s="86"/>
      <c r="M291" s="86"/>
      <c r="Z291"/>
      <c r="AA291"/>
    </row>
    <row r="292" spans="1:27" x14ac:dyDescent="0.25">
      <c r="A292" s="1">
        <f t="shared" si="138"/>
        <v>286</v>
      </c>
      <c r="C292"/>
      <c r="J292" s="86"/>
      <c r="K292" s="86"/>
      <c r="L292" s="86"/>
      <c r="M292" s="86"/>
      <c r="Z292"/>
      <c r="AA292"/>
    </row>
    <row r="293" spans="1:27" x14ac:dyDescent="0.25">
      <c r="A293" s="1">
        <f t="shared" si="138"/>
        <v>287</v>
      </c>
      <c r="C293"/>
      <c r="J293" s="86"/>
      <c r="K293" s="86"/>
      <c r="L293" s="86"/>
      <c r="M293" s="86"/>
      <c r="Z293"/>
      <c r="AA293"/>
    </row>
    <row r="294" spans="1:27" x14ac:dyDescent="0.25">
      <c r="A294" s="1">
        <f t="shared" si="138"/>
        <v>288</v>
      </c>
      <c r="C294"/>
      <c r="J294" s="86"/>
      <c r="K294" s="86"/>
      <c r="L294" s="86"/>
      <c r="M294" s="86"/>
      <c r="Z294"/>
      <c r="AA294"/>
    </row>
    <row r="295" spans="1:27" x14ac:dyDescent="0.25">
      <c r="A295" s="1">
        <f t="shared" si="138"/>
        <v>289</v>
      </c>
      <c r="C295"/>
      <c r="J295" s="86"/>
      <c r="K295" s="86"/>
      <c r="L295" s="86"/>
      <c r="M295" s="86"/>
      <c r="Z295"/>
      <c r="AA295"/>
    </row>
    <row r="296" spans="1:27" x14ac:dyDescent="0.25">
      <c r="A296" s="1">
        <f t="shared" si="138"/>
        <v>290</v>
      </c>
      <c r="C296"/>
      <c r="J296" s="86"/>
      <c r="K296" s="86"/>
      <c r="L296" s="86"/>
      <c r="M296" s="86"/>
      <c r="Z296"/>
      <c r="AA296"/>
    </row>
    <row r="297" spans="1:27" x14ac:dyDescent="0.25">
      <c r="A297" s="1">
        <f t="shared" si="138"/>
        <v>291</v>
      </c>
      <c r="C297"/>
      <c r="J297" s="86"/>
      <c r="K297" s="86"/>
      <c r="L297" s="86"/>
      <c r="M297" s="86"/>
      <c r="Z297"/>
      <c r="AA297"/>
    </row>
    <row r="298" spans="1:27" x14ac:dyDescent="0.25">
      <c r="A298" s="1">
        <f t="shared" si="138"/>
        <v>292</v>
      </c>
      <c r="C298"/>
      <c r="J298" s="86"/>
      <c r="K298" s="86"/>
      <c r="L298" s="86"/>
      <c r="M298" s="86"/>
      <c r="Z298"/>
      <c r="AA298"/>
    </row>
    <row r="299" spans="1:27" x14ac:dyDescent="0.25">
      <c r="A299" s="1">
        <f t="shared" si="138"/>
        <v>293</v>
      </c>
      <c r="C299"/>
      <c r="J299" s="86"/>
      <c r="K299" s="86"/>
      <c r="L299" s="86"/>
      <c r="M299" s="86"/>
      <c r="Z299"/>
      <c r="AA299"/>
    </row>
    <row r="300" spans="1:27" x14ac:dyDescent="0.25">
      <c r="A300" s="1">
        <f t="shared" si="138"/>
        <v>294</v>
      </c>
      <c r="C300"/>
      <c r="J300" s="86"/>
      <c r="K300" s="86"/>
      <c r="L300" s="86"/>
      <c r="M300" s="86"/>
      <c r="Z300"/>
      <c r="AA300"/>
    </row>
    <row r="301" spans="1:27" x14ac:dyDescent="0.25">
      <c r="A301" s="1">
        <f t="shared" si="138"/>
        <v>295</v>
      </c>
      <c r="C301"/>
      <c r="J301" s="86"/>
      <c r="K301" s="86"/>
      <c r="L301" s="86"/>
      <c r="M301" s="86"/>
      <c r="Z301"/>
      <c r="AA301"/>
    </row>
    <row r="302" spans="1:27" x14ac:dyDescent="0.25">
      <c r="A302" s="1">
        <f t="shared" si="138"/>
        <v>296</v>
      </c>
      <c r="C302"/>
      <c r="J302" s="86"/>
      <c r="K302" s="86"/>
      <c r="L302" s="86"/>
      <c r="M302" s="86"/>
      <c r="Z302"/>
      <c r="AA302"/>
    </row>
    <row r="303" spans="1:27" x14ac:dyDescent="0.25">
      <c r="A303" s="1">
        <f t="shared" si="138"/>
        <v>297</v>
      </c>
      <c r="C303"/>
      <c r="J303" s="86"/>
      <c r="K303" s="86"/>
      <c r="L303" s="86"/>
      <c r="M303" s="86"/>
      <c r="Z303"/>
      <c r="AA303"/>
    </row>
    <row r="304" spans="1:27" x14ac:dyDescent="0.25">
      <c r="A304" s="1">
        <f t="shared" si="138"/>
        <v>298</v>
      </c>
      <c r="C304"/>
      <c r="J304" s="86"/>
      <c r="K304" s="86"/>
      <c r="L304" s="86"/>
      <c r="M304" s="86"/>
      <c r="Z304"/>
      <c r="AA304"/>
    </row>
    <row r="305" spans="1:27" x14ac:dyDescent="0.25">
      <c r="A305" s="1">
        <f t="shared" si="138"/>
        <v>299</v>
      </c>
      <c r="C305"/>
      <c r="J305" s="86"/>
      <c r="K305" s="86"/>
      <c r="L305" s="86"/>
      <c r="M305" s="86"/>
      <c r="Z305"/>
      <c r="AA305"/>
    </row>
    <row r="306" spans="1:27" x14ac:dyDescent="0.25">
      <c r="A306" s="1">
        <f t="shared" si="138"/>
        <v>300</v>
      </c>
      <c r="C306"/>
      <c r="J306" s="86"/>
      <c r="K306" s="86"/>
      <c r="L306" s="86"/>
      <c r="M306" s="86"/>
      <c r="Z306"/>
      <c r="AA306"/>
    </row>
    <row r="307" spans="1:27" x14ac:dyDescent="0.25">
      <c r="A307" s="1">
        <f t="shared" si="138"/>
        <v>301</v>
      </c>
      <c r="C307"/>
      <c r="J307" s="86"/>
      <c r="K307" s="86"/>
      <c r="L307" s="86"/>
      <c r="M307" s="86"/>
      <c r="Z307"/>
      <c r="AA307"/>
    </row>
    <row r="308" spans="1:27" x14ac:dyDescent="0.25">
      <c r="A308" s="1">
        <f t="shared" si="138"/>
        <v>302</v>
      </c>
      <c r="C308"/>
      <c r="J308" s="86"/>
      <c r="K308" s="86"/>
      <c r="L308" s="86"/>
      <c r="M308" s="86"/>
      <c r="Z308"/>
      <c r="AA308"/>
    </row>
    <row r="309" spans="1:27" x14ac:dyDescent="0.25">
      <c r="A309" s="1">
        <f t="shared" si="138"/>
        <v>303</v>
      </c>
      <c r="C309"/>
      <c r="J309" s="86"/>
      <c r="K309" s="86"/>
      <c r="L309" s="86"/>
      <c r="M309" s="86"/>
      <c r="Z309"/>
      <c r="AA309"/>
    </row>
    <row r="310" spans="1:27" x14ac:dyDescent="0.25">
      <c r="A310" s="1">
        <f t="shared" si="138"/>
        <v>304</v>
      </c>
      <c r="C310"/>
      <c r="J310" s="86"/>
      <c r="K310" s="86"/>
      <c r="L310" s="86"/>
      <c r="M310" s="86"/>
      <c r="Z310"/>
      <c r="AA310"/>
    </row>
    <row r="311" spans="1:27" x14ac:dyDescent="0.25">
      <c r="A311" s="1">
        <f t="shared" si="138"/>
        <v>305</v>
      </c>
      <c r="C311"/>
      <c r="J311" s="86"/>
      <c r="K311" s="86"/>
      <c r="L311" s="86"/>
      <c r="M311" s="86"/>
      <c r="Z311"/>
      <c r="AA311"/>
    </row>
    <row r="312" spans="1:27" x14ac:dyDescent="0.25">
      <c r="A312" s="1">
        <f t="shared" si="138"/>
        <v>306</v>
      </c>
      <c r="C312"/>
      <c r="J312" s="86"/>
      <c r="K312" s="86"/>
      <c r="L312" s="86"/>
      <c r="M312" s="86"/>
      <c r="Z312"/>
      <c r="AA312"/>
    </row>
    <row r="313" spans="1:27" x14ac:dyDescent="0.25">
      <c r="A313" s="1">
        <f t="shared" si="138"/>
        <v>307</v>
      </c>
      <c r="C313"/>
      <c r="J313" s="86"/>
      <c r="K313" s="86"/>
      <c r="L313" s="86"/>
      <c r="M313" s="86"/>
      <c r="Z313"/>
      <c r="AA313"/>
    </row>
    <row r="314" spans="1:27" x14ac:dyDescent="0.25">
      <c r="A314" s="1">
        <f t="shared" si="138"/>
        <v>308</v>
      </c>
      <c r="C314"/>
      <c r="J314" s="86"/>
      <c r="K314" s="86"/>
      <c r="L314" s="86"/>
      <c r="M314" s="86"/>
      <c r="Z314"/>
      <c r="AA314"/>
    </row>
    <row r="315" spans="1:27" x14ac:dyDescent="0.25">
      <c r="A315" s="1">
        <f t="shared" si="138"/>
        <v>309</v>
      </c>
      <c r="C315"/>
      <c r="J315" s="86"/>
      <c r="K315" s="86"/>
      <c r="L315" s="86"/>
      <c r="M315" s="86"/>
      <c r="Z315"/>
      <c r="AA315"/>
    </row>
    <row r="316" spans="1:27" x14ac:dyDescent="0.25">
      <c r="A316" s="1">
        <f t="shared" si="138"/>
        <v>310</v>
      </c>
      <c r="C316"/>
      <c r="J316" s="86"/>
      <c r="K316" s="86"/>
      <c r="L316" s="86"/>
      <c r="M316" s="86"/>
      <c r="Z316"/>
      <c r="AA316"/>
    </row>
    <row r="317" spans="1:27" x14ac:dyDescent="0.25">
      <c r="A317" s="1">
        <f t="shared" si="138"/>
        <v>311</v>
      </c>
      <c r="C317"/>
      <c r="J317" s="86"/>
      <c r="K317" s="86"/>
      <c r="L317" s="86"/>
      <c r="M317" s="86"/>
      <c r="Z317"/>
      <c r="AA317"/>
    </row>
    <row r="318" spans="1:27" x14ac:dyDescent="0.25">
      <c r="A318" s="1">
        <f t="shared" si="138"/>
        <v>312</v>
      </c>
      <c r="C318"/>
      <c r="J318" s="86"/>
      <c r="K318" s="86"/>
      <c r="L318" s="86"/>
      <c r="M318" s="86"/>
      <c r="Z318"/>
      <c r="AA318"/>
    </row>
    <row r="319" spans="1:27" x14ac:dyDescent="0.25">
      <c r="A319" s="1">
        <f t="shared" si="138"/>
        <v>313</v>
      </c>
      <c r="C319"/>
      <c r="J319" s="86"/>
      <c r="K319" s="86"/>
      <c r="L319" s="86"/>
      <c r="M319" s="86"/>
      <c r="Z319"/>
      <c r="AA319"/>
    </row>
    <row r="320" spans="1:27" x14ac:dyDescent="0.25">
      <c r="A320" s="1">
        <f t="shared" si="138"/>
        <v>314</v>
      </c>
      <c r="C320"/>
      <c r="J320" s="86"/>
      <c r="K320" s="86"/>
      <c r="L320" s="86"/>
      <c r="M320" s="86"/>
      <c r="Z320"/>
      <c r="AA320"/>
    </row>
    <row r="321" spans="1:27" x14ac:dyDescent="0.25">
      <c r="A321" s="1">
        <f t="shared" si="138"/>
        <v>315</v>
      </c>
      <c r="C321"/>
      <c r="J321" s="86"/>
      <c r="K321" s="86"/>
      <c r="L321" s="86"/>
      <c r="M321" s="86"/>
      <c r="Z321"/>
      <c r="AA321"/>
    </row>
    <row r="322" spans="1:27" x14ac:dyDescent="0.25">
      <c r="A322" s="1">
        <f t="shared" si="138"/>
        <v>316</v>
      </c>
      <c r="C322"/>
      <c r="J322" s="86"/>
      <c r="K322" s="86"/>
      <c r="L322" s="86"/>
      <c r="M322" s="86"/>
      <c r="Z322"/>
      <c r="AA322"/>
    </row>
    <row r="323" spans="1:27" x14ac:dyDescent="0.25">
      <c r="A323" s="1">
        <f t="shared" si="138"/>
        <v>317</v>
      </c>
      <c r="C323"/>
      <c r="J323" s="86"/>
      <c r="K323" s="86"/>
      <c r="L323" s="86"/>
      <c r="M323" s="86"/>
      <c r="Z323"/>
      <c r="AA323"/>
    </row>
    <row r="324" spans="1:27" x14ac:dyDescent="0.25">
      <c r="A324" s="1">
        <f t="shared" si="138"/>
        <v>318</v>
      </c>
      <c r="C324"/>
      <c r="J324" s="86"/>
      <c r="K324" s="86"/>
      <c r="L324" s="86"/>
      <c r="M324" s="86"/>
      <c r="Z324"/>
      <c r="AA324"/>
    </row>
    <row r="325" spans="1:27" x14ac:dyDescent="0.25">
      <c r="A325" s="1">
        <f t="shared" si="138"/>
        <v>319</v>
      </c>
      <c r="C325"/>
      <c r="J325" s="86"/>
      <c r="K325" s="86"/>
      <c r="L325" s="86"/>
      <c r="M325" s="86"/>
      <c r="Z325"/>
      <c r="AA325"/>
    </row>
    <row r="326" spans="1:27" x14ac:dyDescent="0.25">
      <c r="A326" s="1">
        <f t="shared" si="138"/>
        <v>320</v>
      </c>
      <c r="C326"/>
      <c r="J326" s="86"/>
      <c r="K326" s="86"/>
      <c r="L326" s="86"/>
      <c r="M326" s="86"/>
      <c r="Z326"/>
      <c r="AA326"/>
    </row>
    <row r="327" spans="1:27" x14ac:dyDescent="0.25">
      <c r="A327" s="1">
        <f t="shared" si="138"/>
        <v>321</v>
      </c>
      <c r="C327"/>
      <c r="J327" s="86"/>
      <c r="K327" s="86"/>
      <c r="L327" s="86"/>
      <c r="M327" s="86"/>
      <c r="Z327"/>
      <c r="AA327"/>
    </row>
    <row r="328" spans="1:27" x14ac:dyDescent="0.25">
      <c r="A328" s="1">
        <f t="shared" si="138"/>
        <v>322</v>
      </c>
      <c r="C328"/>
      <c r="J328" s="86"/>
      <c r="K328" s="86"/>
      <c r="L328" s="86"/>
      <c r="M328" s="86"/>
      <c r="Z328"/>
      <c r="AA328"/>
    </row>
    <row r="329" spans="1:27" x14ac:dyDescent="0.25">
      <c r="A329" s="1">
        <f t="shared" ref="A329:A392" si="139">1+A328</f>
        <v>323</v>
      </c>
      <c r="C329"/>
      <c r="J329" s="86"/>
      <c r="K329" s="86"/>
      <c r="L329" s="86"/>
      <c r="M329" s="86"/>
      <c r="Z329"/>
      <c r="AA329"/>
    </row>
    <row r="330" spans="1:27" x14ac:dyDescent="0.25">
      <c r="A330" s="1">
        <f t="shared" si="139"/>
        <v>324</v>
      </c>
      <c r="C330"/>
      <c r="J330" s="86"/>
      <c r="K330" s="86"/>
      <c r="L330" s="86"/>
      <c r="M330" s="86"/>
      <c r="Z330"/>
      <c r="AA330"/>
    </row>
    <row r="331" spans="1:27" x14ac:dyDescent="0.25">
      <c r="A331" s="1">
        <f t="shared" si="139"/>
        <v>325</v>
      </c>
      <c r="C331"/>
      <c r="J331" s="86"/>
      <c r="K331" s="86"/>
      <c r="L331" s="86"/>
      <c r="M331" s="86"/>
      <c r="Z331"/>
      <c r="AA331"/>
    </row>
    <row r="332" spans="1:27" x14ac:dyDescent="0.25">
      <c r="A332" s="1">
        <f t="shared" si="139"/>
        <v>326</v>
      </c>
      <c r="C332"/>
      <c r="J332" s="86"/>
      <c r="K332" s="86"/>
      <c r="L332" s="86"/>
      <c r="M332" s="86"/>
      <c r="Z332"/>
      <c r="AA332"/>
    </row>
    <row r="333" spans="1:27" x14ac:dyDescent="0.25">
      <c r="A333" s="1">
        <f t="shared" si="139"/>
        <v>327</v>
      </c>
      <c r="C333"/>
      <c r="J333" s="86"/>
      <c r="K333" s="86"/>
      <c r="L333" s="86"/>
      <c r="M333" s="86"/>
      <c r="Z333"/>
      <c r="AA333"/>
    </row>
    <row r="334" spans="1:27" x14ac:dyDescent="0.25">
      <c r="A334" s="1">
        <f t="shared" si="139"/>
        <v>328</v>
      </c>
      <c r="C334"/>
      <c r="J334" s="86"/>
      <c r="K334" s="86"/>
      <c r="L334" s="86"/>
      <c r="M334" s="86"/>
      <c r="Z334"/>
      <c r="AA334"/>
    </row>
    <row r="335" spans="1:27" x14ac:dyDescent="0.25">
      <c r="A335" s="1">
        <f t="shared" si="139"/>
        <v>329</v>
      </c>
      <c r="C335"/>
      <c r="J335" s="86"/>
      <c r="K335" s="86"/>
      <c r="L335" s="86"/>
      <c r="M335" s="86"/>
      <c r="Z335"/>
      <c r="AA335"/>
    </row>
    <row r="336" spans="1:27" x14ac:dyDescent="0.25">
      <c r="A336" s="1">
        <f t="shared" si="139"/>
        <v>330</v>
      </c>
      <c r="C336"/>
      <c r="J336" s="86"/>
      <c r="K336" s="86"/>
      <c r="L336" s="86"/>
      <c r="M336" s="86"/>
      <c r="Z336"/>
      <c r="AA336"/>
    </row>
    <row r="337" spans="1:27" x14ac:dyDescent="0.25">
      <c r="A337" s="1">
        <f t="shared" si="139"/>
        <v>331</v>
      </c>
      <c r="C337"/>
      <c r="J337" s="86"/>
      <c r="K337" s="86"/>
      <c r="L337" s="86"/>
      <c r="M337" s="86"/>
      <c r="Z337"/>
      <c r="AA337"/>
    </row>
    <row r="338" spans="1:27" x14ac:dyDescent="0.25">
      <c r="A338" s="1">
        <f t="shared" si="139"/>
        <v>332</v>
      </c>
      <c r="C338"/>
      <c r="J338" s="86"/>
      <c r="K338" s="86"/>
      <c r="L338" s="86"/>
      <c r="M338" s="86"/>
      <c r="Z338"/>
      <c r="AA338"/>
    </row>
    <row r="339" spans="1:27" x14ac:dyDescent="0.25">
      <c r="A339" s="1">
        <f t="shared" si="139"/>
        <v>333</v>
      </c>
      <c r="C339"/>
      <c r="J339" s="86"/>
      <c r="K339" s="86"/>
      <c r="L339" s="86"/>
      <c r="M339" s="86"/>
      <c r="Z339"/>
      <c r="AA339"/>
    </row>
    <row r="340" spans="1:27" x14ac:dyDescent="0.25">
      <c r="A340" s="1">
        <f t="shared" si="139"/>
        <v>334</v>
      </c>
      <c r="C340"/>
      <c r="J340" s="86"/>
      <c r="K340" s="86"/>
      <c r="L340" s="86"/>
      <c r="M340" s="86"/>
      <c r="Z340"/>
      <c r="AA340"/>
    </row>
    <row r="341" spans="1:27" x14ac:dyDescent="0.25">
      <c r="A341" s="1">
        <f t="shared" si="139"/>
        <v>335</v>
      </c>
      <c r="C341"/>
      <c r="J341" s="86"/>
      <c r="K341" s="86"/>
      <c r="L341" s="86"/>
      <c r="M341" s="86"/>
      <c r="Z341"/>
      <c r="AA341"/>
    </row>
    <row r="342" spans="1:27" x14ac:dyDescent="0.25">
      <c r="A342" s="1">
        <f t="shared" si="139"/>
        <v>336</v>
      </c>
      <c r="C342"/>
      <c r="J342" s="86"/>
      <c r="K342" s="86"/>
      <c r="L342" s="86"/>
      <c r="M342" s="86"/>
      <c r="Z342"/>
      <c r="AA342"/>
    </row>
    <row r="343" spans="1:27" x14ac:dyDescent="0.25">
      <c r="A343" s="1">
        <f t="shared" si="139"/>
        <v>337</v>
      </c>
      <c r="C343"/>
      <c r="J343" s="86"/>
      <c r="K343" s="86"/>
      <c r="L343" s="86"/>
      <c r="M343" s="86"/>
      <c r="Z343"/>
      <c r="AA343"/>
    </row>
    <row r="344" spans="1:27" x14ac:dyDescent="0.25">
      <c r="A344" s="1">
        <f t="shared" si="139"/>
        <v>338</v>
      </c>
      <c r="C344"/>
      <c r="J344" s="86"/>
      <c r="K344" s="86"/>
      <c r="L344" s="86"/>
      <c r="M344" s="86"/>
      <c r="Z344"/>
      <c r="AA344"/>
    </row>
    <row r="345" spans="1:27" x14ac:dyDescent="0.25">
      <c r="A345" s="1">
        <f t="shared" si="139"/>
        <v>339</v>
      </c>
      <c r="C345"/>
      <c r="J345" s="86"/>
      <c r="K345" s="86"/>
      <c r="L345" s="86"/>
      <c r="M345" s="86"/>
      <c r="Z345"/>
      <c r="AA345"/>
    </row>
    <row r="346" spans="1:27" x14ac:dyDescent="0.25">
      <c r="A346" s="1">
        <f t="shared" si="139"/>
        <v>340</v>
      </c>
      <c r="C346"/>
      <c r="Z346"/>
      <c r="AA346"/>
    </row>
    <row r="347" spans="1:27" x14ac:dyDescent="0.25">
      <c r="A347" s="1">
        <f t="shared" si="139"/>
        <v>341</v>
      </c>
      <c r="C347"/>
      <c r="Z347"/>
      <c r="AA347"/>
    </row>
    <row r="348" spans="1:27" x14ac:dyDescent="0.25">
      <c r="A348" s="1">
        <f t="shared" si="139"/>
        <v>342</v>
      </c>
      <c r="C348"/>
      <c r="Z348"/>
      <c r="AA348"/>
    </row>
    <row r="349" spans="1:27" x14ac:dyDescent="0.25">
      <c r="A349" s="1">
        <f t="shared" si="139"/>
        <v>343</v>
      </c>
      <c r="C349"/>
      <c r="Z349"/>
      <c r="AA349"/>
    </row>
    <row r="350" spans="1:27" x14ac:dyDescent="0.25">
      <c r="A350" s="1">
        <f t="shared" si="139"/>
        <v>344</v>
      </c>
      <c r="C350"/>
      <c r="Z350"/>
      <c r="AA350"/>
    </row>
    <row r="351" spans="1:27" x14ac:dyDescent="0.25">
      <c r="A351" s="1">
        <f t="shared" si="139"/>
        <v>345</v>
      </c>
      <c r="C351"/>
      <c r="Z351"/>
      <c r="AA351"/>
    </row>
    <row r="352" spans="1:27" x14ac:dyDescent="0.25">
      <c r="A352" s="1">
        <f t="shared" si="139"/>
        <v>346</v>
      </c>
      <c r="C352"/>
      <c r="Z352"/>
      <c r="AA352"/>
    </row>
    <row r="353" spans="1:27" x14ac:dyDescent="0.25">
      <c r="A353" s="1">
        <f t="shared" si="139"/>
        <v>347</v>
      </c>
      <c r="C353"/>
      <c r="Z353"/>
      <c r="AA353"/>
    </row>
    <row r="354" spans="1:27" x14ac:dyDescent="0.25">
      <c r="A354" s="1">
        <f t="shared" si="139"/>
        <v>348</v>
      </c>
      <c r="C354"/>
      <c r="Z354"/>
      <c r="AA354"/>
    </row>
    <row r="355" spans="1:27" x14ac:dyDescent="0.25">
      <c r="A355" s="1">
        <f t="shared" si="139"/>
        <v>349</v>
      </c>
      <c r="C355"/>
      <c r="Z355"/>
      <c r="AA355"/>
    </row>
    <row r="356" spans="1:27" x14ac:dyDescent="0.25">
      <c r="A356" s="1">
        <f t="shared" si="139"/>
        <v>350</v>
      </c>
      <c r="C356"/>
      <c r="Z356"/>
      <c r="AA356"/>
    </row>
    <row r="357" spans="1:27" x14ac:dyDescent="0.25">
      <c r="A357" s="1">
        <f t="shared" si="139"/>
        <v>351</v>
      </c>
      <c r="C357"/>
      <c r="Z357"/>
      <c r="AA357"/>
    </row>
    <row r="358" spans="1:27" x14ac:dyDescent="0.25">
      <c r="A358" s="1">
        <f t="shared" si="139"/>
        <v>352</v>
      </c>
      <c r="C358"/>
      <c r="Z358"/>
      <c r="AA358"/>
    </row>
    <row r="359" spans="1:27" x14ac:dyDescent="0.25">
      <c r="A359" s="1">
        <f t="shared" si="139"/>
        <v>353</v>
      </c>
      <c r="C359"/>
      <c r="Z359"/>
      <c r="AA359"/>
    </row>
    <row r="360" spans="1:27" x14ac:dyDescent="0.25">
      <c r="A360" s="1">
        <f t="shared" si="139"/>
        <v>354</v>
      </c>
      <c r="C360"/>
      <c r="Z360"/>
      <c r="AA360"/>
    </row>
    <row r="361" spans="1:27" x14ac:dyDescent="0.25">
      <c r="A361" s="1">
        <f t="shared" si="139"/>
        <v>355</v>
      </c>
      <c r="C361"/>
      <c r="Z361"/>
      <c r="AA361"/>
    </row>
    <row r="362" spans="1:27" x14ac:dyDescent="0.25">
      <c r="A362" s="1">
        <f t="shared" si="139"/>
        <v>356</v>
      </c>
      <c r="C362"/>
      <c r="Z362"/>
      <c r="AA362"/>
    </row>
    <row r="363" spans="1:27" x14ac:dyDescent="0.25">
      <c r="A363" s="1">
        <f t="shared" si="139"/>
        <v>357</v>
      </c>
      <c r="C363"/>
      <c r="Z363"/>
      <c r="AA363"/>
    </row>
    <row r="364" spans="1:27" x14ac:dyDescent="0.25">
      <c r="A364" s="1">
        <f t="shared" si="139"/>
        <v>358</v>
      </c>
      <c r="C364"/>
      <c r="Z364"/>
      <c r="AA364"/>
    </row>
    <row r="365" spans="1:27" x14ac:dyDescent="0.25">
      <c r="A365" s="1">
        <f t="shared" si="139"/>
        <v>359</v>
      </c>
      <c r="C365"/>
      <c r="Z365"/>
      <c r="AA365"/>
    </row>
    <row r="366" spans="1:27" x14ac:dyDescent="0.25">
      <c r="A366" s="1">
        <f t="shared" si="139"/>
        <v>360</v>
      </c>
      <c r="C366"/>
      <c r="Z366"/>
      <c r="AA366"/>
    </row>
    <row r="367" spans="1:27" x14ac:dyDescent="0.25">
      <c r="A367" s="1">
        <f t="shared" si="139"/>
        <v>361</v>
      </c>
      <c r="C367"/>
      <c r="Z367"/>
      <c r="AA367"/>
    </row>
    <row r="368" spans="1:27" x14ac:dyDescent="0.25">
      <c r="A368" s="1">
        <f t="shared" si="139"/>
        <v>362</v>
      </c>
      <c r="C368"/>
      <c r="Z368"/>
      <c r="AA368"/>
    </row>
    <row r="369" spans="1:27" x14ac:dyDescent="0.25">
      <c r="A369" s="1">
        <f t="shared" si="139"/>
        <v>363</v>
      </c>
      <c r="C369"/>
      <c r="Z369"/>
      <c r="AA369"/>
    </row>
    <row r="370" spans="1:27" x14ac:dyDescent="0.25">
      <c r="A370" s="1">
        <f t="shared" si="139"/>
        <v>364</v>
      </c>
      <c r="C370"/>
      <c r="Z370"/>
      <c r="AA370"/>
    </row>
    <row r="371" spans="1:27" x14ac:dyDescent="0.25">
      <c r="A371" s="1">
        <f t="shared" si="139"/>
        <v>365</v>
      </c>
      <c r="C371"/>
      <c r="Z371"/>
      <c r="AA371"/>
    </row>
    <row r="372" spans="1:27" x14ac:dyDescent="0.25">
      <c r="A372" s="1">
        <f t="shared" si="139"/>
        <v>366</v>
      </c>
      <c r="C372"/>
      <c r="Z372"/>
      <c r="AA372"/>
    </row>
    <row r="373" spans="1:27" x14ac:dyDescent="0.25">
      <c r="A373" s="1">
        <f t="shared" si="139"/>
        <v>367</v>
      </c>
      <c r="C373"/>
      <c r="Z373"/>
      <c r="AA373"/>
    </row>
    <row r="374" spans="1:27" x14ac:dyDescent="0.25">
      <c r="A374" s="1">
        <f t="shared" si="139"/>
        <v>368</v>
      </c>
      <c r="C374"/>
      <c r="Z374"/>
      <c r="AA374"/>
    </row>
    <row r="375" spans="1:27" x14ac:dyDescent="0.25">
      <c r="A375" s="1">
        <f t="shared" si="139"/>
        <v>369</v>
      </c>
      <c r="C375"/>
      <c r="Z375"/>
      <c r="AA375"/>
    </row>
    <row r="376" spans="1:27" x14ac:dyDescent="0.25">
      <c r="A376" s="1">
        <f t="shared" si="139"/>
        <v>370</v>
      </c>
      <c r="C376"/>
      <c r="Z376"/>
      <c r="AA376"/>
    </row>
    <row r="377" spans="1:27" x14ac:dyDescent="0.25">
      <c r="A377" s="1">
        <f t="shared" si="139"/>
        <v>371</v>
      </c>
      <c r="C377"/>
      <c r="Z377"/>
      <c r="AA377"/>
    </row>
    <row r="378" spans="1:27" x14ac:dyDescent="0.25">
      <c r="A378" s="1">
        <f t="shared" si="139"/>
        <v>372</v>
      </c>
      <c r="C378"/>
      <c r="Z378"/>
      <c r="AA378"/>
    </row>
    <row r="379" spans="1:27" x14ac:dyDescent="0.25">
      <c r="A379" s="1">
        <f t="shared" si="139"/>
        <v>373</v>
      </c>
      <c r="C379"/>
      <c r="Z379"/>
      <c r="AA379"/>
    </row>
    <row r="380" spans="1:27" x14ac:dyDescent="0.25">
      <c r="A380" s="1">
        <f t="shared" si="139"/>
        <v>374</v>
      </c>
      <c r="C380"/>
      <c r="Z380"/>
      <c r="AA380"/>
    </row>
    <row r="381" spans="1:27" x14ac:dyDescent="0.25">
      <c r="A381" s="1">
        <f t="shared" si="139"/>
        <v>375</v>
      </c>
      <c r="C381"/>
      <c r="Z381"/>
      <c r="AA381"/>
    </row>
    <row r="382" spans="1:27" x14ac:dyDescent="0.25">
      <c r="A382" s="1">
        <f t="shared" si="139"/>
        <v>376</v>
      </c>
      <c r="C382"/>
      <c r="Z382"/>
      <c r="AA382"/>
    </row>
    <row r="383" spans="1:27" x14ac:dyDescent="0.25">
      <c r="A383" s="1">
        <f t="shared" si="139"/>
        <v>377</v>
      </c>
      <c r="C383"/>
      <c r="Z383"/>
      <c r="AA383"/>
    </row>
    <row r="384" spans="1:27" x14ac:dyDescent="0.25">
      <c r="A384" s="1">
        <f t="shared" si="139"/>
        <v>378</v>
      </c>
      <c r="C384"/>
      <c r="Z384"/>
      <c r="AA384"/>
    </row>
    <row r="385" spans="1:27" x14ac:dyDescent="0.25">
      <c r="A385" s="1">
        <f t="shared" si="139"/>
        <v>379</v>
      </c>
      <c r="C385"/>
      <c r="Z385"/>
      <c r="AA385"/>
    </row>
    <row r="386" spans="1:27" x14ac:dyDescent="0.25">
      <c r="A386" s="1">
        <f t="shared" si="139"/>
        <v>380</v>
      </c>
      <c r="C386"/>
      <c r="Z386"/>
      <c r="AA386"/>
    </row>
    <row r="387" spans="1:27" x14ac:dyDescent="0.25">
      <c r="A387" s="1">
        <f t="shared" si="139"/>
        <v>381</v>
      </c>
      <c r="C387"/>
      <c r="Z387"/>
      <c r="AA387"/>
    </row>
    <row r="388" spans="1:27" x14ac:dyDescent="0.25">
      <c r="A388" s="1">
        <f t="shared" si="139"/>
        <v>382</v>
      </c>
      <c r="C388"/>
      <c r="Z388"/>
      <c r="AA388"/>
    </row>
    <row r="389" spans="1:27" x14ac:dyDescent="0.25">
      <c r="A389" s="1">
        <f t="shared" si="139"/>
        <v>383</v>
      </c>
      <c r="C389"/>
      <c r="Z389"/>
      <c r="AA389"/>
    </row>
    <row r="390" spans="1:27" x14ac:dyDescent="0.25">
      <c r="A390" s="1">
        <f t="shared" si="139"/>
        <v>384</v>
      </c>
      <c r="C390"/>
      <c r="Z390"/>
      <c r="AA390"/>
    </row>
    <row r="391" spans="1:27" x14ac:dyDescent="0.25">
      <c r="A391" s="1">
        <f t="shared" si="139"/>
        <v>385</v>
      </c>
      <c r="C391"/>
      <c r="Z391"/>
      <c r="AA391"/>
    </row>
    <row r="392" spans="1:27" x14ac:dyDescent="0.25">
      <c r="A392" s="1">
        <f t="shared" si="139"/>
        <v>386</v>
      </c>
      <c r="C392"/>
      <c r="Z392"/>
      <c r="AA392"/>
    </row>
    <row r="393" spans="1:27" x14ac:dyDescent="0.25">
      <c r="A393" s="1">
        <f t="shared" ref="A393:A456" si="140">1+A392</f>
        <v>387</v>
      </c>
      <c r="C393"/>
      <c r="Z393"/>
      <c r="AA393"/>
    </row>
    <row r="394" spans="1:27" x14ac:dyDescent="0.25">
      <c r="A394" s="1">
        <f t="shared" si="140"/>
        <v>388</v>
      </c>
      <c r="C394"/>
      <c r="Z394"/>
      <c r="AA394"/>
    </row>
    <row r="395" spans="1:27" x14ac:dyDescent="0.25">
      <c r="A395" s="1">
        <f t="shared" si="140"/>
        <v>389</v>
      </c>
      <c r="C395"/>
      <c r="Z395"/>
      <c r="AA395"/>
    </row>
    <row r="396" spans="1:27" x14ac:dyDescent="0.25">
      <c r="A396" s="1">
        <f t="shared" si="140"/>
        <v>390</v>
      </c>
      <c r="C396"/>
      <c r="Z396"/>
      <c r="AA396"/>
    </row>
    <row r="397" spans="1:27" x14ac:dyDescent="0.25">
      <c r="A397" s="1">
        <f t="shared" si="140"/>
        <v>391</v>
      </c>
      <c r="C397"/>
      <c r="Z397"/>
      <c r="AA397"/>
    </row>
    <row r="398" spans="1:27" x14ac:dyDescent="0.25">
      <c r="A398" s="1">
        <f t="shared" si="140"/>
        <v>392</v>
      </c>
      <c r="C398"/>
      <c r="Z398"/>
      <c r="AA398"/>
    </row>
    <row r="399" spans="1:27" x14ac:dyDescent="0.25">
      <c r="A399" s="1">
        <f t="shared" si="140"/>
        <v>393</v>
      </c>
      <c r="C399"/>
      <c r="Z399"/>
      <c r="AA399"/>
    </row>
    <row r="400" spans="1:27" x14ac:dyDescent="0.25">
      <c r="A400" s="1">
        <f t="shared" si="140"/>
        <v>394</v>
      </c>
      <c r="C400"/>
      <c r="Z400"/>
      <c r="AA400"/>
    </row>
    <row r="401" spans="1:27" x14ac:dyDescent="0.25">
      <c r="A401" s="1">
        <f t="shared" si="140"/>
        <v>395</v>
      </c>
      <c r="C401"/>
      <c r="Z401"/>
      <c r="AA401"/>
    </row>
    <row r="402" spans="1:27" x14ac:dyDescent="0.25">
      <c r="A402" s="1">
        <f t="shared" si="140"/>
        <v>396</v>
      </c>
      <c r="C402"/>
      <c r="Z402"/>
      <c r="AA402"/>
    </row>
    <row r="403" spans="1:27" x14ac:dyDescent="0.25">
      <c r="A403" s="1">
        <f t="shared" si="140"/>
        <v>397</v>
      </c>
      <c r="C403"/>
      <c r="Z403"/>
      <c r="AA403"/>
    </row>
    <row r="404" spans="1:27" x14ac:dyDescent="0.25">
      <c r="A404" s="1">
        <f t="shared" si="140"/>
        <v>398</v>
      </c>
      <c r="C404"/>
      <c r="Z404"/>
      <c r="AA404"/>
    </row>
    <row r="405" spans="1:27" x14ac:dyDescent="0.25">
      <c r="A405" s="1">
        <f t="shared" si="140"/>
        <v>399</v>
      </c>
      <c r="C405"/>
      <c r="Z405"/>
      <c r="AA405"/>
    </row>
    <row r="406" spans="1:27" x14ac:dyDescent="0.25">
      <c r="A406" s="1">
        <f t="shared" si="140"/>
        <v>400</v>
      </c>
      <c r="C406"/>
      <c r="Z406"/>
      <c r="AA406"/>
    </row>
    <row r="407" spans="1:27" x14ac:dyDescent="0.25">
      <c r="A407" s="1">
        <f t="shared" si="140"/>
        <v>401</v>
      </c>
      <c r="C407"/>
      <c r="Z407"/>
      <c r="AA407"/>
    </row>
    <row r="408" spans="1:27" x14ac:dyDescent="0.25">
      <c r="A408" s="1">
        <f t="shared" si="140"/>
        <v>402</v>
      </c>
      <c r="C408"/>
      <c r="Z408"/>
      <c r="AA408"/>
    </row>
    <row r="409" spans="1:27" x14ac:dyDescent="0.25">
      <c r="A409" s="1">
        <f t="shared" si="140"/>
        <v>403</v>
      </c>
      <c r="C409"/>
      <c r="Z409"/>
      <c r="AA409"/>
    </row>
    <row r="410" spans="1:27" x14ac:dyDescent="0.25">
      <c r="A410" s="1">
        <f t="shared" si="140"/>
        <v>404</v>
      </c>
      <c r="C410"/>
      <c r="Z410"/>
      <c r="AA410"/>
    </row>
    <row r="411" spans="1:27" x14ac:dyDescent="0.25">
      <c r="A411" s="1">
        <f t="shared" si="140"/>
        <v>405</v>
      </c>
      <c r="C411"/>
      <c r="Z411"/>
      <c r="AA411"/>
    </row>
    <row r="412" spans="1:27" x14ac:dyDescent="0.25">
      <c r="A412" s="1">
        <f t="shared" si="140"/>
        <v>406</v>
      </c>
      <c r="C412"/>
      <c r="Z412"/>
      <c r="AA412"/>
    </row>
    <row r="413" spans="1:27" x14ac:dyDescent="0.25">
      <c r="A413" s="1">
        <f t="shared" si="140"/>
        <v>407</v>
      </c>
      <c r="C413"/>
      <c r="Z413"/>
      <c r="AA413"/>
    </row>
    <row r="414" spans="1:27" x14ac:dyDescent="0.25">
      <c r="A414" s="1">
        <f t="shared" si="140"/>
        <v>408</v>
      </c>
      <c r="C414"/>
      <c r="Z414"/>
      <c r="AA414"/>
    </row>
    <row r="415" spans="1:27" x14ac:dyDescent="0.25">
      <c r="A415" s="1">
        <f t="shared" si="140"/>
        <v>409</v>
      </c>
      <c r="C415"/>
      <c r="Z415"/>
      <c r="AA415"/>
    </row>
    <row r="416" spans="1:27" x14ac:dyDescent="0.25">
      <c r="A416" s="1">
        <f t="shared" si="140"/>
        <v>410</v>
      </c>
      <c r="C416"/>
      <c r="Z416"/>
      <c r="AA416"/>
    </row>
    <row r="417" spans="1:27" x14ac:dyDescent="0.25">
      <c r="A417" s="1">
        <f t="shared" si="140"/>
        <v>411</v>
      </c>
      <c r="C417"/>
      <c r="Z417"/>
      <c r="AA417"/>
    </row>
    <row r="418" spans="1:27" x14ac:dyDescent="0.25">
      <c r="A418" s="1">
        <f t="shared" si="140"/>
        <v>412</v>
      </c>
      <c r="C418"/>
      <c r="Z418"/>
      <c r="AA418"/>
    </row>
    <row r="419" spans="1:27" x14ac:dyDescent="0.25">
      <c r="A419" s="1">
        <f t="shared" si="140"/>
        <v>413</v>
      </c>
      <c r="C419"/>
      <c r="Z419"/>
      <c r="AA419"/>
    </row>
    <row r="420" spans="1:27" x14ac:dyDescent="0.25">
      <c r="A420" s="1">
        <f t="shared" si="140"/>
        <v>414</v>
      </c>
      <c r="C420"/>
      <c r="Z420"/>
      <c r="AA420"/>
    </row>
    <row r="421" spans="1:27" x14ac:dyDescent="0.25">
      <c r="A421" s="1">
        <f t="shared" si="140"/>
        <v>415</v>
      </c>
      <c r="C421"/>
      <c r="Z421"/>
      <c r="AA421"/>
    </row>
    <row r="422" spans="1:27" x14ac:dyDescent="0.25">
      <c r="A422" s="1">
        <f t="shared" si="140"/>
        <v>416</v>
      </c>
      <c r="C422"/>
      <c r="Z422"/>
      <c r="AA422"/>
    </row>
    <row r="423" spans="1:27" x14ac:dyDescent="0.25">
      <c r="A423" s="1">
        <f t="shared" si="140"/>
        <v>417</v>
      </c>
      <c r="C423"/>
      <c r="Z423"/>
      <c r="AA423"/>
    </row>
    <row r="424" spans="1:27" x14ac:dyDescent="0.25">
      <c r="A424" s="1">
        <f t="shared" si="140"/>
        <v>418</v>
      </c>
      <c r="C424"/>
      <c r="Z424"/>
      <c r="AA424"/>
    </row>
    <row r="425" spans="1:27" x14ac:dyDescent="0.25">
      <c r="A425" s="1">
        <f t="shared" si="140"/>
        <v>419</v>
      </c>
      <c r="C425"/>
      <c r="Z425"/>
      <c r="AA425"/>
    </row>
    <row r="426" spans="1:27" x14ac:dyDescent="0.25">
      <c r="A426" s="1">
        <f t="shared" si="140"/>
        <v>420</v>
      </c>
      <c r="C426"/>
      <c r="Z426"/>
      <c r="AA426"/>
    </row>
    <row r="427" spans="1:27" x14ac:dyDescent="0.25">
      <c r="A427" s="1">
        <f t="shared" si="140"/>
        <v>421</v>
      </c>
      <c r="C427"/>
      <c r="Z427"/>
      <c r="AA427"/>
    </row>
    <row r="428" spans="1:27" x14ac:dyDescent="0.25">
      <c r="A428" s="1">
        <f t="shared" si="140"/>
        <v>422</v>
      </c>
      <c r="C428"/>
      <c r="Z428"/>
      <c r="AA428"/>
    </row>
    <row r="429" spans="1:27" x14ac:dyDescent="0.25">
      <c r="A429" s="1">
        <f t="shared" si="140"/>
        <v>423</v>
      </c>
      <c r="C429"/>
      <c r="Z429"/>
      <c r="AA429"/>
    </row>
    <row r="430" spans="1:27" x14ac:dyDescent="0.25">
      <c r="A430" s="1">
        <f t="shared" si="140"/>
        <v>424</v>
      </c>
      <c r="C430"/>
      <c r="Z430"/>
      <c r="AA430"/>
    </row>
    <row r="431" spans="1:27" x14ac:dyDescent="0.25">
      <c r="A431" s="1">
        <f t="shared" si="140"/>
        <v>425</v>
      </c>
      <c r="C431"/>
      <c r="Z431"/>
      <c r="AA431"/>
    </row>
    <row r="432" spans="1:27" x14ac:dyDescent="0.25">
      <c r="A432" s="1">
        <f t="shared" si="140"/>
        <v>426</v>
      </c>
      <c r="C432"/>
      <c r="Z432"/>
      <c r="AA432"/>
    </row>
    <row r="433" spans="1:27" x14ac:dyDescent="0.25">
      <c r="A433" s="1">
        <f t="shared" si="140"/>
        <v>427</v>
      </c>
      <c r="C433"/>
      <c r="Z433"/>
      <c r="AA433"/>
    </row>
    <row r="434" spans="1:27" x14ac:dyDescent="0.25">
      <c r="A434" s="1">
        <f t="shared" si="140"/>
        <v>428</v>
      </c>
      <c r="C434"/>
      <c r="Z434"/>
      <c r="AA434"/>
    </row>
    <row r="435" spans="1:27" x14ac:dyDescent="0.25">
      <c r="A435" s="1">
        <f t="shared" si="140"/>
        <v>429</v>
      </c>
      <c r="C435"/>
      <c r="Z435"/>
      <c r="AA435"/>
    </row>
    <row r="436" spans="1:27" x14ac:dyDescent="0.25">
      <c r="A436" s="1">
        <f t="shared" si="140"/>
        <v>430</v>
      </c>
      <c r="C436"/>
      <c r="Z436"/>
      <c r="AA436"/>
    </row>
    <row r="437" spans="1:27" x14ac:dyDescent="0.25">
      <c r="A437" s="1">
        <f t="shared" si="140"/>
        <v>431</v>
      </c>
      <c r="C437"/>
      <c r="Z437"/>
      <c r="AA437"/>
    </row>
    <row r="438" spans="1:27" x14ac:dyDescent="0.25">
      <c r="A438" s="1">
        <f t="shared" si="140"/>
        <v>432</v>
      </c>
      <c r="C438"/>
      <c r="Z438"/>
      <c r="AA438"/>
    </row>
    <row r="439" spans="1:27" x14ac:dyDescent="0.25">
      <c r="A439" s="1">
        <f t="shared" si="140"/>
        <v>433</v>
      </c>
      <c r="C439"/>
      <c r="Z439"/>
      <c r="AA439"/>
    </row>
    <row r="440" spans="1:27" x14ac:dyDescent="0.25">
      <c r="A440" s="1">
        <f t="shared" si="140"/>
        <v>434</v>
      </c>
      <c r="C440"/>
      <c r="Z440"/>
      <c r="AA440"/>
    </row>
    <row r="441" spans="1:27" x14ac:dyDescent="0.25">
      <c r="A441" s="1">
        <f t="shared" si="140"/>
        <v>435</v>
      </c>
      <c r="C441"/>
      <c r="Z441"/>
      <c r="AA441"/>
    </row>
    <row r="442" spans="1:27" x14ac:dyDescent="0.25">
      <c r="A442" s="1">
        <f t="shared" si="140"/>
        <v>436</v>
      </c>
      <c r="C442"/>
      <c r="Z442"/>
      <c r="AA442"/>
    </row>
    <row r="443" spans="1:27" x14ac:dyDescent="0.25">
      <c r="A443" s="1">
        <f t="shared" si="140"/>
        <v>437</v>
      </c>
      <c r="C443"/>
      <c r="Z443"/>
      <c r="AA443"/>
    </row>
    <row r="444" spans="1:27" x14ac:dyDescent="0.25">
      <c r="A444" s="1">
        <f t="shared" si="140"/>
        <v>438</v>
      </c>
      <c r="C444"/>
      <c r="Z444"/>
      <c r="AA444"/>
    </row>
    <row r="445" spans="1:27" x14ac:dyDescent="0.25">
      <c r="A445" s="1">
        <f t="shared" si="140"/>
        <v>439</v>
      </c>
      <c r="C445"/>
      <c r="Z445"/>
      <c r="AA445"/>
    </row>
    <row r="446" spans="1:27" x14ac:dyDescent="0.25">
      <c r="A446" s="1">
        <f t="shared" si="140"/>
        <v>440</v>
      </c>
      <c r="C446"/>
      <c r="Z446"/>
      <c r="AA446"/>
    </row>
    <row r="447" spans="1:27" x14ac:dyDescent="0.25">
      <c r="A447" s="1">
        <f t="shared" si="140"/>
        <v>441</v>
      </c>
      <c r="C447"/>
      <c r="Z447"/>
      <c r="AA447"/>
    </row>
    <row r="448" spans="1:27" x14ac:dyDescent="0.25">
      <c r="A448" s="1">
        <f t="shared" si="140"/>
        <v>442</v>
      </c>
      <c r="C448"/>
      <c r="Z448"/>
      <c r="AA448"/>
    </row>
    <row r="449" spans="1:27" x14ac:dyDescent="0.25">
      <c r="A449" s="1">
        <f t="shared" si="140"/>
        <v>443</v>
      </c>
      <c r="C449"/>
      <c r="Z449"/>
      <c r="AA449"/>
    </row>
    <row r="450" spans="1:27" x14ac:dyDescent="0.25">
      <c r="A450" s="1">
        <f t="shared" si="140"/>
        <v>444</v>
      </c>
      <c r="C450"/>
      <c r="Z450"/>
      <c r="AA450"/>
    </row>
    <row r="451" spans="1:27" x14ac:dyDescent="0.25">
      <c r="A451" s="1">
        <f t="shared" si="140"/>
        <v>445</v>
      </c>
      <c r="C451"/>
      <c r="Z451"/>
      <c r="AA451"/>
    </row>
    <row r="452" spans="1:27" x14ac:dyDescent="0.25">
      <c r="A452" s="1">
        <f t="shared" si="140"/>
        <v>446</v>
      </c>
      <c r="C452"/>
      <c r="Z452"/>
      <c r="AA452"/>
    </row>
    <row r="453" spans="1:27" x14ac:dyDescent="0.25">
      <c r="A453" s="1">
        <f t="shared" si="140"/>
        <v>447</v>
      </c>
      <c r="C453"/>
      <c r="Z453"/>
      <c r="AA453"/>
    </row>
    <row r="454" spans="1:27" x14ac:dyDescent="0.25">
      <c r="A454" s="1">
        <f t="shared" si="140"/>
        <v>448</v>
      </c>
      <c r="C454"/>
      <c r="Z454"/>
      <c r="AA454"/>
    </row>
    <row r="455" spans="1:27" x14ac:dyDescent="0.25">
      <c r="A455" s="1">
        <f t="shared" si="140"/>
        <v>449</v>
      </c>
      <c r="C455"/>
      <c r="Z455"/>
      <c r="AA455"/>
    </row>
    <row r="456" spans="1:27" x14ac:dyDescent="0.25">
      <c r="A456" s="1">
        <f t="shared" si="140"/>
        <v>450</v>
      </c>
      <c r="C456"/>
      <c r="Z456"/>
      <c r="AA456"/>
    </row>
    <row r="457" spans="1:27" x14ac:dyDescent="0.25">
      <c r="A457" s="1">
        <f t="shared" ref="A457:A518" si="141">1+A456</f>
        <v>451</v>
      </c>
      <c r="C457"/>
      <c r="Z457"/>
      <c r="AA457"/>
    </row>
    <row r="458" spans="1:27" x14ac:dyDescent="0.25">
      <c r="A458" s="1">
        <f t="shared" si="141"/>
        <v>452</v>
      </c>
      <c r="C458"/>
      <c r="Z458"/>
      <c r="AA458"/>
    </row>
    <row r="459" spans="1:27" x14ac:dyDescent="0.25">
      <c r="A459" s="1">
        <f t="shared" si="141"/>
        <v>453</v>
      </c>
      <c r="C459"/>
      <c r="Z459"/>
      <c r="AA459"/>
    </row>
    <row r="460" spans="1:27" x14ac:dyDescent="0.25">
      <c r="A460" s="1">
        <f t="shared" si="141"/>
        <v>454</v>
      </c>
      <c r="C460"/>
      <c r="Z460"/>
      <c r="AA460"/>
    </row>
    <row r="461" spans="1:27" x14ac:dyDescent="0.25">
      <c r="A461" s="1">
        <f t="shared" si="141"/>
        <v>455</v>
      </c>
      <c r="C461"/>
      <c r="Z461"/>
      <c r="AA461"/>
    </row>
    <row r="462" spans="1:27" x14ac:dyDescent="0.25">
      <c r="A462" s="1">
        <f t="shared" si="141"/>
        <v>456</v>
      </c>
      <c r="C462"/>
      <c r="Z462"/>
      <c r="AA462"/>
    </row>
    <row r="463" spans="1:27" x14ac:dyDescent="0.25">
      <c r="A463" s="1">
        <f t="shared" si="141"/>
        <v>457</v>
      </c>
      <c r="C463"/>
      <c r="Z463"/>
      <c r="AA463"/>
    </row>
    <row r="464" spans="1:27" x14ac:dyDescent="0.25">
      <c r="A464" s="1">
        <f t="shared" si="141"/>
        <v>458</v>
      </c>
      <c r="C464"/>
      <c r="Z464"/>
      <c r="AA464"/>
    </row>
    <row r="465" spans="1:27" x14ac:dyDescent="0.25">
      <c r="A465" s="1">
        <f t="shared" si="141"/>
        <v>459</v>
      </c>
      <c r="C465"/>
      <c r="Z465"/>
      <c r="AA465"/>
    </row>
    <row r="466" spans="1:27" x14ac:dyDescent="0.25">
      <c r="A466" s="1">
        <f t="shared" si="141"/>
        <v>460</v>
      </c>
      <c r="C466"/>
      <c r="Z466"/>
      <c r="AA466"/>
    </row>
    <row r="467" spans="1:27" x14ac:dyDescent="0.25">
      <c r="A467" s="1">
        <f t="shared" si="141"/>
        <v>461</v>
      </c>
      <c r="C467"/>
      <c r="Z467"/>
      <c r="AA467"/>
    </row>
    <row r="468" spans="1:27" x14ac:dyDescent="0.25">
      <c r="A468" s="1">
        <f t="shared" si="141"/>
        <v>462</v>
      </c>
      <c r="C468"/>
      <c r="Z468"/>
      <c r="AA468"/>
    </row>
    <row r="469" spans="1:27" x14ac:dyDescent="0.25">
      <c r="A469" s="1">
        <f t="shared" si="141"/>
        <v>463</v>
      </c>
      <c r="C469"/>
      <c r="Z469"/>
      <c r="AA469"/>
    </row>
    <row r="470" spans="1:27" x14ac:dyDescent="0.25">
      <c r="A470" s="1">
        <f t="shared" si="141"/>
        <v>464</v>
      </c>
      <c r="C470"/>
      <c r="Z470"/>
      <c r="AA470"/>
    </row>
    <row r="471" spans="1:27" x14ac:dyDescent="0.25">
      <c r="A471" s="1">
        <f t="shared" si="141"/>
        <v>465</v>
      </c>
      <c r="C471"/>
      <c r="Z471"/>
      <c r="AA471"/>
    </row>
    <row r="472" spans="1:27" x14ac:dyDescent="0.25">
      <c r="A472" s="1">
        <f t="shared" si="141"/>
        <v>466</v>
      </c>
      <c r="C472"/>
      <c r="Z472"/>
      <c r="AA472"/>
    </row>
    <row r="473" spans="1:27" x14ac:dyDescent="0.25">
      <c r="A473" s="1">
        <f t="shared" si="141"/>
        <v>467</v>
      </c>
      <c r="C473"/>
      <c r="Z473"/>
      <c r="AA473"/>
    </row>
    <row r="474" spans="1:27" x14ac:dyDescent="0.25">
      <c r="A474" s="1">
        <f t="shared" si="141"/>
        <v>468</v>
      </c>
      <c r="C474"/>
      <c r="Z474"/>
      <c r="AA474"/>
    </row>
    <row r="475" spans="1:27" x14ac:dyDescent="0.25">
      <c r="A475" s="1">
        <f t="shared" si="141"/>
        <v>469</v>
      </c>
      <c r="C475"/>
      <c r="Z475"/>
      <c r="AA475"/>
    </row>
    <row r="476" spans="1:27" x14ac:dyDescent="0.25">
      <c r="A476" s="1">
        <f t="shared" si="141"/>
        <v>470</v>
      </c>
      <c r="C476"/>
      <c r="Z476"/>
      <c r="AA476"/>
    </row>
    <row r="477" spans="1:27" x14ac:dyDescent="0.25">
      <c r="A477" s="1">
        <f t="shared" si="141"/>
        <v>471</v>
      </c>
      <c r="C477"/>
      <c r="Z477"/>
      <c r="AA477"/>
    </row>
    <row r="478" spans="1:27" x14ac:dyDescent="0.25">
      <c r="A478" s="1">
        <f t="shared" si="141"/>
        <v>472</v>
      </c>
      <c r="C478"/>
      <c r="Z478"/>
      <c r="AA478"/>
    </row>
    <row r="479" spans="1:27" x14ac:dyDescent="0.25">
      <c r="A479" s="1">
        <f t="shared" si="141"/>
        <v>473</v>
      </c>
      <c r="C479"/>
      <c r="Z479"/>
      <c r="AA479"/>
    </row>
    <row r="480" spans="1:27" x14ac:dyDescent="0.25">
      <c r="A480" s="1">
        <f t="shared" si="141"/>
        <v>474</v>
      </c>
      <c r="C480"/>
      <c r="Z480"/>
      <c r="AA480"/>
    </row>
    <row r="481" spans="1:27" x14ac:dyDescent="0.25">
      <c r="A481" s="1">
        <f t="shared" si="141"/>
        <v>475</v>
      </c>
      <c r="C481"/>
      <c r="Z481"/>
      <c r="AA481"/>
    </row>
    <row r="482" spans="1:27" x14ac:dyDescent="0.25">
      <c r="A482" s="1">
        <f t="shared" si="141"/>
        <v>476</v>
      </c>
      <c r="C482"/>
      <c r="Z482"/>
      <c r="AA482"/>
    </row>
    <row r="483" spans="1:27" x14ac:dyDescent="0.25">
      <c r="A483" s="1">
        <f t="shared" si="141"/>
        <v>477</v>
      </c>
      <c r="C483"/>
      <c r="Z483"/>
      <c r="AA483"/>
    </row>
    <row r="484" spans="1:27" x14ac:dyDescent="0.25">
      <c r="A484" s="1">
        <f t="shared" si="141"/>
        <v>478</v>
      </c>
      <c r="C484"/>
      <c r="Z484"/>
      <c r="AA484"/>
    </row>
    <row r="485" spans="1:27" x14ac:dyDescent="0.25">
      <c r="A485" s="1">
        <f t="shared" si="141"/>
        <v>479</v>
      </c>
      <c r="C485"/>
      <c r="Z485"/>
      <c r="AA485"/>
    </row>
    <row r="486" spans="1:27" x14ac:dyDescent="0.25">
      <c r="A486" s="1">
        <f t="shared" si="141"/>
        <v>480</v>
      </c>
      <c r="C486"/>
      <c r="Z486"/>
      <c r="AA486"/>
    </row>
    <row r="487" spans="1:27" x14ac:dyDescent="0.25">
      <c r="A487" s="1">
        <f t="shared" si="141"/>
        <v>481</v>
      </c>
      <c r="C487"/>
      <c r="Z487"/>
      <c r="AA487"/>
    </row>
    <row r="488" spans="1:27" x14ac:dyDescent="0.25">
      <c r="A488" s="1">
        <f t="shared" si="141"/>
        <v>482</v>
      </c>
      <c r="C488"/>
      <c r="Z488"/>
      <c r="AA488"/>
    </row>
    <row r="489" spans="1:27" x14ac:dyDescent="0.25">
      <c r="A489" s="1">
        <f t="shared" si="141"/>
        <v>483</v>
      </c>
      <c r="C489"/>
      <c r="Z489"/>
      <c r="AA489"/>
    </row>
    <row r="490" spans="1:27" x14ac:dyDescent="0.25">
      <c r="A490" s="1">
        <f t="shared" si="141"/>
        <v>484</v>
      </c>
      <c r="C490"/>
      <c r="Z490"/>
      <c r="AA490"/>
    </row>
    <row r="491" spans="1:27" x14ac:dyDescent="0.25">
      <c r="A491" s="1">
        <f t="shared" si="141"/>
        <v>485</v>
      </c>
      <c r="C491"/>
      <c r="Z491"/>
      <c r="AA491"/>
    </row>
    <row r="492" spans="1:27" x14ac:dyDescent="0.25">
      <c r="A492" s="1">
        <f t="shared" si="141"/>
        <v>486</v>
      </c>
      <c r="C492"/>
      <c r="Z492"/>
      <c r="AA492"/>
    </row>
    <row r="493" spans="1:27" x14ac:dyDescent="0.25">
      <c r="A493" s="1">
        <f t="shared" si="141"/>
        <v>487</v>
      </c>
      <c r="C493"/>
      <c r="Z493"/>
      <c r="AA493"/>
    </row>
    <row r="494" spans="1:27" x14ac:dyDescent="0.25">
      <c r="A494" s="1">
        <f t="shared" si="141"/>
        <v>488</v>
      </c>
      <c r="C494"/>
      <c r="Z494"/>
      <c r="AA494"/>
    </row>
    <row r="495" spans="1:27" x14ac:dyDescent="0.25">
      <c r="A495" s="1">
        <f t="shared" si="141"/>
        <v>489</v>
      </c>
      <c r="C495"/>
      <c r="Z495"/>
      <c r="AA495"/>
    </row>
    <row r="496" spans="1:27" x14ac:dyDescent="0.25">
      <c r="A496" s="1">
        <f t="shared" si="141"/>
        <v>490</v>
      </c>
      <c r="C496"/>
      <c r="Z496"/>
      <c r="AA496"/>
    </row>
    <row r="497" spans="1:27" x14ac:dyDescent="0.25">
      <c r="A497" s="1">
        <f t="shared" si="141"/>
        <v>491</v>
      </c>
      <c r="C497"/>
      <c r="Z497"/>
      <c r="AA497"/>
    </row>
    <row r="498" spans="1:27" x14ac:dyDescent="0.25">
      <c r="A498" s="1">
        <f t="shared" si="141"/>
        <v>492</v>
      </c>
      <c r="C498"/>
      <c r="Z498"/>
      <c r="AA498"/>
    </row>
    <row r="499" spans="1:27" x14ac:dyDescent="0.25">
      <c r="A499" s="1">
        <f t="shared" si="141"/>
        <v>493</v>
      </c>
      <c r="C499"/>
      <c r="Z499"/>
      <c r="AA499"/>
    </row>
    <row r="500" spans="1:27" x14ac:dyDescent="0.25">
      <c r="A500" s="1">
        <f t="shared" si="141"/>
        <v>494</v>
      </c>
      <c r="C500"/>
      <c r="Z500"/>
      <c r="AA500"/>
    </row>
    <row r="501" spans="1:27" x14ac:dyDescent="0.25">
      <c r="A501" s="1">
        <f t="shared" si="141"/>
        <v>495</v>
      </c>
      <c r="C501"/>
      <c r="Z501"/>
      <c r="AA501"/>
    </row>
    <row r="502" spans="1:27" x14ac:dyDescent="0.25">
      <c r="A502" s="1">
        <f t="shared" si="141"/>
        <v>496</v>
      </c>
      <c r="C502"/>
      <c r="Z502"/>
      <c r="AA502"/>
    </row>
    <row r="503" spans="1:27" x14ac:dyDescent="0.25">
      <c r="A503" s="1">
        <f t="shared" si="141"/>
        <v>497</v>
      </c>
      <c r="C503"/>
      <c r="Z503"/>
      <c r="AA503"/>
    </row>
    <row r="504" spans="1:27" x14ac:dyDescent="0.25">
      <c r="A504" s="1">
        <f t="shared" si="141"/>
        <v>498</v>
      </c>
      <c r="C504"/>
      <c r="Z504"/>
      <c r="AA504"/>
    </row>
    <row r="505" spans="1:27" x14ac:dyDescent="0.25">
      <c r="A505" s="1">
        <f t="shared" si="141"/>
        <v>499</v>
      </c>
      <c r="C505"/>
      <c r="Z505"/>
      <c r="AA505"/>
    </row>
    <row r="506" spans="1:27" x14ac:dyDescent="0.25">
      <c r="A506" s="1">
        <f t="shared" si="141"/>
        <v>500</v>
      </c>
      <c r="C506"/>
      <c r="Z506"/>
      <c r="AA506"/>
    </row>
    <row r="507" spans="1:27" x14ac:dyDescent="0.25">
      <c r="A507" s="1">
        <f t="shared" si="141"/>
        <v>501</v>
      </c>
      <c r="C507"/>
      <c r="Z507"/>
      <c r="AA507"/>
    </row>
    <row r="508" spans="1:27" x14ac:dyDescent="0.25">
      <c r="A508" s="1">
        <f t="shared" si="141"/>
        <v>502</v>
      </c>
      <c r="C508"/>
      <c r="Z508"/>
      <c r="AA508"/>
    </row>
    <row r="509" spans="1:27" x14ac:dyDescent="0.25">
      <c r="A509" s="1">
        <f t="shared" si="141"/>
        <v>503</v>
      </c>
      <c r="C509"/>
      <c r="Z509"/>
      <c r="AA509"/>
    </row>
    <row r="510" spans="1:27" x14ac:dyDescent="0.25">
      <c r="A510" s="1">
        <f t="shared" si="141"/>
        <v>504</v>
      </c>
      <c r="C510"/>
      <c r="Z510"/>
      <c r="AA510"/>
    </row>
    <row r="511" spans="1:27" x14ac:dyDescent="0.25">
      <c r="A511" s="1">
        <f t="shared" si="141"/>
        <v>505</v>
      </c>
      <c r="C511"/>
      <c r="Z511"/>
      <c r="AA511"/>
    </row>
    <row r="512" spans="1:27" x14ac:dyDescent="0.25">
      <c r="A512" s="1">
        <f t="shared" si="141"/>
        <v>506</v>
      </c>
      <c r="C512"/>
      <c r="Z512"/>
      <c r="AA512"/>
    </row>
    <row r="513" spans="1:27" x14ac:dyDescent="0.25">
      <c r="A513" s="1">
        <f t="shared" si="141"/>
        <v>507</v>
      </c>
      <c r="C513"/>
      <c r="Z513"/>
      <c r="AA513"/>
    </row>
    <row r="514" spans="1:27" x14ac:dyDescent="0.25">
      <c r="A514" s="1">
        <f t="shared" si="141"/>
        <v>508</v>
      </c>
      <c r="C514"/>
      <c r="Z514"/>
      <c r="AA514"/>
    </row>
    <row r="515" spans="1:27" x14ac:dyDescent="0.25">
      <c r="A515" s="1">
        <f t="shared" si="141"/>
        <v>509</v>
      </c>
      <c r="C515"/>
      <c r="Z515"/>
      <c r="AA515"/>
    </row>
    <row r="516" spans="1:27" x14ac:dyDescent="0.25">
      <c r="A516" s="1">
        <f t="shared" si="141"/>
        <v>510</v>
      </c>
      <c r="C516"/>
      <c r="Z516"/>
      <c r="AA516"/>
    </row>
    <row r="517" spans="1:27" x14ac:dyDescent="0.25">
      <c r="A517" s="1">
        <f t="shared" si="141"/>
        <v>511</v>
      </c>
      <c r="C517"/>
      <c r="Z517"/>
      <c r="AA517"/>
    </row>
    <row r="518" spans="1:27" x14ac:dyDescent="0.25">
      <c r="A518" s="1">
        <f t="shared" si="141"/>
        <v>512</v>
      </c>
      <c r="C518"/>
      <c r="Z518"/>
      <c r="AA518"/>
    </row>
    <row r="519" spans="1:27" x14ac:dyDescent="0.25">
      <c r="A519" s="1">
        <f>1+A518</f>
        <v>513</v>
      </c>
      <c r="C519"/>
      <c r="Z519"/>
      <c r="AA519"/>
    </row>
  </sheetData>
  <conditionalFormatting sqref="D197:R198">
    <cfRule type="cellIs" dxfId="8" priority="4" operator="lessThan">
      <formula>0</formula>
    </cfRule>
  </conditionalFormatting>
  <conditionalFormatting sqref="C183 C2:C3 C5:C6">
    <cfRule type="cellIs" dxfId="7" priority="9" operator="equal">
      <formula>"#N/A N/A"</formula>
    </cfRule>
  </conditionalFormatting>
  <conditionalFormatting sqref="J128:Y128">
    <cfRule type="cellIs" dxfId="6" priority="7" operator="lessThan">
      <formula>-1</formula>
    </cfRule>
    <cfRule type="cellIs" dxfId="5" priority="8" operator="greaterThan">
      <formula>1</formula>
    </cfRule>
  </conditionalFormatting>
  <conditionalFormatting sqref="X197:Y208 W198:W208 E195:Y195 J112:Y112 D169:Y169 U197:V208 S197:T198 D199:T208">
    <cfRule type="cellIs" dxfId="4" priority="6" operator="lessThan">
      <formula>0</formula>
    </cfRule>
  </conditionalFormatting>
  <conditionalFormatting sqref="C4">
    <cfRule type="cellIs" dxfId="3" priority="5" operator="equal">
      <formula>"#N/A N/A"</formula>
    </cfRule>
  </conditionalFormatting>
  <conditionalFormatting sqref="D128:I128">
    <cfRule type="cellIs" dxfId="2" priority="2" operator="lessThan">
      <formula>-1</formula>
    </cfRule>
    <cfRule type="cellIs" dxfId="1" priority="3" operator="greaterThan">
      <formula>1</formula>
    </cfRule>
  </conditionalFormatting>
  <conditionalFormatting sqref="D112:I112">
    <cfRule type="cellIs" dxfId="0" priority="1" operator="lessThan">
      <formula>0</formula>
    </cfRule>
  </conditionalFormatting>
  <dataValidations count="2">
    <dataValidation type="list" allowBlank="1" showInputMessage="1" showErrorMessage="1" sqref="B223:B225">
      <formula1>$AA$8:$AA$168</formula1>
    </dataValidation>
    <dataValidation type="list" allowBlank="1" showInputMessage="1" showErrorMessage="1" sqref="V197">
      <formula1>$B$201:$B$208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SEADRILL PARTNER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Atuan Ghneim George</dc:creator>
  <cp:lastModifiedBy>Atuan Ghneim George</cp:lastModifiedBy>
  <dcterms:created xsi:type="dcterms:W3CDTF">2017-02-27T23:36:23Z</dcterms:created>
  <dcterms:modified xsi:type="dcterms:W3CDTF">2017-02-27T23:36:45Z</dcterms:modified>
</cp:coreProperties>
</file>